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D6297\AppData\Local\Microsoft\Windows\INetCache\Content.Outlook\MBRBPA3X\"/>
    </mc:Choice>
  </mc:AlternateContent>
  <xr:revisionPtr revIDLastSave="0" documentId="13_ncr:1_{B1D77FE7-5CFF-4A88-9A0D-D26E5556C3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10" l="1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8" i="10"/>
  <c r="O363" i="10"/>
  <c r="E365" i="10"/>
  <c r="H13" i="10"/>
  <c r="L8" i="10"/>
  <c r="I8" i="10"/>
  <c r="H9" i="10"/>
  <c r="H10" i="10"/>
  <c r="H11" i="10"/>
  <c r="I11" i="10" s="1"/>
  <c r="H12" i="10"/>
  <c r="H14" i="10"/>
  <c r="H15" i="10"/>
  <c r="H16" i="10"/>
  <c r="I16" i="10" s="1"/>
  <c r="L16" i="10" s="1"/>
  <c r="H17" i="10"/>
  <c r="H18" i="10"/>
  <c r="H19" i="10"/>
  <c r="I19" i="10" s="1"/>
  <c r="H20" i="10"/>
  <c r="H21" i="10"/>
  <c r="H22" i="10"/>
  <c r="H23" i="10"/>
  <c r="H24" i="10"/>
  <c r="H25" i="10"/>
  <c r="H26" i="10"/>
  <c r="H27" i="10"/>
  <c r="H28" i="10"/>
  <c r="I28" i="10" s="1"/>
  <c r="L28" i="10" s="1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I43" i="10" s="1"/>
  <c r="H44" i="10"/>
  <c r="H45" i="10"/>
  <c r="H46" i="10"/>
  <c r="H47" i="10"/>
  <c r="H48" i="10"/>
  <c r="H49" i="10"/>
  <c r="H50" i="10"/>
  <c r="H51" i="10"/>
  <c r="I51" i="10" s="1"/>
  <c r="H52" i="10"/>
  <c r="H53" i="10"/>
  <c r="H54" i="10"/>
  <c r="H55" i="10"/>
  <c r="I55" i="10" s="1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I75" i="10" s="1"/>
  <c r="L75" i="10" s="1"/>
  <c r="H76" i="10"/>
  <c r="H77" i="10"/>
  <c r="H78" i="10"/>
  <c r="H79" i="10"/>
  <c r="H80" i="10"/>
  <c r="H81" i="10"/>
  <c r="H82" i="10"/>
  <c r="H83" i="10"/>
  <c r="I83" i="10" s="1"/>
  <c r="L83" i="10" s="1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I99" i="10" s="1"/>
  <c r="H100" i="10"/>
  <c r="H101" i="10"/>
  <c r="H102" i="10"/>
  <c r="H103" i="10"/>
  <c r="H104" i="10"/>
  <c r="H105" i="10"/>
  <c r="H106" i="10"/>
  <c r="H107" i="10"/>
  <c r="H108" i="10"/>
  <c r="I108" i="10" s="1"/>
  <c r="L108" i="10" s="1"/>
  <c r="H109" i="10"/>
  <c r="H110" i="10"/>
  <c r="H111" i="10"/>
  <c r="I111" i="10" s="1"/>
  <c r="L111" i="10" s="1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I123" i="10" s="1"/>
  <c r="L123" i="10" s="1"/>
  <c r="H124" i="10"/>
  <c r="H125" i="10"/>
  <c r="H126" i="10"/>
  <c r="H127" i="10"/>
  <c r="I127" i="10" s="1"/>
  <c r="L127" i="10" s="1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I143" i="10" s="1"/>
  <c r="L143" i="10" s="1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I159" i="10" s="1"/>
  <c r="L159" i="10" s="1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I171" i="10" s="1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I199" i="10" s="1"/>
  <c r="L199" i="10" s="1"/>
  <c r="H200" i="10"/>
  <c r="H201" i="10"/>
  <c r="H202" i="10"/>
  <c r="H203" i="10"/>
  <c r="H204" i="10"/>
  <c r="H205" i="10"/>
  <c r="H206" i="10"/>
  <c r="H207" i="10"/>
  <c r="I207" i="10" s="1"/>
  <c r="L207" i="10" s="1"/>
  <c r="H208" i="10"/>
  <c r="H209" i="10"/>
  <c r="H210" i="10"/>
  <c r="H211" i="10"/>
  <c r="H212" i="10"/>
  <c r="H213" i="10"/>
  <c r="H214" i="10"/>
  <c r="H215" i="10"/>
  <c r="I215" i="10" s="1"/>
  <c r="L215" i="10" s="1"/>
  <c r="H216" i="10"/>
  <c r="H217" i="10"/>
  <c r="H218" i="10"/>
  <c r="H219" i="10"/>
  <c r="I219" i="10" s="1"/>
  <c r="L219" i="10" s="1"/>
  <c r="H220" i="10"/>
  <c r="H221" i="10"/>
  <c r="H222" i="10"/>
  <c r="H223" i="10"/>
  <c r="H224" i="10"/>
  <c r="I224" i="10" s="1"/>
  <c r="L224" i="10" s="1"/>
  <c r="H225" i="10"/>
  <c r="H226" i="10"/>
  <c r="H227" i="10"/>
  <c r="I227" i="10" s="1"/>
  <c r="L227" i="10" s="1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I239" i="10" s="1"/>
  <c r="L239" i="10" s="1"/>
  <c r="H240" i="10"/>
  <c r="H241" i="10"/>
  <c r="H242" i="10"/>
  <c r="H243" i="10"/>
  <c r="I243" i="10" s="1"/>
  <c r="H244" i="10"/>
  <c r="H245" i="10"/>
  <c r="H246" i="10"/>
  <c r="H247" i="10"/>
  <c r="H248" i="10"/>
  <c r="H249" i="10"/>
  <c r="H250" i="10"/>
  <c r="H251" i="10"/>
  <c r="I251" i="10" s="1"/>
  <c r="L251" i="10" s="1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I264" i="10" s="1"/>
  <c r="H265" i="10"/>
  <c r="H266" i="10"/>
  <c r="H267" i="10"/>
  <c r="I267" i="10" s="1"/>
  <c r="L267" i="10" s="1"/>
  <c r="H268" i="10"/>
  <c r="H269" i="10"/>
  <c r="H270" i="10"/>
  <c r="H271" i="10"/>
  <c r="H272" i="10"/>
  <c r="I272" i="10" s="1"/>
  <c r="L272" i="10" s="1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I291" i="10" s="1"/>
  <c r="L291" i="10" s="1"/>
  <c r="H292" i="10"/>
  <c r="H293" i="10"/>
  <c r="H294" i="10"/>
  <c r="H295" i="10"/>
  <c r="H296" i="10"/>
  <c r="H297" i="10"/>
  <c r="H298" i="10"/>
  <c r="H299" i="10"/>
  <c r="I299" i="10" s="1"/>
  <c r="L299" i="10" s="1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I316" i="10" s="1"/>
  <c r="L316" i="10" s="1"/>
  <c r="H317" i="10"/>
  <c r="H318" i="10"/>
  <c r="H319" i="10"/>
  <c r="I319" i="10" s="1"/>
  <c r="L319" i="10" s="1"/>
  <c r="H320" i="10"/>
  <c r="H321" i="10"/>
  <c r="H322" i="10"/>
  <c r="H323" i="10"/>
  <c r="H324" i="10"/>
  <c r="I324" i="10" s="1"/>
  <c r="L324" i="10" s="1"/>
  <c r="H325" i="10"/>
  <c r="H326" i="10"/>
  <c r="H327" i="10"/>
  <c r="H328" i="10"/>
  <c r="H329" i="10"/>
  <c r="H330" i="10"/>
  <c r="H331" i="10"/>
  <c r="H332" i="10"/>
  <c r="H333" i="10"/>
  <c r="H334" i="10"/>
  <c r="H335" i="10"/>
  <c r="I335" i="10" s="1"/>
  <c r="L335" i="10" s="1"/>
  <c r="H336" i="10"/>
  <c r="H337" i="10"/>
  <c r="H338" i="10"/>
  <c r="H339" i="10"/>
  <c r="H340" i="10"/>
  <c r="H341" i="10"/>
  <c r="H342" i="10"/>
  <c r="H343" i="10"/>
  <c r="H344" i="10"/>
  <c r="I344" i="10" s="1"/>
  <c r="L344" i="10" s="1"/>
  <c r="H345" i="10"/>
  <c r="H346" i="10"/>
  <c r="H347" i="10"/>
  <c r="I347" i="10" s="1"/>
  <c r="L347" i="10" s="1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I359" i="10" s="1"/>
  <c r="L359" i="10" s="1"/>
  <c r="H360" i="10"/>
  <c r="H361" i="10"/>
  <c r="H362" i="10"/>
  <c r="H363" i="10"/>
  <c r="H8" i="10"/>
  <c r="G10" i="10"/>
  <c r="G9" i="10"/>
  <c r="G8" i="10"/>
  <c r="G11" i="10"/>
  <c r="G12" i="10"/>
  <c r="G13" i="10"/>
  <c r="G14" i="10"/>
  <c r="G15" i="10"/>
  <c r="I15" i="10" s="1"/>
  <c r="G16" i="10"/>
  <c r="G17" i="10"/>
  <c r="G18" i="10"/>
  <c r="G19" i="10"/>
  <c r="G20" i="10"/>
  <c r="G21" i="10"/>
  <c r="G22" i="10"/>
  <c r="G23" i="10"/>
  <c r="G24" i="10"/>
  <c r="G25" i="10"/>
  <c r="G26" i="10"/>
  <c r="G27" i="10"/>
  <c r="I27" i="10" s="1"/>
  <c r="G28" i="10"/>
  <c r="G29" i="10"/>
  <c r="G30" i="10"/>
  <c r="G31" i="10"/>
  <c r="G32" i="10"/>
  <c r="G33" i="10"/>
  <c r="G34" i="10"/>
  <c r="G35" i="10"/>
  <c r="I35" i="10" s="1"/>
  <c r="G36" i="10"/>
  <c r="G37" i="10"/>
  <c r="G38" i="10"/>
  <c r="G39" i="10"/>
  <c r="I39" i="10" s="1"/>
  <c r="G40" i="10"/>
  <c r="G41" i="10"/>
  <c r="G42" i="10"/>
  <c r="G43" i="10"/>
  <c r="G44" i="10"/>
  <c r="G45" i="10"/>
  <c r="G46" i="10"/>
  <c r="G47" i="10"/>
  <c r="I47" i="10" s="1"/>
  <c r="G48" i="10"/>
  <c r="G49" i="10"/>
  <c r="G50" i="10"/>
  <c r="G51" i="10"/>
  <c r="G52" i="10"/>
  <c r="G53" i="10"/>
  <c r="G54" i="10"/>
  <c r="G55" i="10"/>
  <c r="G56" i="10"/>
  <c r="G57" i="10"/>
  <c r="G58" i="10"/>
  <c r="G59" i="10"/>
  <c r="I59" i="10" s="1"/>
  <c r="G60" i="10"/>
  <c r="G61" i="10"/>
  <c r="G62" i="10"/>
  <c r="G63" i="10"/>
  <c r="G64" i="10"/>
  <c r="G65" i="10"/>
  <c r="G66" i="10"/>
  <c r="G67" i="10"/>
  <c r="I67" i="10" s="1"/>
  <c r="G68" i="10"/>
  <c r="G69" i="10"/>
  <c r="G70" i="10"/>
  <c r="G71" i="10"/>
  <c r="I71" i="10" s="1"/>
  <c r="L71" i="10" s="1"/>
  <c r="G72" i="10"/>
  <c r="G73" i="10"/>
  <c r="G74" i="10"/>
  <c r="G75" i="10"/>
  <c r="G76" i="10"/>
  <c r="G77" i="10"/>
  <c r="G78" i="10"/>
  <c r="G79" i="10"/>
  <c r="I79" i="10" s="1"/>
  <c r="L79" i="10" s="1"/>
  <c r="G80" i="10"/>
  <c r="G81" i="10"/>
  <c r="G82" i="10"/>
  <c r="G83" i="10"/>
  <c r="G84" i="10"/>
  <c r="G85" i="10"/>
  <c r="G86" i="10"/>
  <c r="G87" i="10"/>
  <c r="I87" i="10" s="1"/>
  <c r="G88" i="10"/>
  <c r="G89" i="10"/>
  <c r="G90" i="10"/>
  <c r="G91" i="10"/>
  <c r="G92" i="10"/>
  <c r="G93" i="10"/>
  <c r="G94" i="10"/>
  <c r="G95" i="10"/>
  <c r="I95" i="10" s="1"/>
  <c r="L95" i="10" s="1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I107" i="10" s="1"/>
  <c r="L107" i="10" s="1"/>
  <c r="G108" i="10"/>
  <c r="G109" i="10"/>
  <c r="G110" i="10"/>
  <c r="G111" i="10"/>
  <c r="G112" i="10"/>
  <c r="G113" i="10"/>
  <c r="G114" i="10"/>
  <c r="G115" i="10"/>
  <c r="I115" i="10" s="1"/>
  <c r="L115" i="10" s="1"/>
  <c r="G116" i="10"/>
  <c r="G117" i="10"/>
  <c r="G118" i="10"/>
  <c r="G119" i="10"/>
  <c r="I119" i="10" s="1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I131" i="10" s="1"/>
  <c r="G132" i="10"/>
  <c r="G133" i="10"/>
  <c r="G134" i="10"/>
  <c r="G135" i="10"/>
  <c r="G136" i="10"/>
  <c r="G137" i="10"/>
  <c r="G138" i="10"/>
  <c r="G139" i="10"/>
  <c r="I139" i="10" s="1"/>
  <c r="L139" i="10" s="1"/>
  <c r="G140" i="10"/>
  <c r="G141" i="10"/>
  <c r="G142" i="10"/>
  <c r="G143" i="10"/>
  <c r="G144" i="10"/>
  <c r="G145" i="10"/>
  <c r="G146" i="10"/>
  <c r="G147" i="10"/>
  <c r="I147" i="10" s="1"/>
  <c r="L147" i="10" s="1"/>
  <c r="G148" i="10"/>
  <c r="G149" i="10"/>
  <c r="G150" i="10"/>
  <c r="G151" i="10"/>
  <c r="G152" i="10"/>
  <c r="G153" i="10"/>
  <c r="G154" i="10"/>
  <c r="G155" i="10"/>
  <c r="I155" i="10" s="1"/>
  <c r="L155" i="10" s="1"/>
  <c r="G156" i="10"/>
  <c r="G157" i="10"/>
  <c r="G158" i="10"/>
  <c r="G159" i="10"/>
  <c r="G160" i="10"/>
  <c r="G161" i="10"/>
  <c r="G162" i="10"/>
  <c r="G163" i="10"/>
  <c r="I163" i="10" s="1"/>
  <c r="G164" i="10"/>
  <c r="G165" i="10"/>
  <c r="G166" i="10"/>
  <c r="G167" i="10"/>
  <c r="I167" i="10" s="1"/>
  <c r="G168" i="10"/>
  <c r="G169" i="10"/>
  <c r="G170" i="10"/>
  <c r="G171" i="10"/>
  <c r="G172" i="10"/>
  <c r="G173" i="10"/>
  <c r="G174" i="10"/>
  <c r="G175" i="10"/>
  <c r="I175" i="10" s="1"/>
  <c r="L175" i="10" s="1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I191" i="10" s="1"/>
  <c r="L191" i="10" s="1"/>
  <c r="G192" i="10"/>
  <c r="G193" i="10"/>
  <c r="G194" i="10"/>
  <c r="G195" i="10"/>
  <c r="I195" i="10" s="1"/>
  <c r="L195" i="10" s="1"/>
  <c r="G196" i="10"/>
  <c r="G197" i="10"/>
  <c r="G198" i="10"/>
  <c r="G199" i="10"/>
  <c r="G200" i="10"/>
  <c r="G201" i="10"/>
  <c r="G202" i="10"/>
  <c r="G203" i="10"/>
  <c r="I203" i="10" s="1"/>
  <c r="L203" i="10" s="1"/>
  <c r="G204" i="10"/>
  <c r="G205" i="10"/>
  <c r="G206" i="10"/>
  <c r="G207" i="10"/>
  <c r="G208" i="10"/>
  <c r="G209" i="10"/>
  <c r="G210" i="10"/>
  <c r="G211" i="10"/>
  <c r="I211" i="10" s="1"/>
  <c r="L211" i="10" s="1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I223" i="10" s="1"/>
  <c r="L223" i="10" s="1"/>
  <c r="G224" i="10"/>
  <c r="G225" i="10"/>
  <c r="G226" i="10"/>
  <c r="G227" i="10"/>
  <c r="G228" i="10"/>
  <c r="G229" i="10"/>
  <c r="G230" i="10"/>
  <c r="G231" i="10"/>
  <c r="I231" i="10" s="1"/>
  <c r="L231" i="10" s="1"/>
  <c r="G232" i="10"/>
  <c r="G233" i="10"/>
  <c r="G234" i="10"/>
  <c r="G235" i="10"/>
  <c r="I235" i="10" s="1"/>
  <c r="L235" i="10" s="1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I247" i="10" s="1"/>
  <c r="L247" i="10" s="1"/>
  <c r="G248" i="10"/>
  <c r="G249" i="10"/>
  <c r="G250" i="10"/>
  <c r="G251" i="10"/>
  <c r="G252" i="10"/>
  <c r="G253" i="10"/>
  <c r="G254" i="10"/>
  <c r="G255" i="10"/>
  <c r="I255" i="10" s="1"/>
  <c r="L255" i="10" s="1"/>
  <c r="G256" i="10"/>
  <c r="G257" i="10"/>
  <c r="G258" i="10"/>
  <c r="G259" i="10"/>
  <c r="G260" i="10"/>
  <c r="G261" i="10"/>
  <c r="G262" i="10"/>
  <c r="G263" i="10"/>
  <c r="I263" i="10" s="1"/>
  <c r="L263" i="10" s="1"/>
  <c r="G264" i="10"/>
  <c r="G265" i="10"/>
  <c r="G266" i="10"/>
  <c r="G267" i="10"/>
  <c r="G268" i="10"/>
  <c r="G269" i="10"/>
  <c r="G270" i="10"/>
  <c r="G271" i="10"/>
  <c r="I271" i="10" s="1"/>
  <c r="L271" i="10" s="1"/>
  <c r="G272" i="10"/>
  <c r="G273" i="10"/>
  <c r="G274" i="10"/>
  <c r="G275" i="10"/>
  <c r="G276" i="10"/>
  <c r="G277" i="10"/>
  <c r="G278" i="10"/>
  <c r="G279" i="10"/>
  <c r="I279" i="10" s="1"/>
  <c r="L279" i="10" s="1"/>
  <c r="G280" i="10"/>
  <c r="G281" i="10"/>
  <c r="G282" i="10"/>
  <c r="G283" i="10"/>
  <c r="G284" i="10"/>
  <c r="G285" i="10"/>
  <c r="G286" i="10"/>
  <c r="G287" i="10"/>
  <c r="I287" i="10" s="1"/>
  <c r="L287" i="10" s="1"/>
  <c r="G288" i="10"/>
  <c r="G289" i="10"/>
  <c r="G290" i="10"/>
  <c r="G291" i="10"/>
  <c r="G292" i="10"/>
  <c r="G293" i="10"/>
  <c r="G294" i="10"/>
  <c r="G295" i="10"/>
  <c r="I295" i="10" s="1"/>
  <c r="L295" i="10" s="1"/>
  <c r="G296" i="10"/>
  <c r="G297" i="10"/>
  <c r="G298" i="10"/>
  <c r="G299" i="10"/>
  <c r="G300" i="10"/>
  <c r="G301" i="10"/>
  <c r="G302" i="10"/>
  <c r="G303" i="10"/>
  <c r="I303" i="10" s="1"/>
  <c r="L303" i="10" s="1"/>
  <c r="G304" i="10"/>
  <c r="G305" i="10"/>
  <c r="G306" i="10"/>
  <c r="G307" i="10"/>
  <c r="G308" i="10"/>
  <c r="G309" i="10"/>
  <c r="G310" i="10"/>
  <c r="G311" i="10"/>
  <c r="I311" i="10" s="1"/>
  <c r="L311" i="10" s="1"/>
  <c r="G312" i="10"/>
  <c r="G313" i="10"/>
  <c r="G314" i="10"/>
  <c r="G315" i="10"/>
  <c r="I315" i="10" s="1"/>
  <c r="L315" i="10" s="1"/>
  <c r="G316" i="10"/>
  <c r="G317" i="10"/>
  <c r="G318" i="10"/>
  <c r="G319" i="10"/>
  <c r="G320" i="10"/>
  <c r="G321" i="10"/>
  <c r="G322" i="10"/>
  <c r="G323" i="10"/>
  <c r="I323" i="10" s="1"/>
  <c r="L323" i="10" s="1"/>
  <c r="G324" i="10"/>
  <c r="G325" i="10"/>
  <c r="G326" i="10"/>
  <c r="G327" i="10"/>
  <c r="G328" i="10"/>
  <c r="G329" i="10"/>
  <c r="G330" i="10"/>
  <c r="G331" i="10"/>
  <c r="I331" i="10" s="1"/>
  <c r="L331" i="10" s="1"/>
  <c r="G332" i="10"/>
  <c r="G333" i="10"/>
  <c r="G334" i="10"/>
  <c r="G335" i="10"/>
  <c r="G336" i="10"/>
  <c r="G337" i="10"/>
  <c r="G338" i="10"/>
  <c r="G339" i="10"/>
  <c r="I339" i="10" s="1"/>
  <c r="L339" i="10" s="1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I351" i="10" s="1"/>
  <c r="L351" i="10" s="1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I363" i="10" s="1"/>
  <c r="G8" i="9"/>
  <c r="G9" i="9"/>
  <c r="F8" i="10"/>
  <c r="E8" i="10"/>
  <c r="F367" i="9"/>
  <c r="I9" i="10"/>
  <c r="L9" i="10"/>
  <c r="I10" i="10"/>
  <c r="L10" i="10"/>
  <c r="I13" i="10"/>
  <c r="L13" i="10" s="1"/>
  <c r="I14" i="10"/>
  <c r="I17" i="10"/>
  <c r="L17" i="10" s="1"/>
  <c r="I18" i="10"/>
  <c r="L18" i="10" s="1"/>
  <c r="I21" i="10"/>
  <c r="L21" i="10"/>
  <c r="I22" i="10"/>
  <c r="I23" i="10"/>
  <c r="I25" i="10"/>
  <c r="L25" i="10" s="1"/>
  <c r="I26" i="10"/>
  <c r="L26" i="10" s="1"/>
  <c r="I29" i="10"/>
  <c r="L29" i="10"/>
  <c r="I30" i="10"/>
  <c r="I31" i="10"/>
  <c r="I33" i="10"/>
  <c r="L33" i="10"/>
  <c r="I34" i="10"/>
  <c r="L34" i="10" s="1"/>
  <c r="I37" i="10"/>
  <c r="L37" i="10"/>
  <c r="I38" i="10"/>
  <c r="I41" i="10"/>
  <c r="L41" i="10" s="1"/>
  <c r="I42" i="10"/>
  <c r="L42" i="10" s="1"/>
  <c r="I45" i="10"/>
  <c r="L45" i="10" s="1"/>
  <c r="I46" i="10"/>
  <c r="I49" i="10"/>
  <c r="L49" i="10" s="1"/>
  <c r="I50" i="10"/>
  <c r="L50" i="10" s="1"/>
  <c r="I53" i="10"/>
  <c r="L53" i="10" s="1"/>
  <c r="I54" i="10"/>
  <c r="I57" i="10"/>
  <c r="L57" i="10" s="1"/>
  <c r="I58" i="10"/>
  <c r="L58" i="10"/>
  <c r="I61" i="10"/>
  <c r="L61" i="10"/>
  <c r="I62" i="10"/>
  <c r="I63" i="10"/>
  <c r="I65" i="10"/>
  <c r="L65" i="10"/>
  <c r="I66" i="10"/>
  <c r="L66" i="10"/>
  <c r="I69" i="10"/>
  <c r="L69" i="10"/>
  <c r="I70" i="10"/>
  <c r="I73" i="10"/>
  <c r="L73" i="10" s="1"/>
  <c r="I74" i="10"/>
  <c r="L74" i="10" s="1"/>
  <c r="I77" i="10"/>
  <c r="I78" i="10"/>
  <c r="L78" i="10" s="1"/>
  <c r="I81" i="10"/>
  <c r="L81" i="10" s="1"/>
  <c r="I82" i="10"/>
  <c r="I85" i="10"/>
  <c r="I86" i="10"/>
  <c r="I89" i="10"/>
  <c r="L89" i="10" s="1"/>
  <c r="I90" i="10"/>
  <c r="L90" i="10" s="1"/>
  <c r="I91" i="10"/>
  <c r="L91" i="10" s="1"/>
  <c r="I93" i="10"/>
  <c r="L93" i="10" s="1"/>
  <c r="I94" i="10"/>
  <c r="L94" i="10" s="1"/>
  <c r="I97" i="10"/>
  <c r="L97" i="10"/>
  <c r="I98" i="10"/>
  <c r="I101" i="10"/>
  <c r="L101" i="10"/>
  <c r="I102" i="10"/>
  <c r="L102" i="10" s="1"/>
  <c r="I103" i="10"/>
  <c r="I105" i="10"/>
  <c r="L105" i="10" s="1"/>
  <c r="I106" i="10"/>
  <c r="L106" i="10" s="1"/>
  <c r="I109" i="10"/>
  <c r="I110" i="10"/>
  <c r="L110" i="10" s="1"/>
  <c r="I113" i="10"/>
  <c r="L113" i="10" s="1"/>
  <c r="I114" i="10"/>
  <c r="I117" i="10"/>
  <c r="I118" i="10"/>
  <c r="I121" i="10"/>
  <c r="L121" i="10" s="1"/>
  <c r="I122" i="10"/>
  <c r="L122" i="10"/>
  <c r="I125" i="10"/>
  <c r="L125" i="10" s="1"/>
  <c r="I126" i="10"/>
  <c r="L126" i="10" s="1"/>
  <c r="I129" i="10"/>
  <c r="L129" i="10" s="1"/>
  <c r="I130" i="10"/>
  <c r="I133" i="10"/>
  <c r="L133" i="10" s="1"/>
  <c r="I134" i="10"/>
  <c r="L134" i="10" s="1"/>
  <c r="I135" i="10"/>
  <c r="I137" i="10"/>
  <c r="L137" i="10" s="1"/>
  <c r="I138" i="10"/>
  <c r="L138" i="10" s="1"/>
  <c r="I141" i="10"/>
  <c r="I142" i="10"/>
  <c r="L142" i="10" s="1"/>
  <c r="I145" i="10"/>
  <c r="L145" i="10" s="1"/>
  <c r="I146" i="10"/>
  <c r="I149" i="10"/>
  <c r="I150" i="10"/>
  <c r="I151" i="10"/>
  <c r="I153" i="10"/>
  <c r="L153" i="10" s="1"/>
  <c r="I154" i="10"/>
  <c r="L154" i="10" s="1"/>
  <c r="I157" i="10"/>
  <c r="L157" i="10"/>
  <c r="I158" i="10"/>
  <c r="L158" i="10" s="1"/>
  <c r="I161" i="10"/>
  <c r="L161" i="10" s="1"/>
  <c r="I162" i="10"/>
  <c r="I165" i="10"/>
  <c r="L165" i="10"/>
  <c r="I166" i="10"/>
  <c r="L166" i="10" s="1"/>
  <c r="I169" i="10"/>
  <c r="L169" i="10" s="1"/>
  <c r="I170" i="10"/>
  <c r="L170" i="10" s="1"/>
  <c r="I173" i="10"/>
  <c r="L173" i="10" s="1"/>
  <c r="I174" i="10"/>
  <c r="L174" i="10"/>
  <c r="I177" i="10"/>
  <c r="L177" i="10"/>
  <c r="I178" i="10"/>
  <c r="I179" i="10"/>
  <c r="L179" i="10" s="1"/>
  <c r="I181" i="10"/>
  <c r="I182" i="10"/>
  <c r="L182" i="10" s="1"/>
  <c r="I183" i="10"/>
  <c r="L183" i="10" s="1"/>
  <c r="I185" i="10"/>
  <c r="L185" i="10"/>
  <c r="I186" i="10"/>
  <c r="I187" i="10"/>
  <c r="L187" i="10"/>
  <c r="I189" i="10"/>
  <c r="L189" i="10" s="1"/>
  <c r="I190" i="10"/>
  <c r="L190" i="10" s="1"/>
  <c r="I192" i="10"/>
  <c r="L192" i="10" s="1"/>
  <c r="I193" i="10"/>
  <c r="I194" i="10"/>
  <c r="L194" i="10" s="1"/>
  <c r="I197" i="10"/>
  <c r="I198" i="10"/>
  <c r="L198" i="10" s="1"/>
  <c r="I201" i="10"/>
  <c r="I202" i="10"/>
  <c r="I205" i="10"/>
  <c r="L205" i="10" s="1"/>
  <c r="I206" i="10"/>
  <c r="L206" i="10" s="1"/>
  <c r="I209" i="10"/>
  <c r="L209" i="10" s="1"/>
  <c r="I210" i="10"/>
  <c r="L210" i="10" s="1"/>
  <c r="I213" i="10"/>
  <c r="I214" i="10"/>
  <c r="L214" i="10" s="1"/>
  <c r="I217" i="10"/>
  <c r="L217" i="10" s="1"/>
  <c r="I218" i="10"/>
  <c r="I221" i="10"/>
  <c r="L221" i="10" s="1"/>
  <c r="I222" i="10"/>
  <c r="L222" i="10" s="1"/>
  <c r="I225" i="10"/>
  <c r="L225" i="10"/>
  <c r="I226" i="10"/>
  <c r="L226" i="10" s="1"/>
  <c r="I229" i="10"/>
  <c r="I230" i="10"/>
  <c r="L230" i="10" s="1"/>
  <c r="I233" i="10"/>
  <c r="I234" i="10"/>
  <c r="I237" i="10"/>
  <c r="L237" i="10" s="1"/>
  <c r="I238" i="10"/>
  <c r="L238" i="10" s="1"/>
  <c r="I241" i="10"/>
  <c r="L241" i="10" s="1"/>
  <c r="I242" i="10"/>
  <c r="L242" i="10" s="1"/>
  <c r="L243" i="10"/>
  <c r="I245" i="10"/>
  <c r="I246" i="10"/>
  <c r="L246" i="10" s="1"/>
  <c r="I249" i="10"/>
  <c r="L249" i="10" s="1"/>
  <c r="I250" i="10"/>
  <c r="I253" i="10"/>
  <c r="L253" i="10" s="1"/>
  <c r="I254" i="10"/>
  <c r="L254" i="10" s="1"/>
  <c r="I257" i="10"/>
  <c r="L257" i="10"/>
  <c r="I258" i="10"/>
  <c r="L258" i="10" s="1"/>
  <c r="I259" i="10"/>
  <c r="L259" i="10" s="1"/>
  <c r="I261" i="10"/>
  <c r="I262" i="10"/>
  <c r="L262" i="10" s="1"/>
  <c r="I265" i="10"/>
  <c r="L265" i="10" s="1"/>
  <c r="I266" i="10"/>
  <c r="I269" i="10"/>
  <c r="L269" i="10" s="1"/>
  <c r="I270" i="10"/>
  <c r="L270" i="10" s="1"/>
  <c r="I273" i="10"/>
  <c r="L273" i="10" s="1"/>
  <c r="I274" i="10"/>
  <c r="L274" i="10" s="1"/>
  <c r="I275" i="10"/>
  <c r="L275" i="10"/>
  <c r="I277" i="10"/>
  <c r="I278" i="10"/>
  <c r="L278" i="10" s="1"/>
  <c r="I280" i="10"/>
  <c r="L280" i="10" s="1"/>
  <c r="I281" i="10"/>
  <c r="L281" i="10"/>
  <c r="I282" i="10"/>
  <c r="I283" i="10"/>
  <c r="L283" i="10" s="1"/>
  <c r="I285" i="10"/>
  <c r="L285" i="10" s="1"/>
  <c r="I286" i="10"/>
  <c r="L286" i="10" s="1"/>
  <c r="I289" i="10"/>
  <c r="L289" i="10"/>
  <c r="I290" i="10"/>
  <c r="L290" i="10" s="1"/>
  <c r="I293" i="10"/>
  <c r="I294" i="10"/>
  <c r="L294" i="10" s="1"/>
  <c r="I297" i="10"/>
  <c r="L297" i="10" s="1"/>
  <c r="I298" i="10"/>
  <c r="I301" i="10"/>
  <c r="L301" i="10" s="1"/>
  <c r="I302" i="10"/>
  <c r="L302" i="10" s="1"/>
  <c r="I305" i="10"/>
  <c r="L305" i="10" s="1"/>
  <c r="I306" i="10"/>
  <c r="L306" i="10" s="1"/>
  <c r="I307" i="10"/>
  <c r="L307" i="10" s="1"/>
  <c r="I309" i="10"/>
  <c r="I310" i="10"/>
  <c r="L310" i="10" s="1"/>
  <c r="I313" i="10"/>
  <c r="L313" i="10" s="1"/>
  <c r="I314" i="10"/>
  <c r="I317" i="10"/>
  <c r="L317" i="10" s="1"/>
  <c r="I318" i="10"/>
  <c r="L318" i="10" s="1"/>
  <c r="I321" i="10"/>
  <c r="L321" i="10" s="1"/>
  <c r="I322" i="10"/>
  <c r="L322" i="10" s="1"/>
  <c r="I325" i="10"/>
  <c r="I326" i="10"/>
  <c r="L326" i="10" s="1"/>
  <c r="I327" i="10"/>
  <c r="L327" i="10" s="1"/>
  <c r="I329" i="10"/>
  <c r="L329" i="10" s="1"/>
  <c r="I330" i="10"/>
  <c r="I333" i="10"/>
  <c r="L333" i="10" s="1"/>
  <c r="I334" i="10"/>
  <c r="L334" i="10" s="1"/>
  <c r="I337" i="10"/>
  <c r="L337" i="10" s="1"/>
  <c r="I338" i="10"/>
  <c r="L338" i="10" s="1"/>
  <c r="I341" i="10"/>
  <c r="I342" i="10"/>
  <c r="L342" i="10" s="1"/>
  <c r="I343" i="10"/>
  <c r="L343" i="10" s="1"/>
  <c r="I345" i="10"/>
  <c r="L345" i="10" s="1"/>
  <c r="I346" i="10"/>
  <c r="I349" i="10"/>
  <c r="L349" i="10" s="1"/>
  <c r="I350" i="10"/>
  <c r="L350" i="10" s="1"/>
  <c r="I353" i="10"/>
  <c r="L353" i="10"/>
  <c r="I354" i="10"/>
  <c r="L354" i="10" s="1"/>
  <c r="I355" i="10"/>
  <c r="L355" i="10" s="1"/>
  <c r="I357" i="10"/>
  <c r="I358" i="10"/>
  <c r="L358" i="10" s="1"/>
  <c r="I361" i="10"/>
  <c r="L361" i="10" s="1"/>
  <c r="I362" i="10"/>
  <c r="L362" i="10" s="1"/>
  <c r="J331" i="9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O8" i="9"/>
  <c r="M8" i="9"/>
  <c r="L8" i="9"/>
  <c r="K8" i="9"/>
  <c r="H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E9" i="9"/>
  <c r="F9" i="9"/>
  <c r="H9" i="9"/>
  <c r="E10" i="9"/>
  <c r="H10" i="9" s="1"/>
  <c r="F10" i="9"/>
  <c r="G10" i="9"/>
  <c r="E11" i="9"/>
  <c r="E12" i="9"/>
  <c r="H12" i="9" s="1"/>
  <c r="E13" i="9"/>
  <c r="F13" i="9" s="1"/>
  <c r="G13" i="9"/>
  <c r="I13" i="9" s="1"/>
  <c r="H13" i="9"/>
  <c r="E14" i="9"/>
  <c r="H14" i="9" s="1"/>
  <c r="F14" i="9"/>
  <c r="G14" i="9"/>
  <c r="E15" i="9"/>
  <c r="E16" i="9"/>
  <c r="H16" i="9" s="1"/>
  <c r="E17" i="9"/>
  <c r="F17" i="9" s="1"/>
  <c r="G17" i="9"/>
  <c r="H17" i="9"/>
  <c r="E18" i="9"/>
  <c r="H18" i="9" s="1"/>
  <c r="F18" i="9"/>
  <c r="G18" i="9"/>
  <c r="E19" i="9"/>
  <c r="E20" i="9"/>
  <c r="H20" i="9" s="1"/>
  <c r="E21" i="9"/>
  <c r="F21" i="9" s="1"/>
  <c r="G21" i="9"/>
  <c r="H21" i="9"/>
  <c r="E22" i="9"/>
  <c r="H22" i="9" s="1"/>
  <c r="F22" i="9"/>
  <c r="G22" i="9"/>
  <c r="E23" i="9"/>
  <c r="E24" i="9"/>
  <c r="H24" i="9" s="1"/>
  <c r="E25" i="9"/>
  <c r="F25" i="9" s="1"/>
  <c r="G25" i="9"/>
  <c r="H25" i="9"/>
  <c r="E26" i="9"/>
  <c r="F26" i="9"/>
  <c r="G26" i="9"/>
  <c r="I26" i="9" s="1"/>
  <c r="L26" i="9" s="1"/>
  <c r="H26" i="9"/>
  <c r="E27" i="9"/>
  <c r="F27" i="9" s="1"/>
  <c r="E28" i="9"/>
  <c r="H28" i="9"/>
  <c r="E29" i="9"/>
  <c r="F29" i="9" s="1"/>
  <c r="G29" i="9"/>
  <c r="I29" i="9" s="1"/>
  <c r="H29" i="9"/>
  <c r="L29" i="9"/>
  <c r="E30" i="9"/>
  <c r="F30" i="9"/>
  <c r="G30" i="9"/>
  <c r="I30" i="9" s="1"/>
  <c r="L30" i="9" s="1"/>
  <c r="H30" i="9"/>
  <c r="E31" i="9"/>
  <c r="F31" i="9"/>
  <c r="E32" i="9"/>
  <c r="H32" i="9"/>
  <c r="E33" i="9"/>
  <c r="F33" i="9" s="1"/>
  <c r="G33" i="9"/>
  <c r="I33" i="9" s="1"/>
  <c r="H33" i="9"/>
  <c r="L33" i="9"/>
  <c r="E34" i="9"/>
  <c r="F34" i="9"/>
  <c r="G34" i="9"/>
  <c r="I34" i="9" s="1"/>
  <c r="H34" i="9"/>
  <c r="E35" i="9"/>
  <c r="F35" i="9"/>
  <c r="E36" i="9"/>
  <c r="E37" i="9"/>
  <c r="F37" i="9" s="1"/>
  <c r="G37" i="9"/>
  <c r="H37" i="9"/>
  <c r="E38" i="9"/>
  <c r="F38" i="9"/>
  <c r="G38" i="9"/>
  <c r="I38" i="9" s="1"/>
  <c r="L38" i="9" s="1"/>
  <c r="H38" i="9"/>
  <c r="E39" i="9"/>
  <c r="E40" i="9"/>
  <c r="H40" i="9" s="1"/>
  <c r="E41" i="9"/>
  <c r="F41" i="9" s="1"/>
  <c r="G41" i="9"/>
  <c r="I41" i="9" s="1"/>
  <c r="H41" i="9"/>
  <c r="E42" i="9"/>
  <c r="F42" i="9"/>
  <c r="G42" i="9"/>
  <c r="I42" i="9" s="1"/>
  <c r="L42" i="9" s="1"/>
  <c r="H42" i="9"/>
  <c r="E43" i="9"/>
  <c r="F43" i="9" s="1"/>
  <c r="E44" i="9"/>
  <c r="G44" i="9" s="1"/>
  <c r="F44" i="9"/>
  <c r="H44" i="9"/>
  <c r="I44" i="9" s="1"/>
  <c r="E45" i="9"/>
  <c r="F45" i="9" s="1"/>
  <c r="H45" i="9"/>
  <c r="E46" i="9"/>
  <c r="F46" i="9"/>
  <c r="G46" i="9"/>
  <c r="H46" i="9"/>
  <c r="E47" i="9"/>
  <c r="E48" i="9"/>
  <c r="G48" i="9" s="1"/>
  <c r="F48" i="9"/>
  <c r="H48" i="9"/>
  <c r="I48" i="9" s="1"/>
  <c r="L48" i="9"/>
  <c r="E49" i="9"/>
  <c r="F49" i="9" s="1"/>
  <c r="H49" i="9"/>
  <c r="E50" i="9"/>
  <c r="F50" i="9"/>
  <c r="G50" i="9"/>
  <c r="H50" i="9"/>
  <c r="E51" i="9"/>
  <c r="F51" i="9"/>
  <c r="E52" i="9"/>
  <c r="F52" i="9"/>
  <c r="G52" i="9"/>
  <c r="I52" i="9" s="1"/>
  <c r="L52" i="9" s="1"/>
  <c r="H52" i="9"/>
  <c r="E53" i="9"/>
  <c r="E54" i="9"/>
  <c r="H54" i="9"/>
  <c r="E55" i="9"/>
  <c r="F55" i="9" s="1"/>
  <c r="G55" i="9"/>
  <c r="H55" i="9"/>
  <c r="E56" i="9"/>
  <c r="F56" i="9"/>
  <c r="G56" i="9"/>
  <c r="I56" i="9" s="1"/>
  <c r="L56" i="9" s="1"/>
  <c r="H56" i="9"/>
  <c r="E57" i="9"/>
  <c r="F57" i="9"/>
  <c r="E58" i="9"/>
  <c r="E59" i="9"/>
  <c r="F59" i="9" s="1"/>
  <c r="G59" i="9"/>
  <c r="I59" i="9" s="1"/>
  <c r="H59" i="9"/>
  <c r="L59" i="9"/>
  <c r="E60" i="9"/>
  <c r="F60" i="9"/>
  <c r="G60" i="9"/>
  <c r="I60" i="9" s="1"/>
  <c r="H60" i="9"/>
  <c r="E61" i="9"/>
  <c r="F61" i="9"/>
  <c r="E62" i="9"/>
  <c r="H62" i="9"/>
  <c r="E63" i="9"/>
  <c r="F63" i="9" s="1"/>
  <c r="G63" i="9"/>
  <c r="H63" i="9"/>
  <c r="E64" i="9"/>
  <c r="F64" i="9"/>
  <c r="G64" i="9"/>
  <c r="I64" i="9" s="1"/>
  <c r="L64" i="9" s="1"/>
  <c r="H64" i="9"/>
  <c r="E65" i="9"/>
  <c r="E66" i="9"/>
  <c r="E67" i="9"/>
  <c r="F67" i="9" s="1"/>
  <c r="G67" i="9"/>
  <c r="I67" i="9" s="1"/>
  <c r="L67" i="9" s="1"/>
  <c r="H67" i="9"/>
  <c r="E68" i="9"/>
  <c r="F68" i="9"/>
  <c r="G68" i="9"/>
  <c r="I68" i="9" s="1"/>
  <c r="L68" i="9" s="1"/>
  <c r="H68" i="9"/>
  <c r="E69" i="9"/>
  <c r="E70" i="9"/>
  <c r="H70" i="9"/>
  <c r="E71" i="9"/>
  <c r="F71" i="9" s="1"/>
  <c r="G71" i="9"/>
  <c r="H71" i="9"/>
  <c r="E72" i="9"/>
  <c r="F72" i="9"/>
  <c r="G72" i="9"/>
  <c r="I72" i="9" s="1"/>
  <c r="L72" i="9" s="1"/>
  <c r="H72" i="9"/>
  <c r="E73" i="9"/>
  <c r="F73" i="9"/>
  <c r="E74" i="9"/>
  <c r="E75" i="9"/>
  <c r="F75" i="9" s="1"/>
  <c r="G75" i="9"/>
  <c r="I75" i="9" s="1"/>
  <c r="H75" i="9"/>
  <c r="L75" i="9"/>
  <c r="E76" i="9"/>
  <c r="F76" i="9"/>
  <c r="G76" i="9"/>
  <c r="I76" i="9" s="1"/>
  <c r="H76" i="9"/>
  <c r="E77" i="9"/>
  <c r="H77" i="9" s="1"/>
  <c r="F77" i="9"/>
  <c r="G77" i="9"/>
  <c r="I77" i="9" s="1"/>
  <c r="E78" i="9"/>
  <c r="G78" i="9" s="1"/>
  <c r="F78" i="9"/>
  <c r="H78" i="9"/>
  <c r="I78" i="9" s="1"/>
  <c r="L78" i="9"/>
  <c r="E79" i="9"/>
  <c r="H79" i="9" s="1"/>
  <c r="E80" i="9"/>
  <c r="F80" i="9"/>
  <c r="G80" i="9"/>
  <c r="H80" i="9"/>
  <c r="E81" i="9"/>
  <c r="H81" i="9" s="1"/>
  <c r="F81" i="9"/>
  <c r="E82" i="9"/>
  <c r="G82" i="9" s="1"/>
  <c r="F82" i="9"/>
  <c r="H82" i="9"/>
  <c r="I82" i="9" s="1"/>
  <c r="E83" i="9"/>
  <c r="H83" i="9" s="1"/>
  <c r="E84" i="9"/>
  <c r="F84" i="9"/>
  <c r="G84" i="9"/>
  <c r="H84" i="9"/>
  <c r="E85" i="9"/>
  <c r="E86" i="9"/>
  <c r="G86" i="9" s="1"/>
  <c r="F86" i="9"/>
  <c r="H86" i="9"/>
  <c r="I86" i="9" s="1"/>
  <c r="E87" i="9"/>
  <c r="E88" i="9"/>
  <c r="F88" i="9"/>
  <c r="G88" i="9"/>
  <c r="H88" i="9"/>
  <c r="E89" i="9"/>
  <c r="H89" i="9" s="1"/>
  <c r="F89" i="9"/>
  <c r="G89" i="9"/>
  <c r="I89" i="9" s="1"/>
  <c r="L89" i="9" s="1"/>
  <c r="E90" i="9"/>
  <c r="G90" i="9" s="1"/>
  <c r="F90" i="9"/>
  <c r="H90" i="9"/>
  <c r="I90" i="9"/>
  <c r="E91" i="9"/>
  <c r="H91" i="9"/>
  <c r="E92" i="9"/>
  <c r="F92" i="9"/>
  <c r="G92" i="9"/>
  <c r="H92" i="9"/>
  <c r="E93" i="9"/>
  <c r="H93" i="9" s="1"/>
  <c r="F93" i="9"/>
  <c r="G93" i="9"/>
  <c r="I93" i="9" s="1"/>
  <c r="E94" i="9"/>
  <c r="G94" i="9" s="1"/>
  <c r="F94" i="9"/>
  <c r="H94" i="9"/>
  <c r="I94" i="9" s="1"/>
  <c r="L94" i="9"/>
  <c r="E95" i="9"/>
  <c r="H95" i="9" s="1"/>
  <c r="E96" i="9"/>
  <c r="F96" i="9"/>
  <c r="G96" i="9"/>
  <c r="H96" i="9"/>
  <c r="E97" i="9"/>
  <c r="H97" i="9" s="1"/>
  <c r="F97" i="9"/>
  <c r="E98" i="9"/>
  <c r="E99" i="9"/>
  <c r="F99" i="9" s="1"/>
  <c r="G99" i="9"/>
  <c r="I99" i="9" s="1"/>
  <c r="H99" i="9"/>
  <c r="L99" i="9"/>
  <c r="E100" i="9"/>
  <c r="F100" i="9"/>
  <c r="G100" i="9"/>
  <c r="I100" i="9" s="1"/>
  <c r="H100" i="9"/>
  <c r="E101" i="9"/>
  <c r="H101" i="9" s="1"/>
  <c r="E102" i="9"/>
  <c r="E103" i="9"/>
  <c r="F103" i="9" s="1"/>
  <c r="G103" i="9"/>
  <c r="I103" i="9" s="1"/>
  <c r="H103" i="9"/>
  <c r="E104" i="9"/>
  <c r="F104" i="9"/>
  <c r="G104" i="9"/>
  <c r="I104" i="9" s="1"/>
  <c r="H104" i="9"/>
  <c r="E105" i="9"/>
  <c r="H105" i="9" s="1"/>
  <c r="E106" i="9"/>
  <c r="E107" i="9"/>
  <c r="F107" i="9" s="1"/>
  <c r="G107" i="9"/>
  <c r="I107" i="9" s="1"/>
  <c r="H107" i="9"/>
  <c r="E108" i="9"/>
  <c r="F108" i="9"/>
  <c r="G108" i="9"/>
  <c r="I108" i="9" s="1"/>
  <c r="H108" i="9"/>
  <c r="L108" i="9"/>
  <c r="E109" i="9"/>
  <c r="H109" i="9" s="1"/>
  <c r="E110" i="9"/>
  <c r="E111" i="9"/>
  <c r="F111" i="9" s="1"/>
  <c r="G111" i="9"/>
  <c r="I111" i="9" s="1"/>
  <c r="H111" i="9"/>
  <c r="L111" i="9"/>
  <c r="E112" i="9"/>
  <c r="F112" i="9"/>
  <c r="G112" i="9"/>
  <c r="I112" i="9" s="1"/>
  <c r="H112" i="9"/>
  <c r="L112" i="9"/>
  <c r="E113" i="9"/>
  <c r="H113" i="9" s="1"/>
  <c r="E114" i="9"/>
  <c r="E115" i="9"/>
  <c r="F115" i="9" s="1"/>
  <c r="G115" i="9"/>
  <c r="I115" i="9" s="1"/>
  <c r="H115" i="9"/>
  <c r="L115" i="9"/>
  <c r="E116" i="9"/>
  <c r="F116" i="9"/>
  <c r="G116" i="9"/>
  <c r="I116" i="9" s="1"/>
  <c r="H116" i="9"/>
  <c r="E117" i="9"/>
  <c r="H117" i="9" s="1"/>
  <c r="E118" i="9"/>
  <c r="E119" i="9"/>
  <c r="F119" i="9" s="1"/>
  <c r="G119" i="9"/>
  <c r="I119" i="9" s="1"/>
  <c r="H119" i="9"/>
  <c r="E120" i="9"/>
  <c r="F120" i="9"/>
  <c r="G120" i="9"/>
  <c r="I120" i="9" s="1"/>
  <c r="H120" i="9"/>
  <c r="E121" i="9"/>
  <c r="H121" i="9" s="1"/>
  <c r="E122" i="9"/>
  <c r="F122" i="9"/>
  <c r="E123" i="9"/>
  <c r="F123" i="9" s="1"/>
  <c r="G123" i="9"/>
  <c r="H123" i="9"/>
  <c r="E124" i="9"/>
  <c r="F124" i="9"/>
  <c r="G124" i="9"/>
  <c r="H124" i="9"/>
  <c r="E125" i="9"/>
  <c r="E126" i="9"/>
  <c r="F126" i="9"/>
  <c r="E127" i="9"/>
  <c r="F127" i="9" s="1"/>
  <c r="G127" i="9"/>
  <c r="I127" i="9" s="1"/>
  <c r="H127" i="9"/>
  <c r="E128" i="9"/>
  <c r="F128" i="9"/>
  <c r="G128" i="9"/>
  <c r="H128" i="9"/>
  <c r="E129" i="9"/>
  <c r="G129" i="9"/>
  <c r="E130" i="9"/>
  <c r="E131" i="9"/>
  <c r="E132" i="9"/>
  <c r="F132" i="9"/>
  <c r="G132" i="9"/>
  <c r="I132" i="9" s="1"/>
  <c r="H132" i="9"/>
  <c r="E133" i="9"/>
  <c r="H133" i="9" s="1"/>
  <c r="F133" i="9"/>
  <c r="G133" i="9"/>
  <c r="I133" i="9"/>
  <c r="E134" i="9"/>
  <c r="E135" i="9"/>
  <c r="E136" i="9"/>
  <c r="F136" i="9"/>
  <c r="G136" i="9"/>
  <c r="I136" i="9" s="1"/>
  <c r="L136" i="9" s="1"/>
  <c r="H136" i="9"/>
  <c r="E137" i="9"/>
  <c r="H137" i="9" s="1"/>
  <c r="F137" i="9"/>
  <c r="G137" i="9"/>
  <c r="I137" i="9" s="1"/>
  <c r="E138" i="9"/>
  <c r="E139" i="9"/>
  <c r="G139" i="9"/>
  <c r="E140" i="9"/>
  <c r="F140" i="9"/>
  <c r="G140" i="9"/>
  <c r="I140" i="9" s="1"/>
  <c r="H140" i="9"/>
  <c r="E141" i="9"/>
  <c r="H141" i="9" s="1"/>
  <c r="G141" i="9"/>
  <c r="I141" i="9"/>
  <c r="E142" i="9"/>
  <c r="E143" i="9"/>
  <c r="G143" i="9"/>
  <c r="E144" i="9"/>
  <c r="F144" i="9"/>
  <c r="G144" i="9"/>
  <c r="I144" i="9" s="1"/>
  <c r="H144" i="9"/>
  <c r="L144" i="9"/>
  <c r="E145" i="9"/>
  <c r="H145" i="9" s="1"/>
  <c r="G145" i="9"/>
  <c r="I145" i="9"/>
  <c r="E146" i="9"/>
  <c r="E147" i="9"/>
  <c r="E148" i="9"/>
  <c r="H148" i="9"/>
  <c r="E149" i="9"/>
  <c r="F149" i="9" s="1"/>
  <c r="G149" i="9"/>
  <c r="H149" i="9"/>
  <c r="E150" i="9"/>
  <c r="F150" i="9"/>
  <c r="G150" i="9"/>
  <c r="I150" i="9" s="1"/>
  <c r="L150" i="9" s="1"/>
  <c r="H150" i="9"/>
  <c r="E151" i="9"/>
  <c r="F151" i="9"/>
  <c r="E152" i="9"/>
  <c r="H152" i="9"/>
  <c r="E153" i="9"/>
  <c r="F153" i="9" s="1"/>
  <c r="G153" i="9"/>
  <c r="I153" i="9" s="1"/>
  <c r="H153" i="9"/>
  <c r="L153" i="9"/>
  <c r="E154" i="9"/>
  <c r="F154" i="9"/>
  <c r="G154" i="9"/>
  <c r="I154" i="9" s="1"/>
  <c r="L154" i="9" s="1"/>
  <c r="H154" i="9"/>
  <c r="E155" i="9"/>
  <c r="F155" i="9"/>
  <c r="E156" i="9"/>
  <c r="E157" i="9"/>
  <c r="F157" i="9" s="1"/>
  <c r="G157" i="9"/>
  <c r="H157" i="9"/>
  <c r="E158" i="9"/>
  <c r="F158" i="9"/>
  <c r="G158" i="9"/>
  <c r="I158" i="9" s="1"/>
  <c r="H158" i="9"/>
  <c r="E159" i="9"/>
  <c r="E160" i="9"/>
  <c r="E161" i="9"/>
  <c r="F161" i="9" s="1"/>
  <c r="G161" i="9"/>
  <c r="H161" i="9"/>
  <c r="E162" i="9"/>
  <c r="F162" i="9"/>
  <c r="G162" i="9"/>
  <c r="I162" i="9" s="1"/>
  <c r="H162" i="9"/>
  <c r="E163" i="9"/>
  <c r="E164" i="9"/>
  <c r="H164" i="9"/>
  <c r="E165" i="9"/>
  <c r="F165" i="9" s="1"/>
  <c r="G165" i="9"/>
  <c r="H165" i="9"/>
  <c r="E166" i="9"/>
  <c r="F166" i="9"/>
  <c r="G166" i="9"/>
  <c r="I166" i="9" s="1"/>
  <c r="L166" i="9" s="1"/>
  <c r="H166" i="9"/>
  <c r="E167" i="9"/>
  <c r="F167" i="9"/>
  <c r="E168" i="9"/>
  <c r="H168" i="9"/>
  <c r="E169" i="9"/>
  <c r="F169" i="9" s="1"/>
  <c r="G169" i="9"/>
  <c r="I169" i="9" s="1"/>
  <c r="H169" i="9"/>
  <c r="E170" i="9"/>
  <c r="F170" i="9"/>
  <c r="G170" i="9"/>
  <c r="I170" i="9" s="1"/>
  <c r="L170" i="9" s="1"/>
  <c r="H170" i="9"/>
  <c r="E171" i="9"/>
  <c r="F171" i="9"/>
  <c r="E172" i="9"/>
  <c r="H172" i="9"/>
  <c r="E173" i="9"/>
  <c r="F173" i="9" s="1"/>
  <c r="G173" i="9"/>
  <c r="H173" i="9"/>
  <c r="E174" i="9"/>
  <c r="H174" i="9" s="1"/>
  <c r="F174" i="9"/>
  <c r="G174" i="9"/>
  <c r="I174" i="9" s="1"/>
  <c r="E175" i="9"/>
  <c r="F175" i="9"/>
  <c r="E176" i="9"/>
  <c r="H176" i="9"/>
  <c r="E177" i="9"/>
  <c r="F177" i="9" s="1"/>
  <c r="G177" i="9"/>
  <c r="H177" i="9"/>
  <c r="E178" i="9"/>
  <c r="H178" i="9" s="1"/>
  <c r="F178" i="9"/>
  <c r="G178" i="9"/>
  <c r="I178" i="9" s="1"/>
  <c r="E179" i="9"/>
  <c r="F179" i="9"/>
  <c r="E180" i="9"/>
  <c r="E181" i="9"/>
  <c r="F181" i="9" s="1"/>
  <c r="G181" i="9"/>
  <c r="H181" i="9"/>
  <c r="E182" i="9"/>
  <c r="F182" i="9"/>
  <c r="G182" i="9"/>
  <c r="I182" i="9" s="1"/>
  <c r="H182" i="9"/>
  <c r="E183" i="9"/>
  <c r="E184" i="9"/>
  <c r="E185" i="9"/>
  <c r="F185" i="9"/>
  <c r="G185" i="9"/>
  <c r="I185" i="9" s="1"/>
  <c r="H185" i="9"/>
  <c r="E186" i="9"/>
  <c r="H186" i="9" s="1"/>
  <c r="F186" i="9"/>
  <c r="G186" i="9"/>
  <c r="E187" i="9"/>
  <c r="E188" i="9"/>
  <c r="H188" i="9"/>
  <c r="E189" i="9"/>
  <c r="F189" i="9" s="1"/>
  <c r="G189" i="9"/>
  <c r="H189" i="9"/>
  <c r="E190" i="9"/>
  <c r="F190" i="9"/>
  <c r="G190" i="9"/>
  <c r="I190" i="9" s="1"/>
  <c r="L190" i="9" s="1"/>
  <c r="H190" i="9"/>
  <c r="E191" i="9"/>
  <c r="F191" i="9"/>
  <c r="E192" i="9"/>
  <c r="H192" i="9"/>
  <c r="E193" i="9"/>
  <c r="F193" i="9"/>
  <c r="G193" i="9"/>
  <c r="H193" i="9"/>
  <c r="E194" i="9"/>
  <c r="F194" i="9"/>
  <c r="G194" i="9"/>
  <c r="I194" i="9" s="1"/>
  <c r="H194" i="9"/>
  <c r="E195" i="9"/>
  <c r="F195" i="9"/>
  <c r="E196" i="9"/>
  <c r="E197" i="9"/>
  <c r="F197" i="9"/>
  <c r="G197" i="9"/>
  <c r="H197" i="9"/>
  <c r="E198" i="9"/>
  <c r="F198" i="9"/>
  <c r="G198" i="9"/>
  <c r="I198" i="9" s="1"/>
  <c r="L198" i="9" s="1"/>
  <c r="H198" i="9"/>
  <c r="E199" i="9"/>
  <c r="F199" i="9"/>
  <c r="E200" i="9"/>
  <c r="H200" i="9"/>
  <c r="E201" i="9"/>
  <c r="F201" i="9" s="1"/>
  <c r="G201" i="9"/>
  <c r="I201" i="9" s="1"/>
  <c r="H201" i="9"/>
  <c r="E202" i="9"/>
  <c r="F202" i="9"/>
  <c r="G202" i="9"/>
  <c r="I202" i="9" s="1"/>
  <c r="L202" i="9" s="1"/>
  <c r="H202" i="9"/>
  <c r="E203" i="9"/>
  <c r="F203" i="9"/>
  <c r="E204" i="9"/>
  <c r="H204" i="9"/>
  <c r="E205" i="9"/>
  <c r="F205" i="9" s="1"/>
  <c r="G205" i="9"/>
  <c r="H205" i="9"/>
  <c r="E206" i="9"/>
  <c r="F206" i="9"/>
  <c r="G206" i="9"/>
  <c r="I206" i="9" s="1"/>
  <c r="H206" i="9"/>
  <c r="E207" i="9"/>
  <c r="F207" i="9"/>
  <c r="E208" i="9"/>
  <c r="E209" i="9"/>
  <c r="H209" i="9" s="1"/>
  <c r="F209" i="9"/>
  <c r="G209" i="9"/>
  <c r="E210" i="9"/>
  <c r="F210" i="9"/>
  <c r="E211" i="9"/>
  <c r="H211" i="9"/>
  <c r="E212" i="9"/>
  <c r="F212" i="9"/>
  <c r="G212" i="9"/>
  <c r="H212" i="9"/>
  <c r="E213" i="9"/>
  <c r="H213" i="9" s="1"/>
  <c r="F213" i="9"/>
  <c r="G213" i="9"/>
  <c r="I213" i="9" s="1"/>
  <c r="E214" i="9"/>
  <c r="F214" i="9"/>
  <c r="E215" i="9"/>
  <c r="H215" i="9"/>
  <c r="E216" i="9"/>
  <c r="F216" i="9"/>
  <c r="G216" i="9"/>
  <c r="H216" i="9"/>
  <c r="E217" i="9"/>
  <c r="H217" i="9" s="1"/>
  <c r="F217" i="9"/>
  <c r="G217" i="9"/>
  <c r="I217" i="9" s="1"/>
  <c r="E218" i="9"/>
  <c r="E219" i="9"/>
  <c r="E220" i="9"/>
  <c r="F220" i="9"/>
  <c r="G220" i="9"/>
  <c r="I220" i="9" s="1"/>
  <c r="H220" i="9"/>
  <c r="E221" i="9"/>
  <c r="H221" i="9" s="1"/>
  <c r="F221" i="9"/>
  <c r="G221" i="9"/>
  <c r="E222" i="9"/>
  <c r="E223" i="9"/>
  <c r="H223" i="9"/>
  <c r="E224" i="9"/>
  <c r="F224" i="9"/>
  <c r="G224" i="9"/>
  <c r="I224" i="9" s="1"/>
  <c r="H224" i="9"/>
  <c r="E225" i="9"/>
  <c r="H225" i="9" s="1"/>
  <c r="F225" i="9"/>
  <c r="G225" i="9"/>
  <c r="E226" i="9"/>
  <c r="F226" i="9"/>
  <c r="E227" i="9"/>
  <c r="H227" i="9"/>
  <c r="E228" i="9"/>
  <c r="F228" i="9"/>
  <c r="G228" i="9"/>
  <c r="H228" i="9"/>
  <c r="E229" i="9"/>
  <c r="H229" i="9" s="1"/>
  <c r="F229" i="9"/>
  <c r="G229" i="9"/>
  <c r="I229" i="9" s="1"/>
  <c r="E230" i="9"/>
  <c r="F230" i="9"/>
  <c r="E231" i="9"/>
  <c r="H231" i="9"/>
  <c r="E232" i="9"/>
  <c r="F232" i="9"/>
  <c r="G232" i="9"/>
  <c r="H232" i="9"/>
  <c r="E233" i="9"/>
  <c r="H233" i="9" s="1"/>
  <c r="F233" i="9"/>
  <c r="G233" i="9"/>
  <c r="I233" i="9" s="1"/>
  <c r="E234" i="9"/>
  <c r="F234" i="9"/>
  <c r="E235" i="9"/>
  <c r="E236" i="9"/>
  <c r="F236" i="9"/>
  <c r="G236" i="9"/>
  <c r="H236" i="9"/>
  <c r="E237" i="9"/>
  <c r="H237" i="9" s="1"/>
  <c r="F237" i="9"/>
  <c r="G237" i="9"/>
  <c r="E238" i="9"/>
  <c r="E239" i="9"/>
  <c r="H239" i="9"/>
  <c r="E240" i="9"/>
  <c r="F240" i="9"/>
  <c r="G240" i="9"/>
  <c r="I240" i="9" s="1"/>
  <c r="H240" i="9"/>
  <c r="L240" i="9"/>
  <c r="E241" i="9"/>
  <c r="H241" i="9" s="1"/>
  <c r="F241" i="9"/>
  <c r="G241" i="9"/>
  <c r="E242" i="9"/>
  <c r="F242" i="9"/>
  <c r="E243" i="9"/>
  <c r="H243" i="9"/>
  <c r="E244" i="9"/>
  <c r="F244" i="9"/>
  <c r="G244" i="9"/>
  <c r="H244" i="9"/>
  <c r="E245" i="9"/>
  <c r="H245" i="9" s="1"/>
  <c r="F245" i="9"/>
  <c r="G245" i="9"/>
  <c r="I245" i="9" s="1"/>
  <c r="E246" i="9"/>
  <c r="F246" i="9"/>
  <c r="E247" i="9"/>
  <c r="H247" i="9"/>
  <c r="E248" i="9"/>
  <c r="F248" i="9"/>
  <c r="G248" i="9"/>
  <c r="H248" i="9"/>
  <c r="E249" i="9"/>
  <c r="H249" i="9" s="1"/>
  <c r="F249" i="9"/>
  <c r="G249" i="9"/>
  <c r="I249" i="9" s="1"/>
  <c r="E250" i="9"/>
  <c r="E251" i="9"/>
  <c r="E252" i="9"/>
  <c r="F252" i="9"/>
  <c r="G252" i="9"/>
  <c r="I252" i="9" s="1"/>
  <c r="H252" i="9"/>
  <c r="E253" i="9"/>
  <c r="H253" i="9" s="1"/>
  <c r="F253" i="9"/>
  <c r="G253" i="9"/>
  <c r="E254" i="9"/>
  <c r="E255" i="9"/>
  <c r="H255" i="9"/>
  <c r="E256" i="9"/>
  <c r="F256" i="9"/>
  <c r="G256" i="9"/>
  <c r="I256" i="9" s="1"/>
  <c r="H256" i="9"/>
  <c r="E257" i="9"/>
  <c r="H257" i="9" s="1"/>
  <c r="F257" i="9"/>
  <c r="G257" i="9"/>
  <c r="E258" i="9"/>
  <c r="F258" i="9"/>
  <c r="E259" i="9"/>
  <c r="H259" i="9"/>
  <c r="E260" i="9"/>
  <c r="F260" i="9"/>
  <c r="G260" i="9"/>
  <c r="H260" i="9"/>
  <c r="E261" i="9"/>
  <c r="H261" i="9" s="1"/>
  <c r="F261" i="9"/>
  <c r="G261" i="9"/>
  <c r="I261" i="9" s="1"/>
  <c r="E262" i="9"/>
  <c r="F262" i="9"/>
  <c r="E263" i="9"/>
  <c r="H263" i="9"/>
  <c r="E264" i="9"/>
  <c r="F264" i="9"/>
  <c r="G264" i="9"/>
  <c r="H264" i="9"/>
  <c r="E265" i="9"/>
  <c r="H265" i="9" s="1"/>
  <c r="F265" i="9"/>
  <c r="G265" i="9"/>
  <c r="I265" i="9" s="1"/>
  <c r="E266" i="9"/>
  <c r="F266" i="9"/>
  <c r="E267" i="9"/>
  <c r="E268" i="9"/>
  <c r="F268" i="9"/>
  <c r="G268" i="9"/>
  <c r="H268" i="9"/>
  <c r="E269" i="9"/>
  <c r="E270" i="9"/>
  <c r="E271" i="9"/>
  <c r="F271" i="9" s="1"/>
  <c r="G271" i="9"/>
  <c r="H271" i="9"/>
  <c r="E272" i="9"/>
  <c r="F272" i="9"/>
  <c r="G272" i="9"/>
  <c r="H272" i="9"/>
  <c r="E273" i="9"/>
  <c r="E274" i="9"/>
  <c r="F274" i="9"/>
  <c r="E275" i="9"/>
  <c r="F275" i="9" s="1"/>
  <c r="G275" i="9"/>
  <c r="E276" i="9"/>
  <c r="F276" i="9"/>
  <c r="G276" i="9"/>
  <c r="H276" i="9"/>
  <c r="E277" i="9"/>
  <c r="G277" i="9"/>
  <c r="E278" i="9"/>
  <c r="E279" i="9"/>
  <c r="F279" i="9" s="1"/>
  <c r="G279" i="9"/>
  <c r="H279" i="9"/>
  <c r="E280" i="9"/>
  <c r="F280" i="9"/>
  <c r="G280" i="9"/>
  <c r="H280" i="9"/>
  <c r="E281" i="9"/>
  <c r="G281" i="9"/>
  <c r="E282" i="9"/>
  <c r="F282" i="9"/>
  <c r="E283" i="9"/>
  <c r="F283" i="9" s="1"/>
  <c r="G283" i="9"/>
  <c r="E284" i="9"/>
  <c r="F284" i="9"/>
  <c r="G284" i="9"/>
  <c r="H284" i="9"/>
  <c r="E285" i="9"/>
  <c r="G285" i="9"/>
  <c r="E286" i="9"/>
  <c r="E287" i="9"/>
  <c r="F287" i="9" s="1"/>
  <c r="G287" i="9"/>
  <c r="H287" i="9"/>
  <c r="E288" i="9"/>
  <c r="F288" i="9"/>
  <c r="G288" i="9"/>
  <c r="H288" i="9"/>
  <c r="E289" i="9"/>
  <c r="G289" i="9"/>
  <c r="E290" i="9"/>
  <c r="F290" i="9"/>
  <c r="E291" i="9"/>
  <c r="F291" i="9" s="1"/>
  <c r="G291" i="9"/>
  <c r="E292" i="9"/>
  <c r="F292" i="9"/>
  <c r="G292" i="9"/>
  <c r="H292" i="9"/>
  <c r="E293" i="9"/>
  <c r="G293" i="9"/>
  <c r="E294" i="9"/>
  <c r="E295" i="9"/>
  <c r="F295" i="9" s="1"/>
  <c r="G295" i="9"/>
  <c r="H295" i="9"/>
  <c r="E296" i="9"/>
  <c r="F296" i="9"/>
  <c r="G296" i="9"/>
  <c r="H296" i="9"/>
  <c r="E297" i="9"/>
  <c r="G297" i="9"/>
  <c r="E298" i="9"/>
  <c r="F298" i="9"/>
  <c r="E299" i="9"/>
  <c r="F299" i="9" s="1"/>
  <c r="G299" i="9"/>
  <c r="E300" i="9"/>
  <c r="F300" i="9"/>
  <c r="G300" i="9"/>
  <c r="H300" i="9"/>
  <c r="E301" i="9"/>
  <c r="G301" i="9"/>
  <c r="E302" i="9"/>
  <c r="E303" i="9"/>
  <c r="F303" i="9" s="1"/>
  <c r="G303" i="9"/>
  <c r="H303" i="9"/>
  <c r="E304" i="9"/>
  <c r="F304" i="9"/>
  <c r="G304" i="9"/>
  <c r="H304" i="9"/>
  <c r="E305" i="9"/>
  <c r="G305" i="9"/>
  <c r="E306" i="9"/>
  <c r="F306" i="9"/>
  <c r="E307" i="9"/>
  <c r="F307" i="9" s="1"/>
  <c r="G307" i="9"/>
  <c r="E308" i="9"/>
  <c r="F308" i="9"/>
  <c r="G308" i="9"/>
  <c r="H308" i="9"/>
  <c r="E309" i="9"/>
  <c r="G309" i="9"/>
  <c r="E310" i="9"/>
  <c r="E311" i="9"/>
  <c r="F311" i="9" s="1"/>
  <c r="G311" i="9"/>
  <c r="H311" i="9"/>
  <c r="E312" i="9"/>
  <c r="F312" i="9"/>
  <c r="G312" i="9"/>
  <c r="H312" i="9"/>
  <c r="E313" i="9"/>
  <c r="G313" i="9"/>
  <c r="E314" i="9"/>
  <c r="F314" i="9"/>
  <c r="E315" i="9"/>
  <c r="F315" i="9" s="1"/>
  <c r="G315" i="9"/>
  <c r="E316" i="9"/>
  <c r="F316" i="9"/>
  <c r="G316" i="9"/>
  <c r="H316" i="9"/>
  <c r="E317" i="9"/>
  <c r="G317" i="9"/>
  <c r="E318" i="9"/>
  <c r="E319" i="9"/>
  <c r="F319" i="9" s="1"/>
  <c r="G319" i="9"/>
  <c r="H319" i="9"/>
  <c r="E320" i="9"/>
  <c r="F320" i="9"/>
  <c r="G320" i="9"/>
  <c r="H320" i="9"/>
  <c r="E321" i="9"/>
  <c r="H321" i="9" s="1"/>
  <c r="G321" i="9"/>
  <c r="I321" i="9"/>
  <c r="L321" i="9" s="1"/>
  <c r="E322" i="9"/>
  <c r="G322" i="9" s="1"/>
  <c r="E323" i="9"/>
  <c r="F323" i="9" s="1"/>
  <c r="G323" i="9"/>
  <c r="E324" i="9"/>
  <c r="F324" i="9"/>
  <c r="G324" i="9"/>
  <c r="I324" i="9" s="1"/>
  <c r="L324" i="9" s="1"/>
  <c r="H324" i="9"/>
  <c r="E325" i="9"/>
  <c r="H325" i="9" s="1"/>
  <c r="G325" i="9"/>
  <c r="I325" i="9"/>
  <c r="L325" i="9" s="1"/>
  <c r="E326" i="9"/>
  <c r="G326" i="9" s="1"/>
  <c r="E327" i="9"/>
  <c r="F327" i="9" s="1"/>
  <c r="G327" i="9"/>
  <c r="E328" i="9"/>
  <c r="F328" i="9"/>
  <c r="G328" i="9"/>
  <c r="I328" i="9" s="1"/>
  <c r="L328" i="9" s="1"/>
  <c r="H328" i="9"/>
  <c r="E329" i="9"/>
  <c r="H329" i="9" s="1"/>
  <c r="G329" i="9"/>
  <c r="I329" i="9"/>
  <c r="L329" i="9" s="1"/>
  <c r="E330" i="9"/>
  <c r="G330" i="9" s="1"/>
  <c r="E331" i="9"/>
  <c r="F331" i="9" s="1"/>
  <c r="G331" i="9"/>
  <c r="E332" i="9"/>
  <c r="F332" i="9"/>
  <c r="G332" i="9"/>
  <c r="I332" i="9" s="1"/>
  <c r="H332" i="9"/>
  <c r="E333" i="9"/>
  <c r="H333" i="9" s="1"/>
  <c r="G333" i="9"/>
  <c r="I333" i="9"/>
  <c r="L333" i="9" s="1"/>
  <c r="E334" i="9"/>
  <c r="G334" i="9" s="1"/>
  <c r="E335" i="9"/>
  <c r="F335" i="9" s="1"/>
  <c r="G335" i="9"/>
  <c r="E336" i="9"/>
  <c r="F336" i="9"/>
  <c r="G336" i="9"/>
  <c r="I336" i="9" s="1"/>
  <c r="L336" i="9" s="1"/>
  <c r="H336" i="9"/>
  <c r="E337" i="9"/>
  <c r="H337" i="9" s="1"/>
  <c r="G337" i="9"/>
  <c r="I337" i="9"/>
  <c r="L337" i="9" s="1"/>
  <c r="E338" i="9"/>
  <c r="G338" i="9" s="1"/>
  <c r="E339" i="9"/>
  <c r="F339" i="9" s="1"/>
  <c r="G339" i="9"/>
  <c r="E340" i="9"/>
  <c r="F340" i="9"/>
  <c r="G340" i="9"/>
  <c r="I340" i="9" s="1"/>
  <c r="L340" i="9" s="1"/>
  <c r="H340" i="9"/>
  <c r="E341" i="9"/>
  <c r="H341" i="9" s="1"/>
  <c r="G341" i="9"/>
  <c r="I341" i="9"/>
  <c r="E342" i="9"/>
  <c r="F342" i="9" s="1"/>
  <c r="G342" i="9"/>
  <c r="I342" i="9" s="1"/>
  <c r="H342" i="9"/>
  <c r="E343" i="9"/>
  <c r="F343" i="9"/>
  <c r="G343" i="9"/>
  <c r="I343" i="9" s="1"/>
  <c r="H343" i="9"/>
  <c r="E344" i="9"/>
  <c r="G344" i="9" s="1"/>
  <c r="F344" i="9"/>
  <c r="E345" i="9"/>
  <c r="F345" i="9" s="1"/>
  <c r="E346" i="9"/>
  <c r="F346" i="9" s="1"/>
  <c r="G346" i="9"/>
  <c r="I346" i="9" s="1"/>
  <c r="H346" i="9"/>
  <c r="E347" i="9"/>
  <c r="F347" i="9"/>
  <c r="G347" i="9"/>
  <c r="I347" i="9" s="1"/>
  <c r="H347" i="9"/>
  <c r="E348" i="9"/>
  <c r="G348" i="9" s="1"/>
  <c r="F348" i="9"/>
  <c r="E349" i="9"/>
  <c r="F349" i="9" s="1"/>
  <c r="E350" i="9"/>
  <c r="F350" i="9" s="1"/>
  <c r="G350" i="9"/>
  <c r="I350" i="9" s="1"/>
  <c r="H350" i="9"/>
  <c r="E351" i="9"/>
  <c r="F351" i="9"/>
  <c r="G351" i="9"/>
  <c r="I351" i="9" s="1"/>
  <c r="H351" i="9"/>
  <c r="E352" i="9"/>
  <c r="G352" i="9" s="1"/>
  <c r="F352" i="9"/>
  <c r="E353" i="9"/>
  <c r="F353" i="9" s="1"/>
  <c r="E354" i="9"/>
  <c r="F354" i="9" s="1"/>
  <c r="G354" i="9"/>
  <c r="I354" i="9" s="1"/>
  <c r="H354" i="9"/>
  <c r="E355" i="9"/>
  <c r="H355" i="9" s="1"/>
  <c r="F355" i="9"/>
  <c r="G355" i="9"/>
  <c r="E356" i="9"/>
  <c r="G356" i="9" s="1"/>
  <c r="F356" i="9"/>
  <c r="E357" i="9"/>
  <c r="F357" i="9" s="1"/>
  <c r="E358" i="9"/>
  <c r="F358" i="9" s="1"/>
  <c r="G358" i="9"/>
  <c r="I358" i="9" s="1"/>
  <c r="H358" i="9"/>
  <c r="E359" i="9"/>
  <c r="H359" i="9" s="1"/>
  <c r="F359" i="9"/>
  <c r="G359" i="9"/>
  <c r="I359" i="9" s="1"/>
  <c r="E360" i="9"/>
  <c r="G360" i="9" s="1"/>
  <c r="F360" i="9"/>
  <c r="E361" i="9"/>
  <c r="F361" i="9" s="1"/>
  <c r="E362" i="9"/>
  <c r="F362" i="9" s="1"/>
  <c r="G362" i="9"/>
  <c r="I362" i="9" s="1"/>
  <c r="H362" i="9"/>
  <c r="E363" i="9"/>
  <c r="H363" i="9" s="1"/>
  <c r="F363" i="9"/>
  <c r="G363" i="9"/>
  <c r="I363" i="9" s="1"/>
  <c r="E8" i="9"/>
  <c r="I360" i="10" l="1"/>
  <c r="L360" i="10" s="1"/>
  <c r="I356" i="10"/>
  <c r="L356" i="10" s="1"/>
  <c r="I352" i="10"/>
  <c r="I348" i="10"/>
  <c r="L348" i="10" s="1"/>
  <c r="I340" i="10"/>
  <c r="L340" i="10" s="1"/>
  <c r="I336" i="10"/>
  <c r="L336" i="10" s="1"/>
  <c r="I332" i="10"/>
  <c r="L332" i="10" s="1"/>
  <c r="I328" i="10"/>
  <c r="L328" i="10" s="1"/>
  <c r="I320" i="10"/>
  <c r="I312" i="10"/>
  <c r="L312" i="10" s="1"/>
  <c r="I308" i="10"/>
  <c r="L308" i="10" s="1"/>
  <c r="I304" i="10"/>
  <c r="L304" i="10" s="1"/>
  <c r="I300" i="10"/>
  <c r="L300" i="10" s="1"/>
  <c r="I296" i="10"/>
  <c r="L296" i="10" s="1"/>
  <c r="I292" i="10"/>
  <c r="L292" i="10" s="1"/>
  <c r="I288" i="10"/>
  <c r="L288" i="10" s="1"/>
  <c r="I284" i="10"/>
  <c r="L284" i="10" s="1"/>
  <c r="I276" i="10"/>
  <c r="L276" i="10" s="1"/>
  <c r="I268" i="10"/>
  <c r="L268" i="10" s="1"/>
  <c r="I260" i="10"/>
  <c r="L260" i="10" s="1"/>
  <c r="I256" i="10"/>
  <c r="I252" i="10"/>
  <c r="L252" i="10" s="1"/>
  <c r="I248" i="10"/>
  <c r="L248" i="10" s="1"/>
  <c r="I244" i="10"/>
  <c r="L244" i="10" s="1"/>
  <c r="I240" i="10"/>
  <c r="L240" i="10" s="1"/>
  <c r="I236" i="10"/>
  <c r="L236" i="10" s="1"/>
  <c r="I232" i="10"/>
  <c r="L232" i="10" s="1"/>
  <c r="I228" i="10"/>
  <c r="L228" i="10" s="1"/>
  <c r="I220" i="10"/>
  <c r="L220" i="10" s="1"/>
  <c r="I216" i="10"/>
  <c r="L216" i="10" s="1"/>
  <c r="I212" i="10"/>
  <c r="L212" i="10" s="1"/>
  <c r="I208" i="10"/>
  <c r="L208" i="10" s="1"/>
  <c r="I204" i="10"/>
  <c r="L204" i="10" s="1"/>
  <c r="I200" i="10"/>
  <c r="L200" i="10" s="1"/>
  <c r="I196" i="10"/>
  <c r="L196" i="10" s="1"/>
  <c r="I188" i="10"/>
  <c r="L188" i="10" s="1"/>
  <c r="I184" i="10"/>
  <c r="L184" i="10" s="1"/>
  <c r="I180" i="10"/>
  <c r="L180" i="10" s="1"/>
  <c r="I176" i="10"/>
  <c r="L176" i="10" s="1"/>
  <c r="I172" i="10"/>
  <c r="L172" i="10" s="1"/>
  <c r="I168" i="10"/>
  <c r="L168" i="10" s="1"/>
  <c r="I164" i="10"/>
  <c r="L164" i="10" s="1"/>
  <c r="I160" i="10"/>
  <c r="L160" i="10" s="1"/>
  <c r="I156" i="10"/>
  <c r="L156" i="10" s="1"/>
  <c r="I152" i="10"/>
  <c r="L152" i="10" s="1"/>
  <c r="I148" i="10"/>
  <c r="L148" i="10" s="1"/>
  <c r="I144" i="10"/>
  <c r="L144" i="10" s="1"/>
  <c r="I140" i="10"/>
  <c r="L140" i="10" s="1"/>
  <c r="I136" i="10"/>
  <c r="L136" i="10" s="1"/>
  <c r="I132" i="10"/>
  <c r="L132" i="10" s="1"/>
  <c r="I128" i="10"/>
  <c r="L128" i="10" s="1"/>
  <c r="I124" i="10"/>
  <c r="L124" i="10" s="1"/>
  <c r="I120" i="10"/>
  <c r="L120" i="10" s="1"/>
  <c r="I116" i="10"/>
  <c r="L116" i="10" s="1"/>
  <c r="I112" i="10"/>
  <c r="L112" i="10" s="1"/>
  <c r="I104" i="10"/>
  <c r="L104" i="10" s="1"/>
  <c r="I100" i="10"/>
  <c r="L100" i="10" s="1"/>
  <c r="I96" i="10"/>
  <c r="L96" i="10" s="1"/>
  <c r="I92" i="10"/>
  <c r="L92" i="10" s="1"/>
  <c r="I88" i="10"/>
  <c r="L88" i="10" s="1"/>
  <c r="I84" i="10"/>
  <c r="L84" i="10" s="1"/>
  <c r="I80" i="10"/>
  <c r="L80" i="10" s="1"/>
  <c r="I76" i="10"/>
  <c r="L76" i="10" s="1"/>
  <c r="I72" i="10"/>
  <c r="I68" i="10"/>
  <c r="L68" i="10" s="1"/>
  <c r="I64" i="10"/>
  <c r="L64" i="10" s="1"/>
  <c r="I60" i="10"/>
  <c r="L60" i="10" s="1"/>
  <c r="I56" i="10"/>
  <c r="L56" i="10" s="1"/>
  <c r="I52" i="10"/>
  <c r="L52" i="10" s="1"/>
  <c r="I48" i="10"/>
  <c r="L48" i="10" s="1"/>
  <c r="I44" i="10"/>
  <c r="L44" i="10" s="1"/>
  <c r="I40" i="10"/>
  <c r="L40" i="10" s="1"/>
  <c r="I36" i="10"/>
  <c r="L36" i="10" s="1"/>
  <c r="I32" i="10"/>
  <c r="L32" i="10" s="1"/>
  <c r="I24" i="10"/>
  <c r="L24" i="10" s="1"/>
  <c r="I20" i="10"/>
  <c r="L20" i="10" s="1"/>
  <c r="I12" i="10"/>
  <c r="L12" i="10" s="1"/>
  <c r="L363" i="10"/>
  <c r="L357" i="10"/>
  <c r="L352" i="10"/>
  <c r="L346" i="10"/>
  <c r="L325" i="10"/>
  <c r="L320" i="10"/>
  <c r="L314" i="10"/>
  <c r="L293" i="10"/>
  <c r="L282" i="10"/>
  <c r="L264" i="10"/>
  <c r="L341" i="10"/>
  <c r="L330" i="10"/>
  <c r="L309" i="10"/>
  <c r="L298" i="10"/>
  <c r="L277" i="10"/>
  <c r="L266" i="10"/>
  <c r="L261" i="10"/>
  <c r="L256" i="10"/>
  <c r="L181" i="10"/>
  <c r="L171" i="10"/>
  <c r="L151" i="10"/>
  <c r="L149" i="10"/>
  <c r="L119" i="10"/>
  <c r="L117" i="10"/>
  <c r="L245" i="10"/>
  <c r="L234" i="10"/>
  <c r="L213" i="10"/>
  <c r="L202" i="10"/>
  <c r="L163" i="10"/>
  <c r="L131" i="10"/>
  <c r="L99" i="10"/>
  <c r="L178" i="10"/>
  <c r="L150" i="10"/>
  <c r="L141" i="10"/>
  <c r="L118" i="10"/>
  <c r="L109" i="10"/>
  <c r="L250" i="10"/>
  <c r="L233" i="10"/>
  <c r="L229" i="10"/>
  <c r="L218" i="10"/>
  <c r="L201" i="10"/>
  <c r="L197" i="10"/>
  <c r="L193" i="10"/>
  <c r="L186" i="10"/>
  <c r="L162" i="10"/>
  <c r="L130" i="10"/>
  <c r="L98" i="10"/>
  <c r="L87" i="10"/>
  <c r="L70" i="10"/>
  <c r="L62" i="10"/>
  <c r="L55" i="10"/>
  <c r="L30" i="10"/>
  <c r="L23" i="10"/>
  <c r="L63" i="10"/>
  <c r="L38" i="10"/>
  <c r="L31" i="10"/>
  <c r="L167" i="10"/>
  <c r="L146" i="10"/>
  <c r="L135" i="10"/>
  <c r="L114" i="10"/>
  <c r="L103" i="10"/>
  <c r="L86" i="10"/>
  <c r="L82" i="10"/>
  <c r="L77" i="10"/>
  <c r="L72" i="10"/>
  <c r="L67" i="10"/>
  <c r="L46" i="10"/>
  <c r="L39" i="10"/>
  <c r="L14" i="10"/>
  <c r="L85" i="10"/>
  <c r="L54" i="10"/>
  <c r="L47" i="10"/>
  <c r="L22" i="10"/>
  <c r="L15" i="10"/>
  <c r="L59" i="10"/>
  <c r="L51" i="10"/>
  <c r="L43" i="10"/>
  <c r="L35" i="10"/>
  <c r="L27" i="10"/>
  <c r="L19" i="10"/>
  <c r="L11" i="10"/>
  <c r="L351" i="9"/>
  <c r="L342" i="9"/>
  <c r="L359" i="9"/>
  <c r="L358" i="9"/>
  <c r="I355" i="9"/>
  <c r="L354" i="9"/>
  <c r="I352" i="9"/>
  <c r="L347" i="9"/>
  <c r="L346" i="9"/>
  <c r="I344" i="9"/>
  <c r="L363" i="9"/>
  <c r="L362" i="9"/>
  <c r="I360" i="9"/>
  <c r="I348" i="9"/>
  <c r="L343" i="9"/>
  <c r="I334" i="9"/>
  <c r="I335" i="9"/>
  <c r="I330" i="9"/>
  <c r="I309" i="9"/>
  <c r="I301" i="9"/>
  <c r="I277" i="9"/>
  <c r="L350" i="9"/>
  <c r="L332" i="9"/>
  <c r="G310" i="9"/>
  <c r="I310" i="9" s="1"/>
  <c r="H310" i="9"/>
  <c r="G302" i="9"/>
  <c r="H302" i="9"/>
  <c r="G270" i="9"/>
  <c r="H270" i="9"/>
  <c r="L252" i="9"/>
  <c r="G238" i="9"/>
  <c r="H238" i="9"/>
  <c r="F238" i="9"/>
  <c r="F184" i="9"/>
  <c r="G184" i="9"/>
  <c r="H184" i="9"/>
  <c r="F160" i="9"/>
  <c r="G160" i="9"/>
  <c r="I160" i="9" s="1"/>
  <c r="H160" i="9"/>
  <c r="L137" i="9"/>
  <c r="H349" i="9"/>
  <c r="H345" i="9"/>
  <c r="L341" i="9"/>
  <c r="H317" i="9"/>
  <c r="I317" i="9" s="1"/>
  <c r="F317" i="9"/>
  <c r="I316" i="9"/>
  <c r="H309" i="9"/>
  <c r="F309" i="9"/>
  <c r="I308" i="9"/>
  <c r="H301" i="9"/>
  <c r="F301" i="9"/>
  <c r="I300" i="9"/>
  <c r="H293" i="9"/>
  <c r="I293" i="9" s="1"/>
  <c r="F293" i="9"/>
  <c r="I292" i="9"/>
  <c r="H285" i="9"/>
  <c r="I285" i="9" s="1"/>
  <c r="F285" i="9"/>
  <c r="I284" i="9"/>
  <c r="H277" i="9"/>
  <c r="F277" i="9"/>
  <c r="I276" i="9"/>
  <c r="I272" i="9"/>
  <c r="F263" i="9"/>
  <c r="G263" i="9"/>
  <c r="I263" i="9" s="1"/>
  <c r="F251" i="9"/>
  <c r="G251" i="9"/>
  <c r="H251" i="9"/>
  <c r="L249" i="9"/>
  <c r="F231" i="9"/>
  <c r="G231" i="9"/>
  <c r="I231" i="9" s="1"/>
  <c r="F219" i="9"/>
  <c r="G219" i="9"/>
  <c r="H219" i="9"/>
  <c r="L217" i="9"/>
  <c r="G183" i="9"/>
  <c r="H183" i="9"/>
  <c r="F183" i="9"/>
  <c r="L174" i="9"/>
  <c r="I165" i="9"/>
  <c r="L162" i="9"/>
  <c r="G159" i="9"/>
  <c r="H159" i="9"/>
  <c r="F159" i="9"/>
  <c r="L140" i="9"/>
  <c r="I139" i="9"/>
  <c r="L132" i="9"/>
  <c r="G130" i="9"/>
  <c r="H130" i="9"/>
  <c r="F130" i="9"/>
  <c r="G98" i="9"/>
  <c r="F98" i="9"/>
  <c r="H98" i="9"/>
  <c r="L93" i="9"/>
  <c r="H85" i="9"/>
  <c r="F85" i="9"/>
  <c r="G85" i="9"/>
  <c r="G318" i="9"/>
  <c r="H318" i="9"/>
  <c r="I315" i="9"/>
  <c r="L245" i="9"/>
  <c r="L220" i="9"/>
  <c r="L213" i="9"/>
  <c r="L185" i="9"/>
  <c r="F131" i="9"/>
  <c r="G131" i="9"/>
  <c r="H131" i="9"/>
  <c r="G361" i="9"/>
  <c r="H360" i="9"/>
  <c r="G357" i="9"/>
  <c r="H356" i="9"/>
  <c r="I356" i="9" s="1"/>
  <c r="G353" i="9"/>
  <c r="I353" i="9" s="1"/>
  <c r="H352" i="9"/>
  <c r="G349" i="9"/>
  <c r="H348" i="9"/>
  <c r="G345" i="9"/>
  <c r="I345" i="9" s="1"/>
  <c r="H344" i="9"/>
  <c r="F341" i="9"/>
  <c r="H338" i="9"/>
  <c r="I338" i="9" s="1"/>
  <c r="F337" i="9"/>
  <c r="H334" i="9"/>
  <c r="F333" i="9"/>
  <c r="H330" i="9"/>
  <c r="F329" i="9"/>
  <c r="H326" i="9"/>
  <c r="I326" i="9" s="1"/>
  <c r="F325" i="9"/>
  <c r="H322" i="9"/>
  <c r="I322" i="9" s="1"/>
  <c r="F321" i="9"/>
  <c r="I319" i="9"/>
  <c r="G314" i="9"/>
  <c r="H314" i="9"/>
  <c r="I311" i="9"/>
  <c r="G306" i="9"/>
  <c r="H306" i="9"/>
  <c r="I303" i="9"/>
  <c r="G298" i="9"/>
  <c r="I298" i="9" s="1"/>
  <c r="H298" i="9"/>
  <c r="I295" i="9"/>
  <c r="G290" i="9"/>
  <c r="I290" i="9" s="1"/>
  <c r="H290" i="9"/>
  <c r="I287" i="9"/>
  <c r="G282" i="9"/>
  <c r="H282" i="9"/>
  <c r="I279" i="9"/>
  <c r="G274" i="9"/>
  <c r="H274" i="9"/>
  <c r="H273" i="9"/>
  <c r="F273" i="9"/>
  <c r="G273" i="9"/>
  <c r="I268" i="9"/>
  <c r="G266" i="9"/>
  <c r="I266" i="9" s="1"/>
  <c r="H266" i="9"/>
  <c r="L261" i="9"/>
  <c r="G254" i="9"/>
  <c r="I254" i="9" s="1"/>
  <c r="H254" i="9"/>
  <c r="F254" i="9"/>
  <c r="I236" i="9"/>
  <c r="G234" i="9"/>
  <c r="I234" i="9" s="1"/>
  <c r="H234" i="9"/>
  <c r="L229" i="9"/>
  <c r="G222" i="9"/>
  <c r="I222" i="9" s="1"/>
  <c r="H222" i="9"/>
  <c r="F222" i="9"/>
  <c r="G195" i="9"/>
  <c r="H195" i="9"/>
  <c r="F180" i="9"/>
  <c r="G180" i="9"/>
  <c r="H180" i="9"/>
  <c r="L169" i="9"/>
  <c r="F156" i="9"/>
  <c r="G156" i="9"/>
  <c r="H156" i="9"/>
  <c r="G118" i="9"/>
  <c r="F118" i="9"/>
  <c r="H118" i="9"/>
  <c r="L116" i="9"/>
  <c r="L100" i="9"/>
  <c r="G294" i="9"/>
  <c r="I294" i="9" s="1"/>
  <c r="H294" i="9"/>
  <c r="I291" i="9"/>
  <c r="G286" i="9"/>
  <c r="I286" i="9" s="1"/>
  <c r="H286" i="9"/>
  <c r="G278" i="9"/>
  <c r="H278" i="9"/>
  <c r="G250" i="9"/>
  <c r="H250" i="9"/>
  <c r="G218" i="9"/>
  <c r="I218" i="9" s="1"/>
  <c r="H218" i="9"/>
  <c r="L201" i="9"/>
  <c r="H361" i="9"/>
  <c r="H357" i="9"/>
  <c r="H353" i="9"/>
  <c r="H339" i="9"/>
  <c r="I339" i="9" s="1"/>
  <c r="F338" i="9"/>
  <c r="H335" i="9"/>
  <c r="F334" i="9"/>
  <c r="H331" i="9"/>
  <c r="I331" i="9" s="1"/>
  <c r="F330" i="9"/>
  <c r="H327" i="9"/>
  <c r="I327" i="9" s="1"/>
  <c r="F326" i="9"/>
  <c r="H323" i="9"/>
  <c r="I323" i="9" s="1"/>
  <c r="F322" i="9"/>
  <c r="I320" i="9"/>
  <c r="F318" i="9"/>
  <c r="H315" i="9"/>
  <c r="H313" i="9"/>
  <c r="I313" i="9" s="1"/>
  <c r="F313" i="9"/>
  <c r="I312" i="9"/>
  <c r="F310" i="9"/>
  <c r="H307" i="9"/>
  <c r="I307" i="9" s="1"/>
  <c r="H305" i="9"/>
  <c r="I305" i="9" s="1"/>
  <c r="F305" i="9"/>
  <c r="I304" i="9"/>
  <c r="F302" i="9"/>
  <c r="H299" i="9"/>
  <c r="I299" i="9" s="1"/>
  <c r="H297" i="9"/>
  <c r="I297" i="9" s="1"/>
  <c r="F297" i="9"/>
  <c r="I296" i="9"/>
  <c r="F294" i="9"/>
  <c r="H291" i="9"/>
  <c r="H289" i="9"/>
  <c r="I289" i="9" s="1"/>
  <c r="F289" i="9"/>
  <c r="I288" i="9"/>
  <c r="F286" i="9"/>
  <c r="H283" i="9"/>
  <c r="I283" i="9" s="1"/>
  <c r="H281" i="9"/>
  <c r="I281" i="9" s="1"/>
  <c r="F281" i="9"/>
  <c r="I280" i="9"/>
  <c r="F278" i="9"/>
  <c r="H275" i="9"/>
  <c r="I275" i="9" s="1"/>
  <c r="I271" i="9"/>
  <c r="F270" i="9"/>
  <c r="H269" i="9"/>
  <c r="F269" i="9"/>
  <c r="G269" i="9"/>
  <c r="F267" i="9"/>
  <c r="G267" i="9"/>
  <c r="H267" i="9"/>
  <c r="L265" i="9"/>
  <c r="L256" i="9"/>
  <c r="F250" i="9"/>
  <c r="F247" i="9"/>
  <c r="G247" i="9"/>
  <c r="I247" i="9" s="1"/>
  <c r="F235" i="9"/>
  <c r="G235" i="9"/>
  <c r="I235" i="9" s="1"/>
  <c r="H235" i="9"/>
  <c r="L233" i="9"/>
  <c r="L224" i="9"/>
  <c r="F218" i="9"/>
  <c r="F215" i="9"/>
  <c r="G215" i="9"/>
  <c r="I215" i="9" s="1"/>
  <c r="L206" i="9"/>
  <c r="I197" i="9"/>
  <c r="L178" i="9"/>
  <c r="G163" i="9"/>
  <c r="H163" i="9"/>
  <c r="F163" i="9"/>
  <c r="F143" i="9"/>
  <c r="H143" i="9"/>
  <c r="I143" i="9" s="1"/>
  <c r="G138" i="9"/>
  <c r="I138" i="9" s="1"/>
  <c r="F138" i="9"/>
  <c r="H138" i="9"/>
  <c r="G102" i="9"/>
  <c r="F102" i="9"/>
  <c r="H102" i="9"/>
  <c r="I264" i="9"/>
  <c r="G262" i="9"/>
  <c r="H262" i="9"/>
  <c r="F259" i="9"/>
  <c r="G259" i="9"/>
  <c r="I259" i="9" s="1"/>
  <c r="I257" i="9"/>
  <c r="I248" i="9"/>
  <c r="G246" i="9"/>
  <c r="I246" i="9" s="1"/>
  <c r="H246" i="9"/>
  <c r="F243" i="9"/>
  <c r="G243" i="9"/>
  <c r="I243" i="9" s="1"/>
  <c r="I241" i="9"/>
  <c r="I232" i="9"/>
  <c r="G230" i="9"/>
  <c r="H230" i="9"/>
  <c r="F227" i="9"/>
  <c r="G227" i="9"/>
  <c r="I227" i="9" s="1"/>
  <c r="I225" i="9"/>
  <c r="I216" i="9"/>
  <c r="G214" i="9"/>
  <c r="I214" i="9" s="1"/>
  <c r="H214" i="9"/>
  <c r="F211" i="9"/>
  <c r="G211" i="9"/>
  <c r="I211" i="9" s="1"/>
  <c r="I209" i="9"/>
  <c r="G207" i="9"/>
  <c r="I207" i="9" s="1"/>
  <c r="H207" i="9"/>
  <c r="F204" i="9"/>
  <c r="G204" i="9"/>
  <c r="I204" i="9" s="1"/>
  <c r="F196" i="9"/>
  <c r="G196" i="9"/>
  <c r="H196" i="9"/>
  <c r="I189" i="9"/>
  <c r="G187" i="9"/>
  <c r="I187" i="9" s="1"/>
  <c r="H187" i="9"/>
  <c r="F187" i="9"/>
  <c r="L182" i="9"/>
  <c r="F172" i="9"/>
  <c r="G172" i="9"/>
  <c r="I172" i="9" s="1"/>
  <c r="L158" i="9"/>
  <c r="G142" i="9"/>
  <c r="F142" i="9"/>
  <c r="H142" i="9"/>
  <c r="F135" i="9"/>
  <c r="H135" i="9"/>
  <c r="G135" i="9"/>
  <c r="I135" i="9" s="1"/>
  <c r="L133" i="9"/>
  <c r="L107" i="9"/>
  <c r="L82" i="9"/>
  <c r="I260" i="9"/>
  <c r="G258" i="9"/>
  <c r="H258" i="9"/>
  <c r="F255" i="9"/>
  <c r="G255" i="9"/>
  <c r="I255" i="9" s="1"/>
  <c r="I253" i="9"/>
  <c r="I244" i="9"/>
  <c r="G242" i="9"/>
  <c r="I242" i="9" s="1"/>
  <c r="H242" i="9"/>
  <c r="F239" i="9"/>
  <c r="G239" i="9"/>
  <c r="I239" i="9" s="1"/>
  <c r="I237" i="9"/>
  <c r="I228" i="9"/>
  <c r="G226" i="9"/>
  <c r="H226" i="9"/>
  <c r="F223" i="9"/>
  <c r="G223" i="9"/>
  <c r="I223" i="9" s="1"/>
  <c r="I221" i="9"/>
  <c r="I212" i="9"/>
  <c r="G210" i="9"/>
  <c r="I210" i="9" s="1"/>
  <c r="H210" i="9"/>
  <c r="F208" i="9"/>
  <c r="G208" i="9"/>
  <c r="I208" i="9" s="1"/>
  <c r="H208" i="9"/>
  <c r="L194" i="9"/>
  <c r="F176" i="9"/>
  <c r="G176" i="9"/>
  <c r="I176" i="9" s="1"/>
  <c r="I149" i="9"/>
  <c r="G147" i="9"/>
  <c r="I147" i="9" s="1"/>
  <c r="H147" i="9"/>
  <c r="F147" i="9"/>
  <c r="L145" i="9"/>
  <c r="G114" i="9"/>
  <c r="F114" i="9"/>
  <c r="H114" i="9"/>
  <c r="F74" i="9"/>
  <c r="G74" i="9"/>
  <c r="I74" i="9" s="1"/>
  <c r="H74" i="9"/>
  <c r="G203" i="9"/>
  <c r="H203" i="9"/>
  <c r="F200" i="9"/>
  <c r="G200" i="9"/>
  <c r="I200" i="9" s="1"/>
  <c r="F192" i="9"/>
  <c r="G192" i="9"/>
  <c r="I192" i="9" s="1"/>
  <c r="G179" i="9"/>
  <c r="I179" i="9" s="1"/>
  <c r="H179" i="9"/>
  <c r="G175" i="9"/>
  <c r="H175" i="9"/>
  <c r="G171" i="9"/>
  <c r="I171" i="9" s="1"/>
  <c r="H171" i="9"/>
  <c r="F168" i="9"/>
  <c r="G168" i="9"/>
  <c r="I168" i="9" s="1"/>
  <c r="I161" i="9"/>
  <c r="G155" i="9"/>
  <c r="H155" i="9"/>
  <c r="F152" i="9"/>
  <c r="G152" i="9"/>
  <c r="I152" i="9" s="1"/>
  <c r="L141" i="9"/>
  <c r="F139" i="9"/>
  <c r="H139" i="9"/>
  <c r="G126" i="9"/>
  <c r="H126" i="9"/>
  <c r="I123" i="9"/>
  <c r="L120" i="9"/>
  <c r="L119" i="9"/>
  <c r="L104" i="9"/>
  <c r="L103" i="9"/>
  <c r="L86" i="9"/>
  <c r="L77" i="9"/>
  <c r="I205" i="9"/>
  <c r="G199" i="9"/>
  <c r="I199" i="9" s="1"/>
  <c r="H199" i="9"/>
  <c r="I193" i="9"/>
  <c r="G191" i="9"/>
  <c r="I191" i="9" s="1"/>
  <c r="H191" i="9"/>
  <c r="F188" i="9"/>
  <c r="G188" i="9"/>
  <c r="I188" i="9" s="1"/>
  <c r="I186" i="9"/>
  <c r="I181" i="9"/>
  <c r="I177" i="9"/>
  <c r="I173" i="9"/>
  <c r="G167" i="9"/>
  <c r="I167" i="9" s="1"/>
  <c r="H167" i="9"/>
  <c r="F164" i="9"/>
  <c r="G164" i="9"/>
  <c r="I164" i="9" s="1"/>
  <c r="I157" i="9"/>
  <c r="G151" i="9"/>
  <c r="H151" i="9"/>
  <c r="F148" i="9"/>
  <c r="G148" i="9"/>
  <c r="I148" i="9" s="1"/>
  <c r="G146" i="9"/>
  <c r="I146" i="9" s="1"/>
  <c r="F146" i="9"/>
  <c r="H146" i="9"/>
  <c r="G134" i="9"/>
  <c r="F134" i="9"/>
  <c r="H134" i="9"/>
  <c r="L127" i="9"/>
  <c r="H125" i="9"/>
  <c r="F125" i="9"/>
  <c r="G125" i="9"/>
  <c r="G65" i="9"/>
  <c r="H65" i="9"/>
  <c r="F65" i="9"/>
  <c r="G15" i="9"/>
  <c r="I15" i="9" s="1"/>
  <c r="H15" i="9"/>
  <c r="F15" i="9"/>
  <c r="F145" i="9"/>
  <c r="F141" i="9"/>
  <c r="H129" i="9"/>
  <c r="I129" i="9" s="1"/>
  <c r="F129" i="9"/>
  <c r="I128" i="9"/>
  <c r="G122" i="9"/>
  <c r="I122" i="9" s="1"/>
  <c r="H122" i="9"/>
  <c r="G110" i="9"/>
  <c r="F110" i="9"/>
  <c r="H110" i="9"/>
  <c r="L90" i="9"/>
  <c r="F58" i="9"/>
  <c r="G58" i="9"/>
  <c r="H58" i="9"/>
  <c r="I124" i="9"/>
  <c r="G106" i="9"/>
  <c r="I106" i="9" s="1"/>
  <c r="F106" i="9"/>
  <c r="H106" i="9"/>
  <c r="F87" i="9"/>
  <c r="G87" i="9"/>
  <c r="H87" i="9"/>
  <c r="F66" i="9"/>
  <c r="G66" i="9"/>
  <c r="H66" i="9"/>
  <c r="L41" i="9"/>
  <c r="F36" i="9"/>
  <c r="G36" i="9"/>
  <c r="H36" i="9"/>
  <c r="G121" i="9"/>
  <c r="I121" i="9" s="1"/>
  <c r="G117" i="9"/>
  <c r="I117" i="9" s="1"/>
  <c r="G113" i="9"/>
  <c r="I113" i="9" s="1"/>
  <c r="G109" i="9"/>
  <c r="I109" i="9" s="1"/>
  <c r="G105" i="9"/>
  <c r="I105" i="9" s="1"/>
  <c r="G101" i="9"/>
  <c r="I101" i="9" s="1"/>
  <c r="G97" i="9"/>
  <c r="I97" i="9" s="1"/>
  <c r="F91" i="9"/>
  <c r="G91" i="9"/>
  <c r="I91" i="9" s="1"/>
  <c r="G81" i="9"/>
  <c r="I81" i="9" s="1"/>
  <c r="L76" i="9"/>
  <c r="I71" i="9"/>
  <c r="L60" i="9"/>
  <c r="I55" i="9"/>
  <c r="L44" i="9"/>
  <c r="G39" i="9"/>
  <c r="H39" i="9"/>
  <c r="F39" i="9"/>
  <c r="L34" i="9"/>
  <c r="I21" i="9"/>
  <c r="L13" i="9"/>
  <c r="I9" i="9"/>
  <c r="F121" i="9"/>
  <c r="F117" i="9"/>
  <c r="F113" i="9"/>
  <c r="F109" i="9"/>
  <c r="F105" i="9"/>
  <c r="F101" i="9"/>
  <c r="F95" i="9"/>
  <c r="G95" i="9"/>
  <c r="I95" i="9" s="1"/>
  <c r="F79" i="9"/>
  <c r="G79" i="9"/>
  <c r="I79" i="9" s="1"/>
  <c r="G69" i="9"/>
  <c r="H69" i="9"/>
  <c r="F69" i="9"/>
  <c r="F62" i="9"/>
  <c r="G62" i="9"/>
  <c r="I62" i="9" s="1"/>
  <c r="G61" i="9"/>
  <c r="H61" i="9"/>
  <c r="G53" i="9"/>
  <c r="I53" i="9" s="1"/>
  <c r="H53" i="9"/>
  <c r="F53" i="9"/>
  <c r="I25" i="9"/>
  <c r="F83" i="9"/>
  <c r="G83" i="9"/>
  <c r="I83" i="9" s="1"/>
  <c r="H51" i="9"/>
  <c r="G51" i="9"/>
  <c r="H47" i="9"/>
  <c r="G47" i="9"/>
  <c r="I47" i="9" s="1"/>
  <c r="F47" i="9"/>
  <c r="G23" i="9"/>
  <c r="H23" i="9"/>
  <c r="F23" i="9"/>
  <c r="G19" i="9"/>
  <c r="I19" i="9" s="1"/>
  <c r="H19" i="9"/>
  <c r="F19" i="9"/>
  <c r="I96" i="9"/>
  <c r="I92" i="9"/>
  <c r="I88" i="9"/>
  <c r="I84" i="9"/>
  <c r="I80" i="9"/>
  <c r="G73" i="9"/>
  <c r="I73" i="9" s="1"/>
  <c r="H73" i="9"/>
  <c r="F70" i="9"/>
  <c r="G70" i="9"/>
  <c r="I70" i="9" s="1"/>
  <c r="I63" i="9"/>
  <c r="G57" i="9"/>
  <c r="H57" i="9"/>
  <c r="F54" i="9"/>
  <c r="G54" i="9"/>
  <c r="I54" i="9" s="1"/>
  <c r="G35" i="9"/>
  <c r="H35" i="9"/>
  <c r="F32" i="9"/>
  <c r="G32" i="9"/>
  <c r="I32" i="9" s="1"/>
  <c r="I17" i="9"/>
  <c r="G11" i="9"/>
  <c r="H11" i="9"/>
  <c r="F11" i="9"/>
  <c r="I50" i="9"/>
  <c r="G49" i="9"/>
  <c r="I49" i="9" s="1"/>
  <c r="I46" i="9"/>
  <c r="G45" i="9"/>
  <c r="I45" i="9" s="1"/>
  <c r="I37" i="9"/>
  <c r="G31" i="9"/>
  <c r="H31" i="9"/>
  <c r="F28" i="9"/>
  <c r="G28" i="9"/>
  <c r="I28" i="9" s="1"/>
  <c r="G43" i="9"/>
  <c r="H43" i="9"/>
  <c r="F40" i="9"/>
  <c r="G40" i="9"/>
  <c r="I40" i="9" s="1"/>
  <c r="G27" i="9"/>
  <c r="H27" i="9"/>
  <c r="F24" i="9"/>
  <c r="G24" i="9"/>
  <c r="I24" i="9" s="1"/>
  <c r="I22" i="9"/>
  <c r="F20" i="9"/>
  <c r="G20" i="9"/>
  <c r="I20" i="9" s="1"/>
  <c r="I18" i="9"/>
  <c r="F16" i="9"/>
  <c r="G16" i="9"/>
  <c r="I16" i="9" s="1"/>
  <c r="I14" i="9"/>
  <c r="F12" i="9"/>
  <c r="G12" i="9"/>
  <c r="I12" i="9" s="1"/>
  <c r="I10" i="9"/>
  <c r="L365" i="10" l="1"/>
  <c r="D367" i="10" s="1"/>
  <c r="L275" i="9"/>
  <c r="L307" i="9"/>
  <c r="L293" i="9"/>
  <c r="L283" i="9"/>
  <c r="L323" i="9"/>
  <c r="L331" i="9"/>
  <c r="L339" i="9"/>
  <c r="L326" i="9"/>
  <c r="L285" i="9"/>
  <c r="L317" i="9"/>
  <c r="L143" i="9"/>
  <c r="L299" i="9"/>
  <c r="L327" i="9"/>
  <c r="L322" i="9"/>
  <c r="L338" i="9"/>
  <c r="L356" i="9"/>
  <c r="L10" i="9"/>
  <c r="L109" i="9"/>
  <c r="L124" i="9"/>
  <c r="L192" i="9"/>
  <c r="L212" i="9"/>
  <c r="L189" i="9"/>
  <c r="L209" i="9"/>
  <c r="L246" i="9"/>
  <c r="L215" i="9"/>
  <c r="L281" i="9"/>
  <c r="L313" i="9"/>
  <c r="L218" i="9"/>
  <c r="L222" i="9"/>
  <c r="L266" i="9"/>
  <c r="L345" i="9"/>
  <c r="L139" i="9"/>
  <c r="L165" i="9"/>
  <c r="L231" i="9"/>
  <c r="L277" i="9"/>
  <c r="L334" i="9"/>
  <c r="I43" i="9"/>
  <c r="I11" i="9"/>
  <c r="L84" i="9"/>
  <c r="L95" i="9"/>
  <c r="L81" i="9"/>
  <c r="I36" i="9"/>
  <c r="L106" i="9"/>
  <c r="L146" i="9"/>
  <c r="L205" i="9"/>
  <c r="L221" i="9"/>
  <c r="L253" i="9"/>
  <c r="L172" i="9"/>
  <c r="L211" i="9"/>
  <c r="L243" i="9"/>
  <c r="L304" i="9"/>
  <c r="I156" i="9"/>
  <c r="L236" i="9"/>
  <c r="I282" i="9"/>
  <c r="I183" i="9"/>
  <c r="L352" i="9"/>
  <c r="L16" i="9"/>
  <c r="L80" i="9"/>
  <c r="L96" i="9"/>
  <c r="L128" i="9"/>
  <c r="L191" i="9"/>
  <c r="L147" i="9"/>
  <c r="L244" i="9"/>
  <c r="L214" i="9"/>
  <c r="L241" i="9"/>
  <c r="L296" i="9"/>
  <c r="L234" i="9"/>
  <c r="L290" i="9"/>
  <c r="L303" i="9"/>
  <c r="I361" i="9"/>
  <c r="L263" i="9"/>
  <c r="L300" i="9"/>
  <c r="L310" i="9"/>
  <c r="L330" i="9"/>
  <c r="L344" i="9"/>
  <c r="L22" i="9"/>
  <c r="L49" i="9"/>
  <c r="I61" i="9"/>
  <c r="L9" i="9"/>
  <c r="L55" i="9"/>
  <c r="L97" i="9"/>
  <c r="L188" i="9"/>
  <c r="I226" i="9"/>
  <c r="L135" i="9"/>
  <c r="L248" i="9"/>
  <c r="L289" i="9"/>
  <c r="I278" i="9"/>
  <c r="I195" i="9"/>
  <c r="L268" i="9"/>
  <c r="L18" i="9"/>
  <c r="L24" i="9"/>
  <c r="L40" i="9"/>
  <c r="L28" i="9"/>
  <c r="L37" i="9"/>
  <c r="L50" i="9"/>
  <c r="L17" i="9"/>
  <c r="I35" i="9"/>
  <c r="I57" i="9"/>
  <c r="L88" i="9"/>
  <c r="I23" i="9"/>
  <c r="I51" i="9"/>
  <c r="L62" i="9"/>
  <c r="I69" i="9"/>
  <c r="I39" i="9"/>
  <c r="L71" i="9"/>
  <c r="L101" i="9"/>
  <c r="L117" i="9"/>
  <c r="I66" i="9"/>
  <c r="I58" i="9"/>
  <c r="L129" i="9"/>
  <c r="I65" i="9"/>
  <c r="I134" i="9"/>
  <c r="L148" i="9"/>
  <c r="L177" i="9"/>
  <c r="I126" i="9"/>
  <c r="I155" i="9"/>
  <c r="L200" i="9"/>
  <c r="L223" i="9"/>
  <c r="L228" i="9"/>
  <c r="L255" i="9"/>
  <c r="L260" i="9"/>
  <c r="I142" i="9"/>
  <c r="I196" i="9"/>
  <c r="L225" i="9"/>
  <c r="I230" i="9"/>
  <c r="L257" i="9"/>
  <c r="I262" i="9"/>
  <c r="I102" i="9"/>
  <c r="I163" i="9"/>
  <c r="L247" i="9"/>
  <c r="L280" i="9"/>
  <c r="L297" i="9"/>
  <c r="L312" i="9"/>
  <c r="I250" i="9"/>
  <c r="I118" i="9"/>
  <c r="I180" i="9"/>
  <c r="I273" i="9"/>
  <c r="I274" i="9"/>
  <c r="L287" i="9"/>
  <c r="I306" i="9"/>
  <c r="L319" i="9"/>
  <c r="I349" i="9"/>
  <c r="I357" i="9"/>
  <c r="I131" i="9"/>
  <c r="I318" i="9"/>
  <c r="I98" i="9"/>
  <c r="L272" i="9"/>
  <c r="L284" i="9"/>
  <c r="L316" i="9"/>
  <c r="I184" i="9"/>
  <c r="I238" i="9"/>
  <c r="I270" i="9"/>
  <c r="L46" i="9"/>
  <c r="L70" i="9"/>
  <c r="L47" i="9"/>
  <c r="L21" i="9"/>
  <c r="L164" i="9"/>
  <c r="L186" i="9"/>
  <c r="L123" i="9"/>
  <c r="L168" i="9"/>
  <c r="L208" i="9"/>
  <c r="L239" i="9"/>
  <c r="L204" i="9"/>
  <c r="L286" i="9"/>
  <c r="L254" i="9"/>
  <c r="L353" i="9"/>
  <c r="L315" i="9"/>
  <c r="L309" i="9"/>
  <c r="L348" i="9"/>
  <c r="L355" i="9"/>
  <c r="L12" i="9"/>
  <c r="I27" i="9"/>
  <c r="I31" i="9"/>
  <c r="L83" i="9"/>
  <c r="L113" i="9"/>
  <c r="I87" i="9"/>
  <c r="I151" i="9"/>
  <c r="L173" i="9"/>
  <c r="L193" i="9"/>
  <c r="I175" i="9"/>
  <c r="I203" i="9"/>
  <c r="L149" i="9"/>
  <c r="I258" i="9"/>
  <c r="L216" i="9"/>
  <c r="L138" i="9"/>
  <c r="L197" i="9"/>
  <c r="I267" i="9"/>
  <c r="L291" i="9"/>
  <c r="L295" i="9"/>
  <c r="I314" i="9"/>
  <c r="I130" i="9"/>
  <c r="I159" i="9"/>
  <c r="I219" i="9"/>
  <c r="I251" i="9"/>
  <c r="L292" i="9"/>
  <c r="I302" i="9"/>
  <c r="L335" i="9"/>
  <c r="L360" i="9"/>
  <c r="L14" i="9"/>
  <c r="L20" i="9"/>
  <c r="L45" i="9"/>
  <c r="L32" i="9"/>
  <c r="L54" i="9"/>
  <c r="L63" i="9"/>
  <c r="L73" i="9"/>
  <c r="L92" i="9"/>
  <c r="L19" i="9"/>
  <c r="L25" i="9"/>
  <c r="L53" i="9"/>
  <c r="L79" i="9"/>
  <c r="L91" i="9"/>
  <c r="L105" i="9"/>
  <c r="L121" i="9"/>
  <c r="I110" i="9"/>
  <c r="L122" i="9"/>
  <c r="L15" i="9"/>
  <c r="I125" i="9"/>
  <c r="L157" i="9"/>
  <c r="L167" i="9"/>
  <c r="L181" i="9"/>
  <c r="L199" i="9"/>
  <c r="L152" i="9"/>
  <c r="L161" i="9"/>
  <c r="L171" i="9"/>
  <c r="L179" i="9"/>
  <c r="L74" i="9"/>
  <c r="I114" i="9"/>
  <c r="L176" i="9"/>
  <c r="L210" i="9"/>
  <c r="L237" i="9"/>
  <c r="L242" i="9"/>
  <c r="L187" i="9"/>
  <c r="L207" i="9"/>
  <c r="L227" i="9"/>
  <c r="L232" i="9"/>
  <c r="L259" i="9"/>
  <c r="L264" i="9"/>
  <c r="L235" i="9"/>
  <c r="I269" i="9"/>
  <c r="L271" i="9"/>
  <c r="L288" i="9"/>
  <c r="L305" i="9"/>
  <c r="L320" i="9"/>
  <c r="L294" i="9"/>
  <c r="L279" i="9"/>
  <c r="L298" i="9"/>
  <c r="L311" i="9"/>
  <c r="I85" i="9"/>
  <c r="L276" i="9"/>
  <c r="L308" i="9"/>
  <c r="L160" i="9"/>
  <c r="L301" i="9"/>
  <c r="L251" i="9" l="1"/>
  <c r="L175" i="9"/>
  <c r="L98" i="9"/>
  <c r="L142" i="9"/>
  <c r="L156" i="9"/>
  <c r="L302" i="9"/>
  <c r="L134" i="9"/>
  <c r="L51" i="9"/>
  <c r="L314" i="9"/>
  <c r="L258" i="9"/>
  <c r="L27" i="9"/>
  <c r="L238" i="9"/>
  <c r="L349" i="9"/>
  <c r="L230" i="9"/>
  <c r="L278" i="9"/>
  <c r="L61" i="9"/>
  <c r="L183" i="9"/>
  <c r="L125" i="9"/>
  <c r="L219" i="9"/>
  <c r="L267" i="9"/>
  <c r="L151" i="9"/>
  <c r="L184" i="9"/>
  <c r="L318" i="9"/>
  <c r="L118" i="9"/>
  <c r="L262" i="9"/>
  <c r="L58" i="9"/>
  <c r="L39" i="9"/>
  <c r="L57" i="9"/>
  <c r="L282" i="9"/>
  <c r="L85" i="9"/>
  <c r="L114" i="9"/>
  <c r="L110" i="9"/>
  <c r="L159" i="9"/>
  <c r="L87" i="9"/>
  <c r="L131" i="9"/>
  <c r="L274" i="9"/>
  <c r="L250" i="9"/>
  <c r="L65" i="9"/>
  <c r="L66" i="9"/>
  <c r="L69" i="9"/>
  <c r="L23" i="9"/>
  <c r="L35" i="9"/>
  <c r="L11" i="9"/>
  <c r="L180" i="9"/>
  <c r="L102" i="9"/>
  <c r="L126" i="9"/>
  <c r="L269" i="9"/>
  <c r="L130" i="9"/>
  <c r="L203" i="9"/>
  <c r="L31" i="9"/>
  <c r="L270" i="9"/>
  <c r="L357" i="9"/>
  <c r="L306" i="9"/>
  <c r="L273" i="9"/>
  <c r="L163" i="9"/>
  <c r="L196" i="9"/>
  <c r="L155" i="9"/>
  <c r="L195" i="9"/>
  <c r="L226" i="9"/>
  <c r="L361" i="9"/>
  <c r="L36" i="9"/>
  <c r="L43" i="9"/>
  <c r="I12" i="8" l="1"/>
  <c r="K9" i="8"/>
  <c r="O8" i="8"/>
  <c r="N8" i="8"/>
  <c r="M8" i="8"/>
  <c r="L8" i="8"/>
  <c r="L365" i="8"/>
  <c r="E9" i="8"/>
  <c r="F9" i="8"/>
  <c r="G9" i="8"/>
  <c r="H9" i="8"/>
  <c r="E10" i="8"/>
  <c r="H10" i="8" s="1"/>
  <c r="F10" i="8"/>
  <c r="G10" i="8"/>
  <c r="I10" i="8" s="1"/>
  <c r="L10" i="8" s="1"/>
  <c r="E11" i="8"/>
  <c r="F11" i="8"/>
  <c r="E12" i="8"/>
  <c r="E13" i="8"/>
  <c r="F13" i="8" s="1"/>
  <c r="G13" i="8"/>
  <c r="H13" i="8"/>
  <c r="E14" i="8"/>
  <c r="F14" i="8"/>
  <c r="G14" i="8"/>
  <c r="I14" i="8" s="1"/>
  <c r="H14" i="8"/>
  <c r="E15" i="8"/>
  <c r="E16" i="8"/>
  <c r="H16" i="8"/>
  <c r="E17" i="8"/>
  <c r="F17" i="8" s="1"/>
  <c r="G17" i="8"/>
  <c r="H17" i="8"/>
  <c r="E18" i="8"/>
  <c r="F18" i="8"/>
  <c r="G18" i="8"/>
  <c r="I18" i="8" s="1"/>
  <c r="L18" i="8" s="1"/>
  <c r="H18" i="8"/>
  <c r="E19" i="8"/>
  <c r="F19" i="8"/>
  <c r="E20" i="8"/>
  <c r="H20" i="8"/>
  <c r="E21" i="8"/>
  <c r="F21" i="8" s="1"/>
  <c r="G21" i="8"/>
  <c r="I21" i="8" s="1"/>
  <c r="H21" i="8"/>
  <c r="E22" i="8"/>
  <c r="F22" i="8"/>
  <c r="G22" i="8"/>
  <c r="I22" i="8" s="1"/>
  <c r="L22" i="8" s="1"/>
  <c r="H22" i="8"/>
  <c r="E23" i="8"/>
  <c r="F23" i="8"/>
  <c r="E24" i="8"/>
  <c r="H24" i="8"/>
  <c r="E25" i="8"/>
  <c r="F25" i="8" s="1"/>
  <c r="G25" i="8"/>
  <c r="H25" i="8"/>
  <c r="E26" i="8"/>
  <c r="F26" i="8"/>
  <c r="G26" i="8"/>
  <c r="I26" i="8" s="1"/>
  <c r="L26" i="8" s="1"/>
  <c r="H26" i="8"/>
  <c r="E27" i="8"/>
  <c r="F27" i="8"/>
  <c r="E28" i="8"/>
  <c r="E29" i="8"/>
  <c r="F29" i="8" s="1"/>
  <c r="G29" i="8"/>
  <c r="I29" i="8" s="1"/>
  <c r="L29" i="8" s="1"/>
  <c r="H29" i="8"/>
  <c r="E30" i="8"/>
  <c r="F30" i="8"/>
  <c r="G30" i="8"/>
  <c r="I30" i="8" s="1"/>
  <c r="H30" i="8"/>
  <c r="E31" i="8"/>
  <c r="E32" i="8"/>
  <c r="H32" i="8"/>
  <c r="E33" i="8"/>
  <c r="F33" i="8" s="1"/>
  <c r="G33" i="8"/>
  <c r="E34" i="8"/>
  <c r="F34" i="8"/>
  <c r="G34" i="8"/>
  <c r="I34" i="8" s="1"/>
  <c r="H34" i="8"/>
  <c r="E35" i="8"/>
  <c r="H35" i="8" s="1"/>
  <c r="F35" i="8"/>
  <c r="G35" i="8"/>
  <c r="I35" i="8"/>
  <c r="L35" i="8" s="1"/>
  <c r="E36" i="8"/>
  <c r="H36" i="8" s="1"/>
  <c r="E37" i="8"/>
  <c r="F37" i="8" s="1"/>
  <c r="G37" i="8"/>
  <c r="E38" i="8"/>
  <c r="F38" i="8"/>
  <c r="G38" i="8"/>
  <c r="I38" i="8" s="1"/>
  <c r="H38" i="8"/>
  <c r="E39" i="8"/>
  <c r="H39" i="8" s="1"/>
  <c r="F39" i="8"/>
  <c r="G39" i="8"/>
  <c r="I39" i="8"/>
  <c r="L39" i="8" s="1"/>
  <c r="E40" i="8"/>
  <c r="E41" i="8"/>
  <c r="F41" i="8" s="1"/>
  <c r="G41" i="8"/>
  <c r="E42" i="8"/>
  <c r="F42" i="8"/>
  <c r="G42" i="8"/>
  <c r="I42" i="8" s="1"/>
  <c r="H42" i="8"/>
  <c r="E43" i="8"/>
  <c r="H43" i="8" s="1"/>
  <c r="F43" i="8"/>
  <c r="G43" i="8"/>
  <c r="I43" i="8"/>
  <c r="L43" i="8" s="1"/>
  <c r="E44" i="8"/>
  <c r="H44" i="8"/>
  <c r="E45" i="8"/>
  <c r="F45" i="8" s="1"/>
  <c r="G45" i="8"/>
  <c r="E46" i="8"/>
  <c r="F46" i="8"/>
  <c r="G46" i="8"/>
  <c r="I46" i="8" s="1"/>
  <c r="H46" i="8"/>
  <c r="L46" i="8"/>
  <c r="E47" i="8"/>
  <c r="H47" i="8" s="1"/>
  <c r="F47" i="8"/>
  <c r="G47" i="8"/>
  <c r="I47" i="8"/>
  <c r="E48" i="8"/>
  <c r="H48" i="8" s="1"/>
  <c r="E49" i="8"/>
  <c r="F49" i="8" s="1"/>
  <c r="G49" i="8"/>
  <c r="E50" i="8"/>
  <c r="F50" i="8"/>
  <c r="G50" i="8"/>
  <c r="I50" i="8" s="1"/>
  <c r="H50" i="8"/>
  <c r="E51" i="8"/>
  <c r="H51" i="8" s="1"/>
  <c r="F51" i="8"/>
  <c r="G51" i="8"/>
  <c r="I51" i="8"/>
  <c r="L51" i="8" s="1"/>
  <c r="E52" i="8"/>
  <c r="G52" i="8" s="1"/>
  <c r="E53" i="8"/>
  <c r="F53" i="8"/>
  <c r="G53" i="8"/>
  <c r="I53" i="8" s="1"/>
  <c r="H53" i="8"/>
  <c r="E54" i="8"/>
  <c r="E55" i="8"/>
  <c r="G55" i="8" s="1"/>
  <c r="I55" i="8" s="1"/>
  <c r="F55" i="8"/>
  <c r="H55" i="8"/>
  <c r="L55" i="8"/>
  <c r="E56" i="8"/>
  <c r="G56" i="8"/>
  <c r="E57" i="8"/>
  <c r="F57" i="8"/>
  <c r="G57" i="8"/>
  <c r="I57" i="8" s="1"/>
  <c r="H57" i="8"/>
  <c r="L57" i="8"/>
  <c r="E58" i="8"/>
  <c r="G58" i="8" s="1"/>
  <c r="E59" i="8"/>
  <c r="G59" i="8" s="1"/>
  <c r="F59" i="8"/>
  <c r="H59" i="8"/>
  <c r="E60" i="8"/>
  <c r="G60" i="8"/>
  <c r="E61" i="8"/>
  <c r="F61" i="8"/>
  <c r="G61" i="8"/>
  <c r="H61" i="8"/>
  <c r="E62" i="8"/>
  <c r="G62" i="8"/>
  <c r="E63" i="8"/>
  <c r="G63" i="8" s="1"/>
  <c r="F63" i="8"/>
  <c r="H63" i="8"/>
  <c r="E64" i="8"/>
  <c r="E65" i="8"/>
  <c r="F65" i="8"/>
  <c r="G65" i="8"/>
  <c r="H65" i="8"/>
  <c r="E66" i="8"/>
  <c r="G66" i="8"/>
  <c r="E67" i="8"/>
  <c r="G67" i="8" s="1"/>
  <c r="I67" i="8" s="1"/>
  <c r="F67" i="8"/>
  <c r="H67" i="8"/>
  <c r="L67" i="8"/>
  <c r="E68" i="8"/>
  <c r="G68" i="8" s="1"/>
  <c r="E69" i="8"/>
  <c r="F69" i="8"/>
  <c r="G69" i="8"/>
  <c r="I69" i="8" s="1"/>
  <c r="H69" i="8"/>
  <c r="E70" i="8"/>
  <c r="E71" i="8"/>
  <c r="G71" i="8" s="1"/>
  <c r="I71" i="8" s="1"/>
  <c r="F71" i="8"/>
  <c r="H71" i="8"/>
  <c r="L71" i="8"/>
  <c r="E72" i="8"/>
  <c r="G72" i="8"/>
  <c r="E73" i="8"/>
  <c r="F73" i="8"/>
  <c r="G73" i="8"/>
  <c r="I73" i="8" s="1"/>
  <c r="H73" i="8"/>
  <c r="L73" i="8"/>
  <c r="E74" i="8"/>
  <c r="G74" i="8" s="1"/>
  <c r="E75" i="8"/>
  <c r="G75" i="8" s="1"/>
  <c r="F75" i="8"/>
  <c r="H75" i="8"/>
  <c r="E76" i="8"/>
  <c r="G76" i="8"/>
  <c r="E77" i="8"/>
  <c r="F77" i="8"/>
  <c r="G77" i="8"/>
  <c r="H77" i="8"/>
  <c r="E78" i="8"/>
  <c r="G78" i="8"/>
  <c r="E79" i="8"/>
  <c r="G79" i="8" s="1"/>
  <c r="F79" i="8"/>
  <c r="H79" i="8"/>
  <c r="E80" i="8"/>
  <c r="E81" i="8"/>
  <c r="F81" i="8"/>
  <c r="G81" i="8"/>
  <c r="I81" i="8" s="1"/>
  <c r="H81" i="8"/>
  <c r="L81" i="8"/>
  <c r="E82" i="8"/>
  <c r="H82" i="8" s="1"/>
  <c r="F82" i="8"/>
  <c r="G82" i="8"/>
  <c r="I82" i="8" s="1"/>
  <c r="E83" i="8"/>
  <c r="G83" i="8" s="1"/>
  <c r="E84" i="8"/>
  <c r="E85" i="8"/>
  <c r="F85" i="8"/>
  <c r="G85" i="8"/>
  <c r="I85" i="8" s="1"/>
  <c r="H85" i="8"/>
  <c r="L85" i="8"/>
  <c r="E86" i="8"/>
  <c r="H86" i="8" s="1"/>
  <c r="F86" i="8"/>
  <c r="G86" i="8"/>
  <c r="I86" i="8" s="1"/>
  <c r="E87" i="8"/>
  <c r="G87" i="8" s="1"/>
  <c r="E88" i="8"/>
  <c r="E89" i="8"/>
  <c r="F89" i="8"/>
  <c r="G89" i="8"/>
  <c r="I89" i="8" s="1"/>
  <c r="H89" i="8"/>
  <c r="L89" i="8"/>
  <c r="E90" i="8"/>
  <c r="H90" i="8" s="1"/>
  <c r="G90" i="8"/>
  <c r="I90" i="8" s="1"/>
  <c r="E91" i="8"/>
  <c r="G91" i="8" s="1"/>
  <c r="E92" i="8"/>
  <c r="E93" i="8"/>
  <c r="F93" i="8"/>
  <c r="G93" i="8"/>
  <c r="I93" i="8" s="1"/>
  <c r="H93" i="8"/>
  <c r="L93" i="8"/>
  <c r="E94" i="8"/>
  <c r="H94" i="8" s="1"/>
  <c r="G94" i="8"/>
  <c r="I94" i="8" s="1"/>
  <c r="E95" i="8"/>
  <c r="G95" i="8" s="1"/>
  <c r="F95" i="8"/>
  <c r="E96" i="8"/>
  <c r="H96" i="8"/>
  <c r="E97" i="8"/>
  <c r="G97" i="8"/>
  <c r="E98" i="8"/>
  <c r="G98" i="8" s="1"/>
  <c r="F98" i="8"/>
  <c r="H98" i="8"/>
  <c r="E99" i="8"/>
  <c r="E100" i="8"/>
  <c r="F100" i="8"/>
  <c r="G100" i="8"/>
  <c r="H100" i="8"/>
  <c r="E101" i="8"/>
  <c r="E102" i="8"/>
  <c r="G102" i="8" s="1"/>
  <c r="F102" i="8"/>
  <c r="H102" i="8"/>
  <c r="I102" i="8"/>
  <c r="E103" i="8"/>
  <c r="H103" i="8"/>
  <c r="E104" i="8"/>
  <c r="F104" i="8"/>
  <c r="G104" i="8"/>
  <c r="H104" i="8"/>
  <c r="E105" i="8"/>
  <c r="H105" i="8" s="1"/>
  <c r="G105" i="8"/>
  <c r="I105" i="8" s="1"/>
  <c r="E106" i="8"/>
  <c r="G106" i="8" s="1"/>
  <c r="F106" i="8"/>
  <c r="H106" i="8"/>
  <c r="I106" i="8" s="1"/>
  <c r="L106" i="8"/>
  <c r="E107" i="8"/>
  <c r="H107" i="8" s="1"/>
  <c r="E108" i="8"/>
  <c r="F108" i="8"/>
  <c r="G108" i="8"/>
  <c r="H108" i="8"/>
  <c r="E109" i="8"/>
  <c r="H109" i="8" s="1"/>
  <c r="E110" i="8"/>
  <c r="E111" i="8"/>
  <c r="F111" i="8" s="1"/>
  <c r="G111" i="8"/>
  <c r="I111" i="8" s="1"/>
  <c r="H111" i="8"/>
  <c r="E112" i="8"/>
  <c r="F112" i="8"/>
  <c r="G112" i="8"/>
  <c r="I112" i="8" s="1"/>
  <c r="H112" i="8"/>
  <c r="E113" i="8"/>
  <c r="H113" i="8" s="1"/>
  <c r="E114" i="8"/>
  <c r="E115" i="8"/>
  <c r="F115" i="8" s="1"/>
  <c r="G115" i="8"/>
  <c r="I115" i="8" s="1"/>
  <c r="H115" i="8"/>
  <c r="E116" i="8"/>
  <c r="F116" i="8"/>
  <c r="G116" i="8"/>
  <c r="I116" i="8" s="1"/>
  <c r="H116" i="8"/>
  <c r="L116" i="8"/>
  <c r="E117" i="8"/>
  <c r="H117" i="8" s="1"/>
  <c r="E118" i="8"/>
  <c r="E119" i="8"/>
  <c r="F119" i="8" s="1"/>
  <c r="G119" i="8"/>
  <c r="I119" i="8" s="1"/>
  <c r="H119" i="8"/>
  <c r="L119" i="8"/>
  <c r="E120" i="8"/>
  <c r="F120" i="8"/>
  <c r="G120" i="8"/>
  <c r="I120" i="8" s="1"/>
  <c r="H120" i="8"/>
  <c r="L120" i="8"/>
  <c r="E121" i="8"/>
  <c r="H121" i="8" s="1"/>
  <c r="E122" i="8"/>
  <c r="E123" i="8"/>
  <c r="F123" i="8" s="1"/>
  <c r="G123" i="8"/>
  <c r="I123" i="8" s="1"/>
  <c r="H123" i="8"/>
  <c r="L123" i="8"/>
  <c r="E124" i="8"/>
  <c r="F124" i="8"/>
  <c r="G124" i="8"/>
  <c r="I124" i="8" s="1"/>
  <c r="H124" i="8"/>
  <c r="E125" i="8"/>
  <c r="H125" i="8" s="1"/>
  <c r="E126" i="8"/>
  <c r="E127" i="8"/>
  <c r="F127" i="8" s="1"/>
  <c r="G127" i="8"/>
  <c r="I127" i="8" s="1"/>
  <c r="H127" i="8"/>
  <c r="E128" i="8"/>
  <c r="F128" i="8"/>
  <c r="G128" i="8"/>
  <c r="I128" i="8" s="1"/>
  <c r="H128" i="8"/>
  <c r="E129" i="8"/>
  <c r="H129" i="8" s="1"/>
  <c r="E130" i="8"/>
  <c r="E131" i="8"/>
  <c r="F131" i="8" s="1"/>
  <c r="G131" i="8"/>
  <c r="I131" i="8" s="1"/>
  <c r="H131" i="8"/>
  <c r="E132" i="8"/>
  <c r="F132" i="8" s="1"/>
  <c r="G132" i="8"/>
  <c r="I132" i="8" s="1"/>
  <c r="L132" i="8" s="1"/>
  <c r="H132" i="8"/>
  <c r="E133" i="8"/>
  <c r="F133" i="8"/>
  <c r="G133" i="8"/>
  <c r="I133" i="8" s="1"/>
  <c r="H133" i="8"/>
  <c r="E134" i="8"/>
  <c r="E135" i="8"/>
  <c r="F135" i="8" s="1"/>
  <c r="H135" i="8"/>
  <c r="E136" i="8"/>
  <c r="F136" i="8" s="1"/>
  <c r="G136" i="8"/>
  <c r="I136" i="8" s="1"/>
  <c r="L136" i="8" s="1"/>
  <c r="H136" i="8"/>
  <c r="E137" i="8"/>
  <c r="F137" i="8"/>
  <c r="G137" i="8"/>
  <c r="I137" i="8" s="1"/>
  <c r="H137" i="8"/>
  <c r="E138" i="8"/>
  <c r="E139" i="8"/>
  <c r="F139" i="8" s="1"/>
  <c r="H139" i="8"/>
  <c r="E140" i="8"/>
  <c r="F140" i="8" s="1"/>
  <c r="G140" i="8"/>
  <c r="I140" i="8" s="1"/>
  <c r="L140" i="8" s="1"/>
  <c r="H140" i="8"/>
  <c r="E141" i="8"/>
  <c r="F141" i="8"/>
  <c r="G141" i="8"/>
  <c r="I141" i="8" s="1"/>
  <c r="H141" i="8"/>
  <c r="E142" i="8"/>
  <c r="E143" i="8"/>
  <c r="F143" i="8" s="1"/>
  <c r="H143" i="8"/>
  <c r="E144" i="8"/>
  <c r="F144" i="8" s="1"/>
  <c r="G144" i="8"/>
  <c r="I144" i="8" s="1"/>
  <c r="L144" i="8" s="1"/>
  <c r="H144" i="8"/>
  <c r="E145" i="8"/>
  <c r="F145" i="8"/>
  <c r="G145" i="8"/>
  <c r="I145" i="8" s="1"/>
  <c r="L145" i="8" s="1"/>
  <c r="H145" i="8"/>
  <c r="E146" i="8"/>
  <c r="F146" i="8"/>
  <c r="E147" i="8"/>
  <c r="H147" i="8"/>
  <c r="E148" i="8"/>
  <c r="F148" i="8" s="1"/>
  <c r="G148" i="8"/>
  <c r="H148" i="8"/>
  <c r="E149" i="8"/>
  <c r="F149" i="8"/>
  <c r="G149" i="8"/>
  <c r="I149" i="8" s="1"/>
  <c r="L149" i="8" s="1"/>
  <c r="H149" i="8"/>
  <c r="E150" i="8"/>
  <c r="F150" i="8"/>
  <c r="E151" i="8"/>
  <c r="E152" i="8"/>
  <c r="F152" i="8" s="1"/>
  <c r="G152" i="8"/>
  <c r="H152" i="8"/>
  <c r="E153" i="8"/>
  <c r="F153" i="8"/>
  <c r="G153" i="8"/>
  <c r="I153" i="8" s="1"/>
  <c r="L153" i="8" s="1"/>
  <c r="H153" i="8"/>
  <c r="E154" i="8"/>
  <c r="E155" i="8"/>
  <c r="H155" i="8"/>
  <c r="E156" i="8"/>
  <c r="F156" i="8" s="1"/>
  <c r="G156" i="8"/>
  <c r="H156" i="8"/>
  <c r="E157" i="8"/>
  <c r="F157" i="8"/>
  <c r="G157" i="8"/>
  <c r="I157" i="8" s="1"/>
  <c r="L157" i="8" s="1"/>
  <c r="H157" i="8"/>
  <c r="E158" i="8"/>
  <c r="F158" i="8"/>
  <c r="E159" i="8"/>
  <c r="H159" i="8"/>
  <c r="E160" i="8"/>
  <c r="F160" i="8" s="1"/>
  <c r="G160" i="8"/>
  <c r="I160" i="8" s="1"/>
  <c r="H160" i="8"/>
  <c r="E161" i="8"/>
  <c r="F161" i="8"/>
  <c r="G161" i="8"/>
  <c r="I161" i="8" s="1"/>
  <c r="L161" i="8" s="1"/>
  <c r="H161" i="8"/>
  <c r="E162" i="8"/>
  <c r="F162" i="8"/>
  <c r="E163" i="8"/>
  <c r="H163" i="8"/>
  <c r="E164" i="8"/>
  <c r="F164" i="8" s="1"/>
  <c r="G164" i="8"/>
  <c r="H164" i="8"/>
  <c r="E165" i="8"/>
  <c r="F165" i="8"/>
  <c r="G165" i="8"/>
  <c r="I165" i="8" s="1"/>
  <c r="L165" i="8" s="1"/>
  <c r="H165" i="8"/>
  <c r="E166" i="8"/>
  <c r="F166" i="8"/>
  <c r="E167" i="8"/>
  <c r="E168" i="8"/>
  <c r="F168" i="8" s="1"/>
  <c r="G168" i="8"/>
  <c r="H168" i="8"/>
  <c r="E169" i="8"/>
  <c r="F169" i="8"/>
  <c r="G169" i="8"/>
  <c r="I169" i="8" s="1"/>
  <c r="L169" i="8" s="1"/>
  <c r="H169" i="8"/>
  <c r="E170" i="8"/>
  <c r="E171" i="8"/>
  <c r="H171" i="8"/>
  <c r="E172" i="8"/>
  <c r="F172" i="8" s="1"/>
  <c r="G172" i="8"/>
  <c r="H172" i="8"/>
  <c r="E173" i="8"/>
  <c r="F173" i="8"/>
  <c r="G173" i="8"/>
  <c r="I173" i="8" s="1"/>
  <c r="L173" i="8" s="1"/>
  <c r="H173" i="8"/>
  <c r="E174" i="8"/>
  <c r="F174" i="8"/>
  <c r="E175" i="8"/>
  <c r="H175" i="8"/>
  <c r="E176" i="8"/>
  <c r="F176" i="8" s="1"/>
  <c r="G176" i="8"/>
  <c r="I176" i="8" s="1"/>
  <c r="H176" i="8"/>
  <c r="E177" i="8"/>
  <c r="F177" i="8"/>
  <c r="G177" i="8"/>
  <c r="I177" i="8" s="1"/>
  <c r="H177" i="8"/>
  <c r="L177" i="8"/>
  <c r="E178" i="8"/>
  <c r="H178" i="8" s="1"/>
  <c r="F178" i="8"/>
  <c r="E179" i="8"/>
  <c r="G179" i="8" s="1"/>
  <c r="I179" i="8" s="1"/>
  <c r="F179" i="8"/>
  <c r="H179" i="8"/>
  <c r="E180" i="8"/>
  <c r="F180" i="8" s="1"/>
  <c r="G180" i="8"/>
  <c r="H180" i="8"/>
  <c r="I180" i="8"/>
  <c r="E181" i="8"/>
  <c r="F181" i="8"/>
  <c r="G181" i="8"/>
  <c r="H181" i="8"/>
  <c r="E182" i="8"/>
  <c r="H182" i="8" s="1"/>
  <c r="F182" i="8"/>
  <c r="E183" i="8"/>
  <c r="G183" i="8" s="1"/>
  <c r="I183" i="8" s="1"/>
  <c r="F183" i="8"/>
  <c r="H183" i="8"/>
  <c r="E184" i="8"/>
  <c r="F184" i="8" s="1"/>
  <c r="G184" i="8"/>
  <c r="H184" i="8"/>
  <c r="I184" i="8"/>
  <c r="E185" i="8"/>
  <c r="F185" i="8"/>
  <c r="G185" i="8"/>
  <c r="H185" i="8"/>
  <c r="E186" i="8"/>
  <c r="H186" i="8" s="1"/>
  <c r="F186" i="8"/>
  <c r="E187" i="8"/>
  <c r="G187" i="8" s="1"/>
  <c r="I187" i="8" s="1"/>
  <c r="F187" i="8"/>
  <c r="H187" i="8"/>
  <c r="E188" i="8"/>
  <c r="F188" i="8" s="1"/>
  <c r="G188" i="8"/>
  <c r="H188" i="8"/>
  <c r="I188" i="8"/>
  <c r="E189" i="8"/>
  <c r="F189" i="8"/>
  <c r="G189" i="8"/>
  <c r="H189" i="8"/>
  <c r="E190" i="8"/>
  <c r="H190" i="8" s="1"/>
  <c r="F190" i="8"/>
  <c r="E191" i="8"/>
  <c r="G191" i="8" s="1"/>
  <c r="I191" i="8" s="1"/>
  <c r="F191" i="8"/>
  <c r="H191" i="8"/>
  <c r="E192" i="8"/>
  <c r="F192" i="8" s="1"/>
  <c r="G192" i="8"/>
  <c r="H192" i="8"/>
  <c r="I192" i="8"/>
  <c r="E193" i="8"/>
  <c r="F193" i="8"/>
  <c r="G193" i="8"/>
  <c r="H193" i="8"/>
  <c r="E194" i="8"/>
  <c r="H194" i="8" s="1"/>
  <c r="F194" i="8"/>
  <c r="E195" i="8"/>
  <c r="G195" i="8" s="1"/>
  <c r="I195" i="8" s="1"/>
  <c r="F195" i="8"/>
  <c r="H195" i="8"/>
  <c r="E196" i="8"/>
  <c r="H196" i="8" s="1"/>
  <c r="F196" i="8"/>
  <c r="G196" i="8"/>
  <c r="E197" i="8"/>
  <c r="G197" i="8" s="1"/>
  <c r="F197" i="8"/>
  <c r="E198" i="8"/>
  <c r="F198" i="8" s="1"/>
  <c r="E199" i="8"/>
  <c r="F199" i="8"/>
  <c r="G199" i="8"/>
  <c r="I199" i="8" s="1"/>
  <c r="H199" i="8"/>
  <c r="E200" i="8"/>
  <c r="H200" i="8" s="1"/>
  <c r="F200" i="8"/>
  <c r="G200" i="8"/>
  <c r="I200" i="8" s="1"/>
  <c r="E201" i="8"/>
  <c r="G201" i="8" s="1"/>
  <c r="F201" i="8"/>
  <c r="E202" i="8"/>
  <c r="F202" i="8" s="1"/>
  <c r="E203" i="8"/>
  <c r="F203" i="8"/>
  <c r="G203" i="8"/>
  <c r="I203" i="8" s="1"/>
  <c r="H203" i="8"/>
  <c r="E204" i="8"/>
  <c r="H204" i="8" s="1"/>
  <c r="F204" i="8"/>
  <c r="G204" i="8"/>
  <c r="E205" i="8"/>
  <c r="G205" i="8" s="1"/>
  <c r="F205" i="8"/>
  <c r="E206" i="8"/>
  <c r="F206" i="8" s="1"/>
  <c r="E207" i="8"/>
  <c r="F207" i="8"/>
  <c r="G207" i="8"/>
  <c r="I207" i="8" s="1"/>
  <c r="H207" i="8"/>
  <c r="E208" i="8"/>
  <c r="H208" i="8" s="1"/>
  <c r="F208" i="8"/>
  <c r="G208" i="8"/>
  <c r="I208" i="8" s="1"/>
  <c r="E209" i="8"/>
  <c r="G209" i="8" s="1"/>
  <c r="F209" i="8"/>
  <c r="E210" i="8"/>
  <c r="F210" i="8" s="1"/>
  <c r="E211" i="8"/>
  <c r="F211" i="8" s="1"/>
  <c r="G211" i="8"/>
  <c r="I211" i="8" s="1"/>
  <c r="H211" i="8"/>
  <c r="E212" i="8"/>
  <c r="H212" i="8" s="1"/>
  <c r="F212" i="8"/>
  <c r="G212" i="8"/>
  <c r="E213" i="8"/>
  <c r="G213" i="8" s="1"/>
  <c r="F213" i="8"/>
  <c r="E214" i="8"/>
  <c r="F214" i="8" s="1"/>
  <c r="E215" i="8"/>
  <c r="F215" i="8" s="1"/>
  <c r="G215" i="8"/>
  <c r="I215" i="8" s="1"/>
  <c r="H215" i="8"/>
  <c r="E216" i="8"/>
  <c r="H216" i="8" s="1"/>
  <c r="F216" i="8"/>
  <c r="G216" i="8"/>
  <c r="E217" i="8"/>
  <c r="G217" i="8" s="1"/>
  <c r="F217" i="8"/>
  <c r="E218" i="8"/>
  <c r="F218" i="8" s="1"/>
  <c r="E219" i="8"/>
  <c r="F219" i="8" s="1"/>
  <c r="G219" i="8"/>
  <c r="I219" i="8" s="1"/>
  <c r="H219" i="8"/>
  <c r="E220" i="8"/>
  <c r="F220" i="8"/>
  <c r="G220" i="8"/>
  <c r="I220" i="8" s="1"/>
  <c r="H220" i="8"/>
  <c r="E221" i="8"/>
  <c r="G221" i="8" s="1"/>
  <c r="F221" i="8"/>
  <c r="E222" i="8"/>
  <c r="F222" i="8" s="1"/>
  <c r="E223" i="8"/>
  <c r="F223" i="8" s="1"/>
  <c r="G223" i="8"/>
  <c r="I223" i="8" s="1"/>
  <c r="H223" i="8"/>
  <c r="L223" i="8"/>
  <c r="E224" i="8"/>
  <c r="F224" i="8"/>
  <c r="G224" i="8"/>
  <c r="I224" i="8" s="1"/>
  <c r="L224" i="8" s="1"/>
  <c r="H224" i="8"/>
  <c r="E225" i="8"/>
  <c r="G225" i="8" s="1"/>
  <c r="F225" i="8"/>
  <c r="E226" i="8"/>
  <c r="E227" i="8"/>
  <c r="F227" i="8" s="1"/>
  <c r="G227" i="8"/>
  <c r="I227" i="8" s="1"/>
  <c r="H227" i="8"/>
  <c r="E228" i="8"/>
  <c r="F228" i="8"/>
  <c r="G228" i="8"/>
  <c r="I228" i="8" s="1"/>
  <c r="L228" i="8" s="1"/>
  <c r="H228" i="8"/>
  <c r="E229" i="8"/>
  <c r="G229" i="8" s="1"/>
  <c r="F229" i="8"/>
  <c r="E230" i="8"/>
  <c r="E231" i="8"/>
  <c r="F231" i="8" s="1"/>
  <c r="G231" i="8"/>
  <c r="H231" i="8"/>
  <c r="E232" i="8"/>
  <c r="F232" i="8"/>
  <c r="G232" i="8"/>
  <c r="I232" i="8" s="1"/>
  <c r="H232" i="8"/>
  <c r="E233" i="8"/>
  <c r="G233" i="8" s="1"/>
  <c r="F233" i="8"/>
  <c r="E234" i="8"/>
  <c r="E235" i="8"/>
  <c r="F235" i="8" s="1"/>
  <c r="G235" i="8"/>
  <c r="H235" i="8"/>
  <c r="E236" i="8"/>
  <c r="F236" i="8"/>
  <c r="G236" i="8"/>
  <c r="I236" i="8" s="1"/>
  <c r="H236" i="8"/>
  <c r="E237" i="8"/>
  <c r="F237" i="8"/>
  <c r="E238" i="8"/>
  <c r="E239" i="8"/>
  <c r="F239" i="8" s="1"/>
  <c r="G239" i="8"/>
  <c r="H239" i="8"/>
  <c r="E240" i="8"/>
  <c r="F240" i="8"/>
  <c r="G240" i="8"/>
  <c r="I240" i="8" s="1"/>
  <c r="L240" i="8" s="1"/>
  <c r="H240" i="8"/>
  <c r="E241" i="8"/>
  <c r="E242" i="8"/>
  <c r="G242" i="8" s="1"/>
  <c r="I242" i="8" s="1"/>
  <c r="F242" i="8"/>
  <c r="H242" i="8"/>
  <c r="E243" i="8"/>
  <c r="F243" i="8" s="1"/>
  <c r="G243" i="8"/>
  <c r="H243" i="8"/>
  <c r="I243" i="8"/>
  <c r="E244" i="8"/>
  <c r="F244" i="8"/>
  <c r="G244" i="8"/>
  <c r="H244" i="8"/>
  <c r="E245" i="8"/>
  <c r="F245" i="8"/>
  <c r="E246" i="8"/>
  <c r="G246" i="8" s="1"/>
  <c r="F246" i="8"/>
  <c r="H246" i="8"/>
  <c r="E247" i="8"/>
  <c r="F247" i="8" s="1"/>
  <c r="G247" i="8"/>
  <c r="I247" i="8" s="1"/>
  <c r="H247" i="8"/>
  <c r="E248" i="8"/>
  <c r="F248" i="8"/>
  <c r="G248" i="8"/>
  <c r="H248" i="8"/>
  <c r="E249" i="8"/>
  <c r="F249" i="8"/>
  <c r="E250" i="8"/>
  <c r="G250" i="8" s="1"/>
  <c r="E251" i="8"/>
  <c r="F251" i="8" s="1"/>
  <c r="G251" i="8"/>
  <c r="I251" i="8" s="1"/>
  <c r="H251" i="8"/>
  <c r="E252" i="8"/>
  <c r="F252" i="8"/>
  <c r="G252" i="8"/>
  <c r="H252" i="8"/>
  <c r="E253" i="8"/>
  <c r="F253" i="8"/>
  <c r="E254" i="8"/>
  <c r="G254" i="8" s="1"/>
  <c r="E255" i="8"/>
  <c r="F255" i="8" s="1"/>
  <c r="G255" i="8"/>
  <c r="E256" i="8"/>
  <c r="F256" i="8"/>
  <c r="G256" i="8"/>
  <c r="I256" i="8" s="1"/>
  <c r="H256" i="8"/>
  <c r="L256" i="8"/>
  <c r="E257" i="8"/>
  <c r="H257" i="8" s="1"/>
  <c r="F257" i="8"/>
  <c r="G257" i="8"/>
  <c r="I257" i="8"/>
  <c r="L257" i="8" s="1"/>
  <c r="E258" i="8"/>
  <c r="G258" i="8" s="1"/>
  <c r="E259" i="8"/>
  <c r="F259" i="8" s="1"/>
  <c r="G259" i="8"/>
  <c r="E260" i="8"/>
  <c r="F260" i="8"/>
  <c r="G260" i="8"/>
  <c r="I260" i="8" s="1"/>
  <c r="H260" i="8"/>
  <c r="L260" i="8"/>
  <c r="E261" i="8"/>
  <c r="H261" i="8" s="1"/>
  <c r="F261" i="8"/>
  <c r="G261" i="8"/>
  <c r="I261" i="8"/>
  <c r="L261" i="8" s="1"/>
  <c r="E262" i="8"/>
  <c r="G262" i="8" s="1"/>
  <c r="E263" i="8"/>
  <c r="F263" i="8" s="1"/>
  <c r="G263" i="8"/>
  <c r="E264" i="8"/>
  <c r="F264" i="8"/>
  <c r="G264" i="8"/>
  <c r="I264" i="8" s="1"/>
  <c r="H264" i="8"/>
  <c r="L264" i="8"/>
  <c r="E265" i="8"/>
  <c r="H265" i="8" s="1"/>
  <c r="F265" i="8"/>
  <c r="G265" i="8"/>
  <c r="I265" i="8"/>
  <c r="L265" i="8" s="1"/>
  <c r="E266" i="8"/>
  <c r="G266" i="8" s="1"/>
  <c r="E267" i="8"/>
  <c r="F267" i="8" s="1"/>
  <c r="G267" i="8"/>
  <c r="E268" i="8"/>
  <c r="F268" i="8"/>
  <c r="G268" i="8"/>
  <c r="I268" i="8" s="1"/>
  <c r="H268" i="8"/>
  <c r="L268" i="8"/>
  <c r="E269" i="8"/>
  <c r="H269" i="8" s="1"/>
  <c r="F269" i="8"/>
  <c r="G269" i="8"/>
  <c r="I269" i="8"/>
  <c r="L269" i="8" s="1"/>
  <c r="E270" i="8"/>
  <c r="G270" i="8" s="1"/>
  <c r="E271" i="8"/>
  <c r="F271" i="8" s="1"/>
  <c r="G271" i="8"/>
  <c r="E272" i="8"/>
  <c r="F272" i="8"/>
  <c r="G272" i="8"/>
  <c r="I272" i="8" s="1"/>
  <c r="H272" i="8"/>
  <c r="L272" i="8"/>
  <c r="E273" i="8"/>
  <c r="H273" i="8" s="1"/>
  <c r="F273" i="8"/>
  <c r="G273" i="8"/>
  <c r="I273" i="8"/>
  <c r="L273" i="8" s="1"/>
  <c r="E274" i="8"/>
  <c r="G274" i="8" s="1"/>
  <c r="E275" i="8"/>
  <c r="F275" i="8" s="1"/>
  <c r="G275" i="8"/>
  <c r="E276" i="8"/>
  <c r="F276" i="8"/>
  <c r="G276" i="8"/>
  <c r="I276" i="8" s="1"/>
  <c r="H276" i="8"/>
  <c r="L276" i="8"/>
  <c r="E277" i="8"/>
  <c r="H277" i="8" s="1"/>
  <c r="F277" i="8"/>
  <c r="G277" i="8"/>
  <c r="I277" i="8"/>
  <c r="L277" i="8" s="1"/>
  <c r="E278" i="8"/>
  <c r="G278" i="8" s="1"/>
  <c r="E279" i="8"/>
  <c r="F279" i="8" s="1"/>
  <c r="G279" i="8"/>
  <c r="E280" i="8"/>
  <c r="F280" i="8"/>
  <c r="G280" i="8"/>
  <c r="I280" i="8" s="1"/>
  <c r="H280" i="8"/>
  <c r="L280" i="8"/>
  <c r="E281" i="8"/>
  <c r="H281" i="8" s="1"/>
  <c r="F281" i="8"/>
  <c r="G281" i="8"/>
  <c r="I281" i="8"/>
  <c r="L281" i="8" s="1"/>
  <c r="E282" i="8"/>
  <c r="G282" i="8" s="1"/>
  <c r="E283" i="8"/>
  <c r="F283" i="8" s="1"/>
  <c r="G283" i="8"/>
  <c r="E284" i="8"/>
  <c r="F284" i="8"/>
  <c r="G284" i="8"/>
  <c r="I284" i="8" s="1"/>
  <c r="H284" i="8"/>
  <c r="L284" i="8"/>
  <c r="E285" i="8"/>
  <c r="H285" i="8" s="1"/>
  <c r="F285" i="8"/>
  <c r="G285" i="8"/>
  <c r="I285" i="8"/>
  <c r="L285" i="8" s="1"/>
  <c r="E286" i="8"/>
  <c r="G286" i="8" s="1"/>
  <c r="E287" i="8"/>
  <c r="F287" i="8" s="1"/>
  <c r="G287" i="8"/>
  <c r="E288" i="8"/>
  <c r="F288" i="8"/>
  <c r="G288" i="8"/>
  <c r="I288" i="8" s="1"/>
  <c r="H288" i="8"/>
  <c r="L288" i="8"/>
  <c r="E289" i="8"/>
  <c r="H289" i="8" s="1"/>
  <c r="F289" i="8"/>
  <c r="G289" i="8"/>
  <c r="I289" i="8"/>
  <c r="L289" i="8" s="1"/>
  <c r="E290" i="8"/>
  <c r="G290" i="8" s="1"/>
  <c r="E291" i="8"/>
  <c r="F291" i="8" s="1"/>
  <c r="G291" i="8"/>
  <c r="E292" i="8"/>
  <c r="F292" i="8"/>
  <c r="G292" i="8"/>
  <c r="I292" i="8" s="1"/>
  <c r="H292" i="8"/>
  <c r="L292" i="8"/>
  <c r="E293" i="8"/>
  <c r="H293" i="8" s="1"/>
  <c r="F293" i="8"/>
  <c r="G293" i="8"/>
  <c r="I293" i="8"/>
  <c r="L293" i="8" s="1"/>
  <c r="E294" i="8"/>
  <c r="G294" i="8" s="1"/>
  <c r="E295" i="8"/>
  <c r="F295" i="8" s="1"/>
  <c r="G295" i="8"/>
  <c r="E296" i="8"/>
  <c r="F296" i="8"/>
  <c r="G296" i="8"/>
  <c r="I296" i="8" s="1"/>
  <c r="H296" i="8"/>
  <c r="L296" i="8"/>
  <c r="E297" i="8"/>
  <c r="H297" i="8" s="1"/>
  <c r="F297" i="8"/>
  <c r="G297" i="8"/>
  <c r="I297" i="8"/>
  <c r="L297" i="8" s="1"/>
  <c r="E298" i="8"/>
  <c r="G298" i="8" s="1"/>
  <c r="E299" i="8"/>
  <c r="F299" i="8" s="1"/>
  <c r="G299" i="8"/>
  <c r="E300" i="8"/>
  <c r="F300" i="8"/>
  <c r="G300" i="8"/>
  <c r="I300" i="8" s="1"/>
  <c r="H300" i="8"/>
  <c r="L300" i="8"/>
  <c r="E301" i="8"/>
  <c r="H301" i="8" s="1"/>
  <c r="G301" i="8"/>
  <c r="I301" i="8"/>
  <c r="L301" i="8" s="1"/>
  <c r="E302" i="8"/>
  <c r="G302" i="8" s="1"/>
  <c r="E303" i="8"/>
  <c r="F303" i="8" s="1"/>
  <c r="G303" i="8"/>
  <c r="E304" i="8"/>
  <c r="F304" i="8"/>
  <c r="G304" i="8"/>
  <c r="I304" i="8" s="1"/>
  <c r="H304" i="8"/>
  <c r="L304" i="8"/>
  <c r="E305" i="8"/>
  <c r="H305" i="8" s="1"/>
  <c r="G305" i="8"/>
  <c r="I305" i="8"/>
  <c r="L305" i="8" s="1"/>
  <c r="E306" i="8"/>
  <c r="G306" i="8" s="1"/>
  <c r="E307" i="8"/>
  <c r="F307" i="8" s="1"/>
  <c r="G307" i="8"/>
  <c r="E308" i="8"/>
  <c r="F308" i="8"/>
  <c r="G308" i="8"/>
  <c r="I308" i="8" s="1"/>
  <c r="H308" i="8"/>
  <c r="L308" i="8"/>
  <c r="E309" i="8"/>
  <c r="H309" i="8" s="1"/>
  <c r="G309" i="8"/>
  <c r="I309" i="8"/>
  <c r="L309" i="8" s="1"/>
  <c r="E310" i="8"/>
  <c r="G310" i="8" s="1"/>
  <c r="E311" i="8"/>
  <c r="F311" i="8" s="1"/>
  <c r="G311" i="8"/>
  <c r="E312" i="8"/>
  <c r="F312" i="8"/>
  <c r="G312" i="8"/>
  <c r="I312" i="8" s="1"/>
  <c r="H312" i="8"/>
  <c r="L312" i="8"/>
  <c r="E313" i="8"/>
  <c r="H313" i="8" s="1"/>
  <c r="G313" i="8"/>
  <c r="I313" i="8"/>
  <c r="L313" i="8" s="1"/>
  <c r="E314" i="8"/>
  <c r="G314" i="8" s="1"/>
  <c r="E315" i="8"/>
  <c r="F315" i="8" s="1"/>
  <c r="G315" i="8"/>
  <c r="E316" i="8"/>
  <c r="F316" i="8"/>
  <c r="G316" i="8"/>
  <c r="I316" i="8" s="1"/>
  <c r="H316" i="8"/>
  <c r="L316" i="8"/>
  <c r="E317" i="8"/>
  <c r="H317" i="8" s="1"/>
  <c r="G317" i="8"/>
  <c r="I317" i="8"/>
  <c r="L317" i="8" s="1"/>
  <c r="E318" i="8"/>
  <c r="G318" i="8" s="1"/>
  <c r="E319" i="8"/>
  <c r="F319" i="8" s="1"/>
  <c r="G319" i="8"/>
  <c r="E320" i="8"/>
  <c r="F320" i="8"/>
  <c r="G320" i="8"/>
  <c r="I320" i="8" s="1"/>
  <c r="H320" i="8"/>
  <c r="L320" i="8"/>
  <c r="E321" i="8"/>
  <c r="H321" i="8" s="1"/>
  <c r="G321" i="8"/>
  <c r="I321" i="8"/>
  <c r="L321" i="8" s="1"/>
  <c r="E322" i="8"/>
  <c r="G322" i="8" s="1"/>
  <c r="E323" i="8"/>
  <c r="F323" i="8" s="1"/>
  <c r="E324" i="8"/>
  <c r="F324" i="8" s="1"/>
  <c r="G324" i="8"/>
  <c r="I324" i="8" s="1"/>
  <c r="H324" i="8"/>
  <c r="E325" i="8"/>
  <c r="F325" i="8"/>
  <c r="G325" i="8"/>
  <c r="I325" i="8" s="1"/>
  <c r="H325" i="8"/>
  <c r="E326" i="8"/>
  <c r="G326" i="8" s="1"/>
  <c r="F326" i="8"/>
  <c r="E327" i="8"/>
  <c r="F327" i="8" s="1"/>
  <c r="E328" i="8"/>
  <c r="F328" i="8" s="1"/>
  <c r="G328" i="8"/>
  <c r="I328" i="8" s="1"/>
  <c r="H328" i="8"/>
  <c r="E329" i="8"/>
  <c r="F329" i="8"/>
  <c r="G329" i="8"/>
  <c r="I329" i="8" s="1"/>
  <c r="H329" i="8"/>
  <c r="E330" i="8"/>
  <c r="G330" i="8" s="1"/>
  <c r="F330" i="8"/>
  <c r="E331" i="8"/>
  <c r="F331" i="8" s="1"/>
  <c r="E332" i="8"/>
  <c r="F332" i="8" s="1"/>
  <c r="G332" i="8"/>
  <c r="I332" i="8" s="1"/>
  <c r="H332" i="8"/>
  <c r="E333" i="8"/>
  <c r="F333" i="8"/>
  <c r="G333" i="8"/>
  <c r="I333" i="8" s="1"/>
  <c r="H333" i="8"/>
  <c r="E334" i="8"/>
  <c r="G334" i="8" s="1"/>
  <c r="F334" i="8"/>
  <c r="E335" i="8"/>
  <c r="F335" i="8" s="1"/>
  <c r="E336" i="8"/>
  <c r="F336" i="8" s="1"/>
  <c r="G336" i="8"/>
  <c r="I336" i="8" s="1"/>
  <c r="H336" i="8"/>
  <c r="E337" i="8"/>
  <c r="F337" i="8"/>
  <c r="G337" i="8"/>
  <c r="I337" i="8" s="1"/>
  <c r="H337" i="8"/>
  <c r="E338" i="8"/>
  <c r="G338" i="8" s="1"/>
  <c r="F338" i="8"/>
  <c r="E339" i="8"/>
  <c r="F339" i="8" s="1"/>
  <c r="E340" i="8"/>
  <c r="F340" i="8" s="1"/>
  <c r="G340" i="8"/>
  <c r="I340" i="8" s="1"/>
  <c r="H340" i="8"/>
  <c r="E341" i="8"/>
  <c r="F341" i="8"/>
  <c r="G341" i="8"/>
  <c r="I341" i="8" s="1"/>
  <c r="H341" i="8"/>
  <c r="E342" i="8"/>
  <c r="G342" i="8" s="1"/>
  <c r="F342" i="8"/>
  <c r="E343" i="8"/>
  <c r="F343" i="8" s="1"/>
  <c r="E344" i="8"/>
  <c r="F344" i="8" s="1"/>
  <c r="G344" i="8"/>
  <c r="I344" i="8" s="1"/>
  <c r="H344" i="8"/>
  <c r="E345" i="8"/>
  <c r="F345" i="8"/>
  <c r="G345" i="8"/>
  <c r="I345" i="8" s="1"/>
  <c r="H345" i="8"/>
  <c r="E346" i="8"/>
  <c r="G346" i="8" s="1"/>
  <c r="F346" i="8"/>
  <c r="E347" i="8"/>
  <c r="F347" i="8" s="1"/>
  <c r="E348" i="8"/>
  <c r="F348" i="8" s="1"/>
  <c r="G348" i="8"/>
  <c r="I348" i="8" s="1"/>
  <c r="H348" i="8"/>
  <c r="E349" i="8"/>
  <c r="F349" i="8"/>
  <c r="G349" i="8"/>
  <c r="I349" i="8" s="1"/>
  <c r="H349" i="8"/>
  <c r="E350" i="8"/>
  <c r="G350" i="8" s="1"/>
  <c r="F350" i="8"/>
  <c r="E351" i="8"/>
  <c r="F351" i="8" s="1"/>
  <c r="E352" i="8"/>
  <c r="F352" i="8" s="1"/>
  <c r="G352" i="8"/>
  <c r="I352" i="8" s="1"/>
  <c r="H352" i="8"/>
  <c r="E353" i="8"/>
  <c r="F353" i="8"/>
  <c r="G353" i="8"/>
  <c r="I353" i="8" s="1"/>
  <c r="H353" i="8"/>
  <c r="E354" i="8"/>
  <c r="G354" i="8" s="1"/>
  <c r="F354" i="8"/>
  <c r="E355" i="8"/>
  <c r="F355" i="8" s="1"/>
  <c r="E356" i="8"/>
  <c r="F356" i="8" s="1"/>
  <c r="G356" i="8"/>
  <c r="I356" i="8" s="1"/>
  <c r="H356" i="8"/>
  <c r="E357" i="8"/>
  <c r="F357" i="8"/>
  <c r="G357" i="8"/>
  <c r="I357" i="8" s="1"/>
  <c r="H357" i="8"/>
  <c r="E358" i="8"/>
  <c r="G358" i="8" s="1"/>
  <c r="F358" i="8"/>
  <c r="E359" i="8"/>
  <c r="F359" i="8" s="1"/>
  <c r="E360" i="8"/>
  <c r="F360" i="8" s="1"/>
  <c r="G360" i="8"/>
  <c r="I360" i="8" s="1"/>
  <c r="H360" i="8"/>
  <c r="E361" i="8"/>
  <c r="F361" i="8"/>
  <c r="G361" i="8"/>
  <c r="I361" i="8" s="1"/>
  <c r="H361" i="8"/>
  <c r="E362" i="8"/>
  <c r="G362" i="8" s="1"/>
  <c r="F362" i="8"/>
  <c r="E363" i="8"/>
  <c r="F363" i="8" s="1"/>
  <c r="G8" i="8"/>
  <c r="F8" i="8"/>
  <c r="E8" i="8"/>
  <c r="H8" i="8" s="1"/>
  <c r="E365" i="8"/>
  <c r="E365" i="7"/>
  <c r="L365" i="7"/>
  <c r="N8" i="7"/>
  <c r="L8" i="7"/>
  <c r="G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8" i="7"/>
  <c r="O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8" i="6"/>
  <c r="M9" i="6"/>
  <c r="M8" i="6"/>
  <c r="L9" i="6"/>
  <c r="L8" i="6"/>
  <c r="H8" i="6"/>
  <c r="G8" i="6"/>
  <c r="F8" i="6"/>
  <c r="E8" i="6"/>
  <c r="E9" i="6"/>
  <c r="F9" i="6"/>
  <c r="G9" i="6"/>
  <c r="H9" i="6"/>
  <c r="E10" i="6"/>
  <c r="H10" i="6" s="1"/>
  <c r="E11" i="6"/>
  <c r="F11" i="6"/>
  <c r="E12" i="6"/>
  <c r="H12" i="6" s="1"/>
  <c r="F12" i="6"/>
  <c r="G12" i="6"/>
  <c r="I12" i="6" s="1"/>
  <c r="L12" i="6" s="1"/>
  <c r="E13" i="6"/>
  <c r="F13" i="6"/>
  <c r="G13" i="6"/>
  <c r="I13" i="6" s="1"/>
  <c r="L13" i="6" s="1"/>
  <c r="H13" i="6"/>
  <c r="E14" i="6"/>
  <c r="E15" i="6"/>
  <c r="F15" i="6" s="1"/>
  <c r="E16" i="6"/>
  <c r="H16" i="6" s="1"/>
  <c r="F16" i="6"/>
  <c r="G16" i="6"/>
  <c r="E17" i="6"/>
  <c r="F17" i="6" s="1"/>
  <c r="G17" i="6"/>
  <c r="I17" i="6" s="1"/>
  <c r="H17" i="6"/>
  <c r="E18" i="6"/>
  <c r="H18" i="6"/>
  <c r="E19" i="6"/>
  <c r="E20" i="6"/>
  <c r="H20" i="6" s="1"/>
  <c r="F20" i="6"/>
  <c r="G20" i="6"/>
  <c r="I20" i="6" s="1"/>
  <c r="E21" i="6"/>
  <c r="F21" i="6" s="1"/>
  <c r="G21" i="6"/>
  <c r="H21" i="6"/>
  <c r="E22" i="6"/>
  <c r="E23" i="6"/>
  <c r="F23" i="6"/>
  <c r="E24" i="6"/>
  <c r="H24" i="6" s="1"/>
  <c r="F24" i="6"/>
  <c r="G24" i="6"/>
  <c r="E25" i="6"/>
  <c r="F25" i="6" s="1"/>
  <c r="G25" i="6"/>
  <c r="I25" i="6" s="1"/>
  <c r="H25" i="6"/>
  <c r="E26" i="6"/>
  <c r="H26" i="6"/>
  <c r="E27" i="6"/>
  <c r="E28" i="6"/>
  <c r="H28" i="6" s="1"/>
  <c r="F28" i="6"/>
  <c r="G28" i="6"/>
  <c r="I28" i="6" s="1"/>
  <c r="E29" i="6"/>
  <c r="F29" i="6"/>
  <c r="G29" i="6"/>
  <c r="H29" i="6"/>
  <c r="E30" i="6"/>
  <c r="H30" i="6" s="1"/>
  <c r="E31" i="6"/>
  <c r="F31" i="6"/>
  <c r="E32" i="6"/>
  <c r="H32" i="6" s="1"/>
  <c r="F32" i="6"/>
  <c r="G32" i="6"/>
  <c r="I32" i="6" s="1"/>
  <c r="L32" i="6" s="1"/>
  <c r="E33" i="6"/>
  <c r="F33" i="6" s="1"/>
  <c r="G33" i="6"/>
  <c r="I33" i="6" s="1"/>
  <c r="L33" i="6" s="1"/>
  <c r="H33" i="6"/>
  <c r="E34" i="6"/>
  <c r="H34" i="6"/>
  <c r="E35" i="6"/>
  <c r="F35" i="6" s="1"/>
  <c r="E36" i="6"/>
  <c r="H36" i="6" s="1"/>
  <c r="F36" i="6"/>
  <c r="G36" i="6"/>
  <c r="E37" i="6"/>
  <c r="F37" i="6"/>
  <c r="G37" i="6"/>
  <c r="I37" i="6" s="1"/>
  <c r="H37" i="6"/>
  <c r="E38" i="6"/>
  <c r="H38" i="6"/>
  <c r="E39" i="6"/>
  <c r="E40" i="6"/>
  <c r="H40" i="6" s="1"/>
  <c r="F40" i="6"/>
  <c r="G40" i="6"/>
  <c r="I40" i="6" s="1"/>
  <c r="E41" i="6"/>
  <c r="F41" i="6"/>
  <c r="G41" i="6"/>
  <c r="H41" i="6"/>
  <c r="E42" i="6"/>
  <c r="H42" i="6" s="1"/>
  <c r="E43" i="6"/>
  <c r="F43" i="6"/>
  <c r="E44" i="6"/>
  <c r="H44" i="6" s="1"/>
  <c r="F44" i="6"/>
  <c r="G44" i="6"/>
  <c r="E45" i="6"/>
  <c r="F45" i="6" s="1"/>
  <c r="G45" i="6"/>
  <c r="I45" i="6" s="1"/>
  <c r="H45" i="6"/>
  <c r="L45" i="6"/>
  <c r="E46" i="6"/>
  <c r="H46" i="6"/>
  <c r="E47" i="6"/>
  <c r="F47" i="6" s="1"/>
  <c r="H47" i="6"/>
  <c r="E48" i="6"/>
  <c r="E49" i="6"/>
  <c r="F49" i="6"/>
  <c r="G49" i="6"/>
  <c r="I49" i="6" s="1"/>
  <c r="H49" i="6"/>
  <c r="E50" i="6"/>
  <c r="H50" i="6" s="1"/>
  <c r="G50" i="6"/>
  <c r="E51" i="6"/>
  <c r="G51" i="6" s="1"/>
  <c r="F51" i="6"/>
  <c r="H51" i="6"/>
  <c r="E52" i="6"/>
  <c r="E53" i="6"/>
  <c r="F53" i="6"/>
  <c r="G53" i="6"/>
  <c r="I53" i="6" s="1"/>
  <c r="H53" i="6"/>
  <c r="E54" i="6"/>
  <c r="H54" i="6" s="1"/>
  <c r="G54" i="6"/>
  <c r="E55" i="6"/>
  <c r="G55" i="6" s="1"/>
  <c r="F55" i="6"/>
  <c r="H55" i="6"/>
  <c r="E56" i="6"/>
  <c r="E57" i="6"/>
  <c r="F57" i="6"/>
  <c r="G57" i="6"/>
  <c r="I57" i="6" s="1"/>
  <c r="H57" i="6"/>
  <c r="E58" i="6"/>
  <c r="H58" i="6" s="1"/>
  <c r="G58" i="6"/>
  <c r="E59" i="6"/>
  <c r="G59" i="6" s="1"/>
  <c r="F59" i="6"/>
  <c r="H59" i="6"/>
  <c r="E60" i="6"/>
  <c r="E61" i="6"/>
  <c r="F61" i="6"/>
  <c r="G61" i="6"/>
  <c r="I61" i="6" s="1"/>
  <c r="H61" i="6"/>
  <c r="E62" i="6"/>
  <c r="H62" i="6" s="1"/>
  <c r="G62" i="6"/>
  <c r="E63" i="6"/>
  <c r="G63" i="6" s="1"/>
  <c r="F63" i="6"/>
  <c r="H63" i="6"/>
  <c r="E64" i="6"/>
  <c r="E65" i="6"/>
  <c r="F65" i="6"/>
  <c r="G65" i="6"/>
  <c r="I65" i="6" s="1"/>
  <c r="H65" i="6"/>
  <c r="E66" i="6"/>
  <c r="H66" i="6" s="1"/>
  <c r="G66" i="6"/>
  <c r="E67" i="6"/>
  <c r="F67" i="6" s="1"/>
  <c r="H67" i="6"/>
  <c r="E68" i="6"/>
  <c r="E69" i="6"/>
  <c r="H69" i="6" s="1"/>
  <c r="F69" i="6"/>
  <c r="G69" i="6"/>
  <c r="I69" i="6" s="1"/>
  <c r="L69" i="6" s="1"/>
  <c r="E70" i="6"/>
  <c r="F70" i="6"/>
  <c r="G70" i="6"/>
  <c r="I70" i="6" s="1"/>
  <c r="H70" i="6"/>
  <c r="E71" i="6"/>
  <c r="F71" i="6" s="1"/>
  <c r="G71" i="6"/>
  <c r="I71" i="6" s="1"/>
  <c r="H71" i="6"/>
  <c r="E72" i="6"/>
  <c r="G72" i="6" s="1"/>
  <c r="E73" i="6"/>
  <c r="H73" i="6" s="1"/>
  <c r="F73" i="6"/>
  <c r="G73" i="6"/>
  <c r="E74" i="6"/>
  <c r="F74" i="6"/>
  <c r="G74" i="6"/>
  <c r="I74" i="6" s="1"/>
  <c r="H74" i="6"/>
  <c r="E75" i="6"/>
  <c r="F75" i="6" s="1"/>
  <c r="H75" i="6"/>
  <c r="E76" i="6"/>
  <c r="G76" i="6" s="1"/>
  <c r="E77" i="6"/>
  <c r="H77" i="6" s="1"/>
  <c r="F77" i="6"/>
  <c r="G77" i="6"/>
  <c r="I77" i="6" s="1"/>
  <c r="E78" i="6"/>
  <c r="F78" i="6"/>
  <c r="G78" i="6"/>
  <c r="I78" i="6" s="1"/>
  <c r="H78" i="6"/>
  <c r="E79" i="6"/>
  <c r="F79" i="6" s="1"/>
  <c r="H79" i="6"/>
  <c r="E80" i="6"/>
  <c r="G80" i="6" s="1"/>
  <c r="E81" i="6"/>
  <c r="H81" i="6" s="1"/>
  <c r="F81" i="6"/>
  <c r="G81" i="6"/>
  <c r="E82" i="6"/>
  <c r="F82" i="6"/>
  <c r="G82" i="6"/>
  <c r="I82" i="6" s="1"/>
  <c r="H82" i="6"/>
  <c r="E83" i="6"/>
  <c r="F83" i="6" s="1"/>
  <c r="H83" i="6"/>
  <c r="E84" i="6"/>
  <c r="G84" i="6" s="1"/>
  <c r="E85" i="6"/>
  <c r="H85" i="6" s="1"/>
  <c r="F85" i="6"/>
  <c r="G85" i="6"/>
  <c r="I85" i="6" s="1"/>
  <c r="E86" i="6"/>
  <c r="F86" i="6"/>
  <c r="G86" i="6"/>
  <c r="I86" i="6" s="1"/>
  <c r="L86" i="6" s="1"/>
  <c r="H86" i="6"/>
  <c r="E87" i="6"/>
  <c r="F87" i="6" s="1"/>
  <c r="H87" i="6"/>
  <c r="E88" i="6"/>
  <c r="E89" i="6"/>
  <c r="H89" i="6" s="1"/>
  <c r="F89" i="6"/>
  <c r="G89" i="6"/>
  <c r="I89" i="6" s="1"/>
  <c r="E90" i="6"/>
  <c r="F90" i="6"/>
  <c r="G90" i="6"/>
  <c r="I90" i="6" s="1"/>
  <c r="L90" i="6" s="1"/>
  <c r="H90" i="6"/>
  <c r="E91" i="6"/>
  <c r="F91" i="6" s="1"/>
  <c r="H91" i="6"/>
  <c r="E92" i="6"/>
  <c r="E93" i="6"/>
  <c r="H93" i="6" s="1"/>
  <c r="F93" i="6"/>
  <c r="G93" i="6"/>
  <c r="I93" i="6" s="1"/>
  <c r="E94" i="6"/>
  <c r="F94" i="6"/>
  <c r="G94" i="6"/>
  <c r="I94" i="6" s="1"/>
  <c r="L94" i="6" s="1"/>
  <c r="H94" i="6"/>
  <c r="E95" i="6"/>
  <c r="F95" i="6" s="1"/>
  <c r="H95" i="6"/>
  <c r="E96" i="6"/>
  <c r="E97" i="6"/>
  <c r="H97" i="6" s="1"/>
  <c r="F97" i="6"/>
  <c r="G97" i="6"/>
  <c r="E98" i="6"/>
  <c r="F98" i="6"/>
  <c r="G98" i="6"/>
  <c r="I98" i="6" s="1"/>
  <c r="L98" i="6" s="1"/>
  <c r="H98" i="6"/>
  <c r="E99" i="6"/>
  <c r="F99" i="6" s="1"/>
  <c r="H99" i="6"/>
  <c r="E100" i="6"/>
  <c r="F100" i="6" s="1"/>
  <c r="E101" i="6"/>
  <c r="H101" i="6" s="1"/>
  <c r="F101" i="6"/>
  <c r="G101" i="6"/>
  <c r="I101" i="6" s="1"/>
  <c r="L101" i="6" s="1"/>
  <c r="E102" i="6"/>
  <c r="F102" i="6"/>
  <c r="G102" i="6"/>
  <c r="I102" i="6" s="1"/>
  <c r="H102" i="6"/>
  <c r="L102" i="6"/>
  <c r="E103" i="6"/>
  <c r="F103" i="6" s="1"/>
  <c r="G103" i="6"/>
  <c r="E104" i="6"/>
  <c r="G104" i="6" s="1"/>
  <c r="E105" i="6"/>
  <c r="H105" i="6" s="1"/>
  <c r="E106" i="6"/>
  <c r="F106" i="6"/>
  <c r="G106" i="6"/>
  <c r="H106" i="6"/>
  <c r="E107" i="6"/>
  <c r="F107" i="6" s="1"/>
  <c r="H107" i="6"/>
  <c r="E108" i="6"/>
  <c r="G108" i="6" s="1"/>
  <c r="F108" i="6"/>
  <c r="E109" i="6"/>
  <c r="H109" i="6" s="1"/>
  <c r="F109" i="6"/>
  <c r="E110" i="6"/>
  <c r="F110" i="6"/>
  <c r="G110" i="6"/>
  <c r="I110" i="6" s="1"/>
  <c r="L110" i="6" s="1"/>
  <c r="H110" i="6"/>
  <c r="E111" i="6"/>
  <c r="F111" i="6" s="1"/>
  <c r="G111" i="6"/>
  <c r="H111" i="6"/>
  <c r="I111" i="6"/>
  <c r="E112" i="6"/>
  <c r="F112" i="6" s="1"/>
  <c r="G112" i="6"/>
  <c r="E113" i="6"/>
  <c r="F113" i="6"/>
  <c r="G113" i="6"/>
  <c r="I113" i="6" s="1"/>
  <c r="H113" i="6"/>
  <c r="E114" i="6"/>
  <c r="H114" i="6" s="1"/>
  <c r="E115" i="6"/>
  <c r="G115" i="6" s="1"/>
  <c r="I115" i="6" s="1"/>
  <c r="F115" i="6"/>
  <c r="H115" i="6"/>
  <c r="E116" i="6"/>
  <c r="F116" i="6" s="1"/>
  <c r="G116" i="6"/>
  <c r="E117" i="6"/>
  <c r="F117" i="6"/>
  <c r="G117" i="6"/>
  <c r="I117" i="6" s="1"/>
  <c r="H117" i="6"/>
  <c r="E118" i="6"/>
  <c r="H118" i="6" s="1"/>
  <c r="E119" i="6"/>
  <c r="G119" i="6" s="1"/>
  <c r="I119" i="6" s="1"/>
  <c r="F119" i="6"/>
  <c r="H119" i="6"/>
  <c r="E120" i="6"/>
  <c r="F120" i="6" s="1"/>
  <c r="G120" i="6"/>
  <c r="E121" i="6"/>
  <c r="F121" i="6"/>
  <c r="G121" i="6"/>
  <c r="I121" i="6" s="1"/>
  <c r="H121" i="6"/>
  <c r="E122" i="6"/>
  <c r="H122" i="6" s="1"/>
  <c r="E123" i="6"/>
  <c r="G123" i="6" s="1"/>
  <c r="I123" i="6" s="1"/>
  <c r="F123" i="6"/>
  <c r="H123" i="6"/>
  <c r="E124" i="6"/>
  <c r="F124" i="6" s="1"/>
  <c r="G124" i="6"/>
  <c r="E125" i="6"/>
  <c r="F125" i="6"/>
  <c r="G125" i="6"/>
  <c r="I125" i="6" s="1"/>
  <c r="H125" i="6"/>
  <c r="E126" i="6"/>
  <c r="H126" i="6" s="1"/>
  <c r="E127" i="6"/>
  <c r="G127" i="6" s="1"/>
  <c r="I127" i="6" s="1"/>
  <c r="F127" i="6"/>
  <c r="H127" i="6"/>
  <c r="E128" i="6"/>
  <c r="F128" i="6" s="1"/>
  <c r="G128" i="6"/>
  <c r="E129" i="6"/>
  <c r="F129" i="6"/>
  <c r="G129" i="6"/>
  <c r="I129" i="6" s="1"/>
  <c r="H129" i="6"/>
  <c r="E130" i="6"/>
  <c r="H130" i="6" s="1"/>
  <c r="E131" i="6"/>
  <c r="G131" i="6" s="1"/>
  <c r="I131" i="6" s="1"/>
  <c r="F131" i="6"/>
  <c r="H131" i="6"/>
  <c r="E132" i="6"/>
  <c r="F132" i="6" s="1"/>
  <c r="G132" i="6"/>
  <c r="E133" i="6"/>
  <c r="F133" i="6"/>
  <c r="G133" i="6"/>
  <c r="I133" i="6" s="1"/>
  <c r="H133" i="6"/>
  <c r="E134" i="6"/>
  <c r="H134" i="6" s="1"/>
  <c r="E135" i="6"/>
  <c r="G135" i="6" s="1"/>
  <c r="I135" i="6" s="1"/>
  <c r="F135" i="6"/>
  <c r="H135" i="6"/>
  <c r="E136" i="6"/>
  <c r="F136" i="6" s="1"/>
  <c r="G136" i="6"/>
  <c r="E137" i="6"/>
  <c r="F137" i="6"/>
  <c r="G137" i="6"/>
  <c r="H137" i="6"/>
  <c r="E138" i="6"/>
  <c r="E139" i="6"/>
  <c r="G139" i="6" s="1"/>
  <c r="I139" i="6" s="1"/>
  <c r="F139" i="6"/>
  <c r="H139" i="6"/>
  <c r="E140" i="6"/>
  <c r="F140" i="6" s="1"/>
  <c r="G140" i="6"/>
  <c r="E141" i="6"/>
  <c r="F141" i="6"/>
  <c r="G141" i="6"/>
  <c r="H141" i="6"/>
  <c r="E142" i="6"/>
  <c r="E143" i="6"/>
  <c r="G143" i="6" s="1"/>
  <c r="I143" i="6" s="1"/>
  <c r="F143" i="6"/>
  <c r="H143" i="6"/>
  <c r="E144" i="6"/>
  <c r="F144" i="6" s="1"/>
  <c r="G144" i="6"/>
  <c r="E145" i="6"/>
  <c r="F145" i="6"/>
  <c r="G145" i="6"/>
  <c r="I145" i="6" s="1"/>
  <c r="H145" i="6"/>
  <c r="E146" i="6"/>
  <c r="G146" i="6" s="1"/>
  <c r="E147" i="6"/>
  <c r="G147" i="6" s="1"/>
  <c r="F147" i="6"/>
  <c r="H147" i="6"/>
  <c r="E148" i="6"/>
  <c r="E149" i="6"/>
  <c r="F149" i="6"/>
  <c r="G149" i="6"/>
  <c r="H149" i="6"/>
  <c r="E150" i="6"/>
  <c r="G150" i="6"/>
  <c r="E151" i="6"/>
  <c r="G151" i="6" s="1"/>
  <c r="I151" i="6" s="1"/>
  <c r="F151" i="6"/>
  <c r="H151" i="6"/>
  <c r="E152" i="6"/>
  <c r="H152" i="6" s="1"/>
  <c r="F152" i="6"/>
  <c r="G152" i="6"/>
  <c r="I152" i="6" s="1"/>
  <c r="E153" i="6"/>
  <c r="F153" i="6"/>
  <c r="G153" i="6"/>
  <c r="H153" i="6"/>
  <c r="E154" i="6"/>
  <c r="F154" i="6" s="1"/>
  <c r="E155" i="6"/>
  <c r="G155" i="6" s="1"/>
  <c r="F155" i="6"/>
  <c r="H155" i="6"/>
  <c r="I155" i="6" s="1"/>
  <c r="E156" i="6"/>
  <c r="H156" i="6" s="1"/>
  <c r="F156" i="6"/>
  <c r="G156" i="6"/>
  <c r="I156" i="6" s="1"/>
  <c r="E157" i="6"/>
  <c r="F157" i="6"/>
  <c r="G157" i="6"/>
  <c r="I157" i="6" s="1"/>
  <c r="H157" i="6"/>
  <c r="L157" i="6"/>
  <c r="E158" i="6"/>
  <c r="G158" i="6" s="1"/>
  <c r="F158" i="6"/>
  <c r="E159" i="6"/>
  <c r="H159" i="6" s="1"/>
  <c r="F159" i="6"/>
  <c r="G159" i="6"/>
  <c r="E160" i="6"/>
  <c r="F160" i="6"/>
  <c r="G160" i="6"/>
  <c r="I160" i="6" s="1"/>
  <c r="H160" i="6"/>
  <c r="E161" i="6"/>
  <c r="F161" i="6" s="1"/>
  <c r="E162" i="6"/>
  <c r="G162" i="6" s="1"/>
  <c r="F162" i="6"/>
  <c r="E163" i="6"/>
  <c r="H163" i="6" s="1"/>
  <c r="F163" i="6"/>
  <c r="G163" i="6"/>
  <c r="I163" i="6" s="1"/>
  <c r="E164" i="6"/>
  <c r="F164" i="6"/>
  <c r="G164" i="6"/>
  <c r="I164" i="6" s="1"/>
  <c r="H164" i="6"/>
  <c r="E165" i="6"/>
  <c r="F165" i="6" s="1"/>
  <c r="G165" i="6"/>
  <c r="E166" i="6"/>
  <c r="G166" i="6" s="1"/>
  <c r="I166" i="6" s="1"/>
  <c r="F166" i="6"/>
  <c r="H166" i="6"/>
  <c r="E167" i="6"/>
  <c r="H167" i="6" s="1"/>
  <c r="E168" i="6"/>
  <c r="F168" i="6"/>
  <c r="G168" i="6"/>
  <c r="I168" i="6" s="1"/>
  <c r="H168" i="6"/>
  <c r="E169" i="6"/>
  <c r="F169" i="6" s="1"/>
  <c r="G169" i="6"/>
  <c r="E170" i="6"/>
  <c r="G170" i="6" s="1"/>
  <c r="I170" i="6" s="1"/>
  <c r="F170" i="6"/>
  <c r="H170" i="6"/>
  <c r="E171" i="6"/>
  <c r="H171" i="6" s="1"/>
  <c r="E172" i="6"/>
  <c r="F172" i="6"/>
  <c r="G172" i="6"/>
  <c r="I172" i="6" s="1"/>
  <c r="H172" i="6"/>
  <c r="E173" i="6"/>
  <c r="F173" i="6" s="1"/>
  <c r="G173" i="6"/>
  <c r="E174" i="6"/>
  <c r="G174" i="6" s="1"/>
  <c r="I174" i="6" s="1"/>
  <c r="F174" i="6"/>
  <c r="H174" i="6"/>
  <c r="E175" i="6"/>
  <c r="H175" i="6" s="1"/>
  <c r="E176" i="6"/>
  <c r="F176" i="6"/>
  <c r="G176" i="6"/>
  <c r="I176" i="6" s="1"/>
  <c r="H176" i="6"/>
  <c r="E177" i="6"/>
  <c r="F177" i="6" s="1"/>
  <c r="G177" i="6"/>
  <c r="E178" i="6"/>
  <c r="G178" i="6" s="1"/>
  <c r="I178" i="6" s="1"/>
  <c r="F178" i="6"/>
  <c r="H178" i="6"/>
  <c r="E179" i="6"/>
  <c r="H179" i="6" s="1"/>
  <c r="E180" i="6"/>
  <c r="F180" i="6"/>
  <c r="G180" i="6"/>
  <c r="I180" i="6" s="1"/>
  <c r="H180" i="6"/>
  <c r="E181" i="6"/>
  <c r="F181" i="6" s="1"/>
  <c r="G181" i="6"/>
  <c r="E182" i="6"/>
  <c r="G182" i="6" s="1"/>
  <c r="I182" i="6" s="1"/>
  <c r="F182" i="6"/>
  <c r="H182" i="6"/>
  <c r="E183" i="6"/>
  <c r="H183" i="6" s="1"/>
  <c r="E184" i="6"/>
  <c r="F184" i="6"/>
  <c r="G184" i="6"/>
  <c r="I184" i="6" s="1"/>
  <c r="H184" i="6"/>
  <c r="E185" i="6"/>
  <c r="F185" i="6" s="1"/>
  <c r="G185" i="6"/>
  <c r="E186" i="6"/>
  <c r="G186" i="6" s="1"/>
  <c r="I186" i="6" s="1"/>
  <c r="F186" i="6"/>
  <c r="H186" i="6"/>
  <c r="E187" i="6"/>
  <c r="H187" i="6" s="1"/>
  <c r="E188" i="6"/>
  <c r="F188" i="6"/>
  <c r="G188" i="6"/>
  <c r="I188" i="6" s="1"/>
  <c r="H188" i="6"/>
  <c r="E189" i="6"/>
  <c r="F189" i="6" s="1"/>
  <c r="G189" i="6"/>
  <c r="E190" i="6"/>
  <c r="G190" i="6" s="1"/>
  <c r="I190" i="6" s="1"/>
  <c r="F190" i="6"/>
  <c r="H190" i="6"/>
  <c r="E191" i="6"/>
  <c r="H191" i="6" s="1"/>
  <c r="E192" i="6"/>
  <c r="F192" i="6"/>
  <c r="G192" i="6"/>
  <c r="I192" i="6" s="1"/>
  <c r="H192" i="6"/>
  <c r="E193" i="6"/>
  <c r="F193" i="6" s="1"/>
  <c r="G193" i="6"/>
  <c r="E194" i="6"/>
  <c r="G194" i="6" s="1"/>
  <c r="I194" i="6" s="1"/>
  <c r="F194" i="6"/>
  <c r="H194" i="6"/>
  <c r="E195" i="6"/>
  <c r="H195" i="6" s="1"/>
  <c r="E196" i="6"/>
  <c r="F196" i="6"/>
  <c r="G196" i="6"/>
  <c r="I196" i="6" s="1"/>
  <c r="H196" i="6"/>
  <c r="E197" i="6"/>
  <c r="F197" i="6" s="1"/>
  <c r="G197" i="6"/>
  <c r="E198" i="6"/>
  <c r="G198" i="6" s="1"/>
  <c r="I198" i="6" s="1"/>
  <c r="F198" i="6"/>
  <c r="H198" i="6"/>
  <c r="E199" i="6"/>
  <c r="H199" i="6" s="1"/>
  <c r="E200" i="6"/>
  <c r="F200" i="6"/>
  <c r="G200" i="6"/>
  <c r="I200" i="6" s="1"/>
  <c r="H200" i="6"/>
  <c r="E201" i="6"/>
  <c r="F201" i="6" s="1"/>
  <c r="G201" i="6"/>
  <c r="E202" i="6"/>
  <c r="G202" i="6" s="1"/>
  <c r="I202" i="6" s="1"/>
  <c r="F202" i="6"/>
  <c r="H202" i="6"/>
  <c r="E203" i="6"/>
  <c r="H203" i="6" s="1"/>
  <c r="E204" i="6"/>
  <c r="F204" i="6"/>
  <c r="G204" i="6"/>
  <c r="I204" i="6" s="1"/>
  <c r="H204" i="6"/>
  <c r="E205" i="6"/>
  <c r="F205" i="6" s="1"/>
  <c r="G205" i="6"/>
  <c r="E206" i="6"/>
  <c r="G206" i="6" s="1"/>
  <c r="F206" i="6"/>
  <c r="H206" i="6"/>
  <c r="E207" i="6"/>
  <c r="E208" i="6"/>
  <c r="F208" i="6"/>
  <c r="G208" i="6"/>
  <c r="I208" i="6" s="1"/>
  <c r="H208" i="6"/>
  <c r="E209" i="6"/>
  <c r="G209" i="6"/>
  <c r="E210" i="6"/>
  <c r="G210" i="6" s="1"/>
  <c r="I210" i="6" s="1"/>
  <c r="F210" i="6"/>
  <c r="H210" i="6"/>
  <c r="E211" i="6"/>
  <c r="G211" i="6" s="1"/>
  <c r="E212" i="6"/>
  <c r="F212" i="6"/>
  <c r="G212" i="6"/>
  <c r="H212" i="6"/>
  <c r="E213" i="6"/>
  <c r="E214" i="6"/>
  <c r="G214" i="6" s="1"/>
  <c r="I214" i="6" s="1"/>
  <c r="F214" i="6"/>
  <c r="H214" i="6"/>
  <c r="L214" i="6"/>
  <c r="E215" i="6"/>
  <c r="H215" i="6" s="1"/>
  <c r="G215" i="6"/>
  <c r="I215" i="6" s="1"/>
  <c r="E216" i="6"/>
  <c r="F216" i="6"/>
  <c r="G216" i="6"/>
  <c r="H216" i="6"/>
  <c r="E217" i="6"/>
  <c r="E218" i="6"/>
  <c r="G218" i="6" s="1"/>
  <c r="F218" i="6"/>
  <c r="H218" i="6"/>
  <c r="I218" i="6"/>
  <c r="E219" i="6"/>
  <c r="H219" i="6" s="1"/>
  <c r="F219" i="6"/>
  <c r="G219" i="6"/>
  <c r="I219" i="6"/>
  <c r="E220" i="6"/>
  <c r="F220" i="6"/>
  <c r="G220" i="6"/>
  <c r="I220" i="6" s="1"/>
  <c r="H220" i="6"/>
  <c r="L220" i="6"/>
  <c r="E221" i="6"/>
  <c r="E222" i="6"/>
  <c r="G222" i="6" s="1"/>
  <c r="I222" i="6" s="1"/>
  <c r="F222" i="6"/>
  <c r="H222" i="6"/>
  <c r="E223" i="6"/>
  <c r="H223" i="6" s="1"/>
  <c r="G223" i="6"/>
  <c r="I223" i="6" s="1"/>
  <c r="L223" i="6" s="1"/>
  <c r="E224" i="6"/>
  <c r="F224" i="6"/>
  <c r="G224" i="6"/>
  <c r="I224" i="6" s="1"/>
  <c r="L224" i="6" s="1"/>
  <c r="H224" i="6"/>
  <c r="E225" i="6"/>
  <c r="E226" i="6"/>
  <c r="G226" i="6" s="1"/>
  <c r="I226" i="6" s="1"/>
  <c r="F226" i="6"/>
  <c r="H226" i="6"/>
  <c r="E227" i="6"/>
  <c r="H227" i="6" s="1"/>
  <c r="G227" i="6"/>
  <c r="I227" i="6" s="1"/>
  <c r="L227" i="6" s="1"/>
  <c r="E228" i="6"/>
  <c r="F228" i="6"/>
  <c r="G228" i="6"/>
  <c r="H228" i="6"/>
  <c r="E229" i="6"/>
  <c r="E230" i="6"/>
  <c r="G230" i="6" s="1"/>
  <c r="I230" i="6" s="1"/>
  <c r="F230" i="6"/>
  <c r="H230" i="6"/>
  <c r="E231" i="6"/>
  <c r="H231" i="6" s="1"/>
  <c r="G231" i="6"/>
  <c r="I231" i="6" s="1"/>
  <c r="L231" i="6" s="1"/>
  <c r="E232" i="6"/>
  <c r="F232" i="6"/>
  <c r="G232" i="6"/>
  <c r="H232" i="6"/>
  <c r="E233" i="6"/>
  <c r="E234" i="6"/>
  <c r="G234" i="6" s="1"/>
  <c r="I234" i="6" s="1"/>
  <c r="F234" i="6"/>
  <c r="H234" i="6"/>
  <c r="E235" i="6"/>
  <c r="H235" i="6" s="1"/>
  <c r="G235" i="6"/>
  <c r="E236" i="6"/>
  <c r="F236" i="6"/>
  <c r="G236" i="6"/>
  <c r="H236" i="6"/>
  <c r="E237" i="6"/>
  <c r="E238" i="6"/>
  <c r="G238" i="6" s="1"/>
  <c r="I238" i="6" s="1"/>
  <c r="F238" i="6"/>
  <c r="H238" i="6"/>
  <c r="E239" i="6"/>
  <c r="H239" i="6" s="1"/>
  <c r="G239" i="6"/>
  <c r="E240" i="6"/>
  <c r="F240" i="6"/>
  <c r="G240" i="6"/>
  <c r="H240" i="6"/>
  <c r="E241" i="6"/>
  <c r="E242" i="6"/>
  <c r="G242" i="6" s="1"/>
  <c r="I242" i="6" s="1"/>
  <c r="F242" i="6"/>
  <c r="H242" i="6"/>
  <c r="E243" i="6"/>
  <c r="H243" i="6" s="1"/>
  <c r="G243" i="6"/>
  <c r="E244" i="6"/>
  <c r="F244" i="6"/>
  <c r="G244" i="6"/>
  <c r="I244" i="6" s="1"/>
  <c r="L244" i="6" s="1"/>
  <c r="H244" i="6"/>
  <c r="E245" i="6"/>
  <c r="E246" i="6"/>
  <c r="G246" i="6" s="1"/>
  <c r="I246" i="6" s="1"/>
  <c r="F246" i="6"/>
  <c r="H246" i="6"/>
  <c r="E247" i="6"/>
  <c r="H247" i="6" s="1"/>
  <c r="G247" i="6"/>
  <c r="E248" i="6"/>
  <c r="F248" i="6"/>
  <c r="G248" i="6"/>
  <c r="I248" i="6" s="1"/>
  <c r="L248" i="6" s="1"/>
  <c r="H248" i="6"/>
  <c r="E249" i="6"/>
  <c r="E250" i="6"/>
  <c r="G250" i="6" s="1"/>
  <c r="I250" i="6" s="1"/>
  <c r="F250" i="6"/>
  <c r="H250" i="6"/>
  <c r="E251" i="6"/>
  <c r="H251" i="6" s="1"/>
  <c r="G251" i="6"/>
  <c r="E252" i="6"/>
  <c r="F252" i="6"/>
  <c r="G252" i="6"/>
  <c r="I252" i="6" s="1"/>
  <c r="L252" i="6" s="1"/>
  <c r="H252" i="6"/>
  <c r="E253" i="6"/>
  <c r="E254" i="6"/>
  <c r="G254" i="6" s="1"/>
  <c r="I254" i="6" s="1"/>
  <c r="F254" i="6"/>
  <c r="H254" i="6"/>
  <c r="E255" i="6"/>
  <c r="H255" i="6" s="1"/>
  <c r="G255" i="6"/>
  <c r="E256" i="6"/>
  <c r="F256" i="6"/>
  <c r="G256" i="6"/>
  <c r="I256" i="6" s="1"/>
  <c r="L256" i="6" s="1"/>
  <c r="H256" i="6"/>
  <c r="E257" i="6"/>
  <c r="E258" i="6"/>
  <c r="G258" i="6" s="1"/>
  <c r="I258" i="6" s="1"/>
  <c r="F258" i="6"/>
  <c r="H258" i="6"/>
  <c r="E259" i="6"/>
  <c r="H259" i="6" s="1"/>
  <c r="G259" i="6"/>
  <c r="E260" i="6"/>
  <c r="F260" i="6"/>
  <c r="G260" i="6"/>
  <c r="I260" i="6" s="1"/>
  <c r="L260" i="6" s="1"/>
  <c r="H260" i="6"/>
  <c r="E261" i="6"/>
  <c r="E262" i="6"/>
  <c r="G262" i="6" s="1"/>
  <c r="I262" i="6" s="1"/>
  <c r="F262" i="6"/>
  <c r="H262" i="6"/>
  <c r="E263" i="6"/>
  <c r="H263" i="6" s="1"/>
  <c r="G263" i="6"/>
  <c r="E264" i="6"/>
  <c r="F264" i="6"/>
  <c r="G264" i="6"/>
  <c r="I264" i="6" s="1"/>
  <c r="L264" i="6" s="1"/>
  <c r="H264" i="6"/>
  <c r="E265" i="6"/>
  <c r="E266" i="6"/>
  <c r="G266" i="6" s="1"/>
  <c r="I266" i="6" s="1"/>
  <c r="F266" i="6"/>
  <c r="H266" i="6"/>
  <c r="E267" i="6"/>
  <c r="H267" i="6" s="1"/>
  <c r="G267" i="6"/>
  <c r="E268" i="6"/>
  <c r="F268" i="6"/>
  <c r="G268" i="6"/>
  <c r="I268" i="6" s="1"/>
  <c r="L268" i="6" s="1"/>
  <c r="H268" i="6"/>
  <c r="E269" i="6"/>
  <c r="E270" i="6"/>
  <c r="G270" i="6" s="1"/>
  <c r="I270" i="6" s="1"/>
  <c r="F270" i="6"/>
  <c r="H270" i="6"/>
  <c r="E271" i="6"/>
  <c r="H271" i="6" s="1"/>
  <c r="G271" i="6"/>
  <c r="E272" i="6"/>
  <c r="F272" i="6"/>
  <c r="G272" i="6"/>
  <c r="I272" i="6" s="1"/>
  <c r="L272" i="6" s="1"/>
  <c r="H272" i="6"/>
  <c r="E273" i="6"/>
  <c r="E274" i="6"/>
  <c r="F274" i="6"/>
  <c r="G274" i="6"/>
  <c r="I274" i="6" s="1"/>
  <c r="H274" i="6"/>
  <c r="E275" i="6"/>
  <c r="H275" i="6" s="1"/>
  <c r="G275" i="6"/>
  <c r="I275" i="6" s="1"/>
  <c r="E276" i="6"/>
  <c r="G276" i="6" s="1"/>
  <c r="I276" i="6" s="1"/>
  <c r="F276" i="6"/>
  <c r="H276" i="6"/>
  <c r="E277" i="6"/>
  <c r="E278" i="6"/>
  <c r="F278" i="6"/>
  <c r="G278" i="6"/>
  <c r="I278" i="6" s="1"/>
  <c r="H278" i="6"/>
  <c r="E279" i="6"/>
  <c r="H279" i="6" s="1"/>
  <c r="G279" i="6"/>
  <c r="I279" i="6" s="1"/>
  <c r="E280" i="6"/>
  <c r="G280" i="6" s="1"/>
  <c r="I280" i="6" s="1"/>
  <c r="F280" i="6"/>
  <c r="H280" i="6"/>
  <c r="E281" i="6"/>
  <c r="E282" i="6"/>
  <c r="F282" i="6"/>
  <c r="G282" i="6"/>
  <c r="I282" i="6" s="1"/>
  <c r="H282" i="6"/>
  <c r="E283" i="6"/>
  <c r="H283" i="6" s="1"/>
  <c r="G283" i="6"/>
  <c r="I283" i="6" s="1"/>
  <c r="E284" i="6"/>
  <c r="G284" i="6" s="1"/>
  <c r="F284" i="6"/>
  <c r="H284" i="6"/>
  <c r="E285" i="6"/>
  <c r="E286" i="6"/>
  <c r="F286" i="6"/>
  <c r="G286" i="6"/>
  <c r="H286" i="6"/>
  <c r="E287" i="6"/>
  <c r="G287" i="6" s="1"/>
  <c r="E288" i="6"/>
  <c r="G288" i="6" s="1"/>
  <c r="I288" i="6" s="1"/>
  <c r="L288" i="6" s="1"/>
  <c r="F288" i="6"/>
  <c r="H288" i="6"/>
  <c r="E289" i="6"/>
  <c r="G289" i="6"/>
  <c r="E290" i="6"/>
  <c r="F290" i="6"/>
  <c r="G290" i="6"/>
  <c r="I290" i="6" s="1"/>
  <c r="H290" i="6"/>
  <c r="E291" i="6"/>
  <c r="G291" i="6" s="1"/>
  <c r="E292" i="6"/>
  <c r="F292" i="6"/>
  <c r="G292" i="6"/>
  <c r="I292" i="6" s="1"/>
  <c r="L292" i="6" s="1"/>
  <c r="H292" i="6"/>
  <c r="E293" i="6"/>
  <c r="G293" i="6"/>
  <c r="E294" i="6"/>
  <c r="F294" i="6"/>
  <c r="G294" i="6"/>
  <c r="I294" i="6" s="1"/>
  <c r="H294" i="6"/>
  <c r="E295" i="6"/>
  <c r="E296" i="6"/>
  <c r="F296" i="6"/>
  <c r="G296" i="6"/>
  <c r="I296" i="6" s="1"/>
  <c r="H296" i="6"/>
  <c r="E297" i="6"/>
  <c r="F297" i="6" s="1"/>
  <c r="G297" i="6"/>
  <c r="I297" i="6" s="1"/>
  <c r="L297" i="6" s="1"/>
  <c r="H297" i="6"/>
  <c r="E298" i="6"/>
  <c r="F298" i="6" s="1"/>
  <c r="H298" i="6"/>
  <c r="E299" i="6"/>
  <c r="E300" i="6"/>
  <c r="F300" i="6"/>
  <c r="G300" i="6"/>
  <c r="I300" i="6" s="1"/>
  <c r="H300" i="6"/>
  <c r="E301" i="6"/>
  <c r="F301" i="6" s="1"/>
  <c r="G301" i="6"/>
  <c r="I301" i="6" s="1"/>
  <c r="L301" i="6" s="1"/>
  <c r="H301" i="6"/>
  <c r="E302" i="6"/>
  <c r="F302" i="6" s="1"/>
  <c r="H302" i="6"/>
  <c r="E303" i="6"/>
  <c r="E304" i="6"/>
  <c r="F304" i="6"/>
  <c r="G304" i="6"/>
  <c r="I304" i="6" s="1"/>
  <c r="H304" i="6"/>
  <c r="E305" i="6"/>
  <c r="F305" i="6" s="1"/>
  <c r="G305" i="6"/>
  <c r="I305" i="6" s="1"/>
  <c r="L305" i="6" s="1"/>
  <c r="H305" i="6"/>
  <c r="E306" i="6"/>
  <c r="F306" i="6" s="1"/>
  <c r="H306" i="6"/>
  <c r="E307" i="6"/>
  <c r="E308" i="6"/>
  <c r="F308" i="6"/>
  <c r="G308" i="6"/>
  <c r="I308" i="6" s="1"/>
  <c r="H308" i="6"/>
  <c r="E309" i="6"/>
  <c r="F309" i="6" s="1"/>
  <c r="G309" i="6"/>
  <c r="I309" i="6" s="1"/>
  <c r="L309" i="6" s="1"/>
  <c r="H309" i="6"/>
  <c r="E310" i="6"/>
  <c r="F310" i="6" s="1"/>
  <c r="H310" i="6"/>
  <c r="E311" i="6"/>
  <c r="E312" i="6"/>
  <c r="F312" i="6"/>
  <c r="G312" i="6"/>
  <c r="I312" i="6" s="1"/>
  <c r="H312" i="6"/>
  <c r="E313" i="6"/>
  <c r="F313" i="6" s="1"/>
  <c r="G313" i="6"/>
  <c r="I313" i="6" s="1"/>
  <c r="L313" i="6" s="1"/>
  <c r="H313" i="6"/>
  <c r="E314" i="6"/>
  <c r="F314" i="6" s="1"/>
  <c r="H314" i="6"/>
  <c r="E315" i="6"/>
  <c r="E316" i="6"/>
  <c r="F316" i="6"/>
  <c r="G316" i="6"/>
  <c r="I316" i="6" s="1"/>
  <c r="H316" i="6"/>
  <c r="E317" i="6"/>
  <c r="F317" i="6" s="1"/>
  <c r="G317" i="6"/>
  <c r="I317" i="6" s="1"/>
  <c r="L317" i="6" s="1"/>
  <c r="H317" i="6"/>
  <c r="E318" i="6"/>
  <c r="F318" i="6" s="1"/>
  <c r="H318" i="6"/>
  <c r="E319" i="6"/>
  <c r="E320" i="6"/>
  <c r="F320" i="6"/>
  <c r="G320" i="6"/>
  <c r="I320" i="6" s="1"/>
  <c r="H320" i="6"/>
  <c r="E321" i="6"/>
  <c r="F321" i="6" s="1"/>
  <c r="G321" i="6"/>
  <c r="I321" i="6" s="1"/>
  <c r="L321" i="6" s="1"/>
  <c r="H321" i="6"/>
  <c r="E322" i="6"/>
  <c r="F322" i="6" s="1"/>
  <c r="H322" i="6"/>
  <c r="E323" i="6"/>
  <c r="E324" i="6"/>
  <c r="F324" i="6"/>
  <c r="G324" i="6"/>
  <c r="I324" i="6" s="1"/>
  <c r="H324" i="6"/>
  <c r="E325" i="6"/>
  <c r="F325" i="6" s="1"/>
  <c r="G325" i="6"/>
  <c r="I325" i="6" s="1"/>
  <c r="L325" i="6" s="1"/>
  <c r="H325" i="6"/>
  <c r="E326" i="6"/>
  <c r="F326" i="6" s="1"/>
  <c r="H326" i="6"/>
  <c r="E327" i="6"/>
  <c r="E328" i="6"/>
  <c r="F328" i="6"/>
  <c r="G328" i="6"/>
  <c r="I328" i="6" s="1"/>
  <c r="H328" i="6"/>
  <c r="E329" i="6"/>
  <c r="F329" i="6" s="1"/>
  <c r="G329" i="6"/>
  <c r="I329" i="6" s="1"/>
  <c r="L329" i="6" s="1"/>
  <c r="H329" i="6"/>
  <c r="E330" i="6"/>
  <c r="F330" i="6" s="1"/>
  <c r="H330" i="6"/>
  <c r="E331" i="6"/>
  <c r="E332" i="6"/>
  <c r="F332" i="6"/>
  <c r="G332" i="6"/>
  <c r="I332" i="6" s="1"/>
  <c r="H332" i="6"/>
  <c r="E333" i="6"/>
  <c r="F333" i="6" s="1"/>
  <c r="G333" i="6"/>
  <c r="I333" i="6" s="1"/>
  <c r="L333" i="6" s="1"/>
  <c r="H333" i="6"/>
  <c r="E334" i="6"/>
  <c r="F334" i="6" s="1"/>
  <c r="H334" i="6"/>
  <c r="E335" i="6"/>
  <c r="E336" i="6"/>
  <c r="F336" i="6"/>
  <c r="G336" i="6"/>
  <c r="I336" i="6" s="1"/>
  <c r="H336" i="6"/>
  <c r="E337" i="6"/>
  <c r="F337" i="6" s="1"/>
  <c r="G337" i="6"/>
  <c r="I337" i="6" s="1"/>
  <c r="L337" i="6" s="1"/>
  <c r="H337" i="6"/>
  <c r="E338" i="6"/>
  <c r="F338" i="6" s="1"/>
  <c r="H338" i="6"/>
  <c r="E339" i="6"/>
  <c r="E340" i="6"/>
  <c r="F340" i="6"/>
  <c r="G340" i="6"/>
  <c r="I340" i="6" s="1"/>
  <c r="L340" i="6" s="1"/>
  <c r="H340" i="6"/>
  <c r="E341" i="6"/>
  <c r="F341" i="6" s="1"/>
  <c r="G341" i="6"/>
  <c r="I341" i="6" s="1"/>
  <c r="H341" i="6"/>
  <c r="E342" i="6"/>
  <c r="F342" i="6" s="1"/>
  <c r="H342" i="6"/>
  <c r="E343" i="6"/>
  <c r="G343" i="6" s="1"/>
  <c r="F343" i="6"/>
  <c r="H343" i="6"/>
  <c r="I343" i="6" s="1"/>
  <c r="E344" i="6"/>
  <c r="H344" i="6" s="1"/>
  <c r="F344" i="6"/>
  <c r="G344" i="6"/>
  <c r="I344" i="6" s="1"/>
  <c r="E345" i="6"/>
  <c r="F345" i="6"/>
  <c r="G345" i="6"/>
  <c r="I345" i="6" s="1"/>
  <c r="H345" i="6"/>
  <c r="L345" i="6"/>
  <c r="E346" i="6"/>
  <c r="F346" i="6" s="1"/>
  <c r="E347" i="6"/>
  <c r="G347" i="6" s="1"/>
  <c r="H347" i="6"/>
  <c r="I347" i="6" s="1"/>
  <c r="E348" i="6"/>
  <c r="H348" i="6" s="1"/>
  <c r="G348" i="6"/>
  <c r="I348" i="6" s="1"/>
  <c r="E349" i="6"/>
  <c r="F349" i="6"/>
  <c r="G349" i="6"/>
  <c r="H349" i="6"/>
  <c r="E350" i="6"/>
  <c r="F350" i="6" s="1"/>
  <c r="E351" i="6"/>
  <c r="G351" i="6" s="1"/>
  <c r="F351" i="6"/>
  <c r="E352" i="6"/>
  <c r="H352" i="6" s="1"/>
  <c r="F352" i="6"/>
  <c r="E353" i="6"/>
  <c r="F353" i="6"/>
  <c r="G353" i="6"/>
  <c r="I353" i="6" s="1"/>
  <c r="L353" i="6" s="1"/>
  <c r="H353" i="6"/>
  <c r="E354" i="6"/>
  <c r="F354" i="6" s="1"/>
  <c r="G354" i="6"/>
  <c r="I354" i="6" s="1"/>
  <c r="H354" i="6"/>
  <c r="E355" i="6"/>
  <c r="G355" i="6" s="1"/>
  <c r="E356" i="6"/>
  <c r="F356" i="6" s="1"/>
  <c r="G356" i="6"/>
  <c r="I356" i="6" s="1"/>
  <c r="H356" i="6"/>
  <c r="E357" i="6"/>
  <c r="F357" i="6" s="1"/>
  <c r="H357" i="6"/>
  <c r="E358" i="6"/>
  <c r="F358" i="6" s="1"/>
  <c r="E359" i="6"/>
  <c r="F359" i="6"/>
  <c r="G359" i="6"/>
  <c r="I359" i="6" s="1"/>
  <c r="H359" i="6"/>
  <c r="E360" i="6"/>
  <c r="F360" i="6" s="1"/>
  <c r="G360" i="6"/>
  <c r="I360" i="6" s="1"/>
  <c r="H360" i="6"/>
  <c r="E361" i="6"/>
  <c r="F361" i="6" s="1"/>
  <c r="H361" i="6"/>
  <c r="E362" i="6"/>
  <c r="F362" i="6" s="1"/>
  <c r="E363" i="6"/>
  <c r="F363" i="6"/>
  <c r="G363" i="6"/>
  <c r="I363" i="6" s="1"/>
  <c r="H363" i="6"/>
  <c r="I8" i="6"/>
  <c r="L363" i="5"/>
  <c r="I367" i="5"/>
  <c r="L251" i="8" l="1"/>
  <c r="L361" i="8"/>
  <c r="L360" i="8"/>
  <c r="I358" i="8"/>
  <c r="L353" i="8"/>
  <c r="L352" i="8"/>
  <c r="L345" i="8"/>
  <c r="L344" i="8"/>
  <c r="L337" i="8"/>
  <c r="L336" i="8"/>
  <c r="L329" i="8"/>
  <c r="L328" i="8"/>
  <c r="I326" i="8"/>
  <c r="I278" i="8"/>
  <c r="I322" i="8"/>
  <c r="I299" i="8"/>
  <c r="I283" i="8"/>
  <c r="I267" i="8"/>
  <c r="L247" i="8"/>
  <c r="L357" i="8"/>
  <c r="L356" i="8"/>
  <c r="L349" i="8"/>
  <c r="L348" i="8"/>
  <c r="I346" i="8"/>
  <c r="L341" i="8"/>
  <c r="L340" i="8"/>
  <c r="L333" i="8"/>
  <c r="L332" i="8"/>
  <c r="L325" i="8"/>
  <c r="L324" i="8"/>
  <c r="G241" i="8"/>
  <c r="I241" i="8" s="1"/>
  <c r="H241" i="8"/>
  <c r="F241" i="8"/>
  <c r="F238" i="8"/>
  <c r="G238" i="8"/>
  <c r="I238" i="8" s="1"/>
  <c r="H238" i="8"/>
  <c r="F226" i="8"/>
  <c r="G226" i="8"/>
  <c r="I226" i="8" s="1"/>
  <c r="H226" i="8"/>
  <c r="L208" i="8"/>
  <c r="L207" i="8"/>
  <c r="L200" i="8"/>
  <c r="L199" i="8"/>
  <c r="L191" i="8"/>
  <c r="H363" i="8"/>
  <c r="H359" i="8"/>
  <c r="H355" i="8"/>
  <c r="H351" i="8"/>
  <c r="H347" i="8"/>
  <c r="H343" i="8"/>
  <c r="H339" i="8"/>
  <c r="H335" i="8"/>
  <c r="H331" i="8"/>
  <c r="H327" i="8"/>
  <c r="H323" i="8"/>
  <c r="H249" i="8"/>
  <c r="G249" i="8"/>
  <c r="I249" i="8" s="1"/>
  <c r="I248" i="8"/>
  <c r="L243" i="8"/>
  <c r="L236" i="8"/>
  <c r="F230" i="8"/>
  <c r="G230" i="8"/>
  <c r="H230" i="8"/>
  <c r="L220" i="8"/>
  <c r="L219" i="8"/>
  <c r="G363" i="8"/>
  <c r="I363" i="8" s="1"/>
  <c r="H362" i="8"/>
  <c r="I362" i="8" s="1"/>
  <c r="G359" i="8"/>
  <c r="H358" i="8"/>
  <c r="G355" i="8"/>
  <c r="I355" i="8" s="1"/>
  <c r="H354" i="8"/>
  <c r="I354" i="8" s="1"/>
  <c r="G351" i="8"/>
  <c r="I351" i="8" s="1"/>
  <c r="H350" i="8"/>
  <c r="I350" i="8" s="1"/>
  <c r="G347" i="8"/>
  <c r="I347" i="8" s="1"/>
  <c r="H346" i="8"/>
  <c r="G343" i="8"/>
  <c r="H342" i="8"/>
  <c r="I342" i="8" s="1"/>
  <c r="G339" i="8"/>
  <c r="I339" i="8" s="1"/>
  <c r="H338" i="8"/>
  <c r="I338" i="8" s="1"/>
  <c r="G335" i="8"/>
  <c r="I335" i="8" s="1"/>
  <c r="H334" i="8"/>
  <c r="I334" i="8" s="1"/>
  <c r="G331" i="8"/>
  <c r="I331" i="8" s="1"/>
  <c r="H330" i="8"/>
  <c r="I330" i="8" s="1"/>
  <c r="G327" i="8"/>
  <c r="H326" i="8"/>
  <c r="G323" i="8"/>
  <c r="I323" i="8" s="1"/>
  <c r="H322" i="8"/>
  <c r="F321" i="8"/>
  <c r="H318" i="8"/>
  <c r="I318" i="8" s="1"/>
  <c r="F317" i="8"/>
  <c r="H314" i="8"/>
  <c r="I314" i="8" s="1"/>
  <c r="F313" i="8"/>
  <c r="H310" i="8"/>
  <c r="I310" i="8" s="1"/>
  <c r="F309" i="8"/>
  <c r="H306" i="8"/>
  <c r="I306" i="8" s="1"/>
  <c r="F305" i="8"/>
  <c r="H302" i="8"/>
  <c r="I302" i="8" s="1"/>
  <c r="F301" i="8"/>
  <c r="H298" i="8"/>
  <c r="I298" i="8" s="1"/>
  <c r="H294" i="8"/>
  <c r="I294" i="8" s="1"/>
  <c r="H290" i="8"/>
  <c r="I290" i="8" s="1"/>
  <c r="H286" i="8"/>
  <c r="I286" i="8" s="1"/>
  <c r="H282" i="8"/>
  <c r="I282" i="8" s="1"/>
  <c r="H278" i="8"/>
  <c r="H274" i="8"/>
  <c r="I274" i="8" s="1"/>
  <c r="H270" i="8"/>
  <c r="I270" i="8" s="1"/>
  <c r="H266" i="8"/>
  <c r="I266" i="8" s="1"/>
  <c r="H262" i="8"/>
  <c r="I262" i="8" s="1"/>
  <c r="H258" i="8"/>
  <c r="I258" i="8" s="1"/>
  <c r="H254" i="8"/>
  <c r="I254" i="8" s="1"/>
  <c r="H253" i="8"/>
  <c r="G253" i="8"/>
  <c r="I253" i="8" s="1"/>
  <c r="I252" i="8"/>
  <c r="H250" i="8"/>
  <c r="I250" i="8" s="1"/>
  <c r="I246" i="8"/>
  <c r="H245" i="8"/>
  <c r="G245" i="8"/>
  <c r="I245" i="8" s="1"/>
  <c r="L242" i="8"/>
  <c r="L232" i="8"/>
  <c r="I231" i="8"/>
  <c r="L227" i="8"/>
  <c r="F322" i="8"/>
  <c r="H319" i="8"/>
  <c r="I319" i="8" s="1"/>
  <c r="F318" i="8"/>
  <c r="H315" i="8"/>
  <c r="I315" i="8" s="1"/>
  <c r="F314" i="8"/>
  <c r="H311" i="8"/>
  <c r="I311" i="8" s="1"/>
  <c r="F310" i="8"/>
  <c r="H307" i="8"/>
  <c r="I307" i="8" s="1"/>
  <c r="F306" i="8"/>
  <c r="H303" i="8"/>
  <c r="I303" i="8" s="1"/>
  <c r="F302" i="8"/>
  <c r="H299" i="8"/>
  <c r="F298" i="8"/>
  <c r="H295" i="8"/>
  <c r="I295" i="8" s="1"/>
  <c r="F294" i="8"/>
  <c r="H291" i="8"/>
  <c r="I291" i="8" s="1"/>
  <c r="F290" i="8"/>
  <c r="H287" i="8"/>
  <c r="I287" i="8" s="1"/>
  <c r="F286" i="8"/>
  <c r="H283" i="8"/>
  <c r="F282" i="8"/>
  <c r="H279" i="8"/>
  <c r="I279" i="8" s="1"/>
  <c r="F278" i="8"/>
  <c r="H275" i="8"/>
  <c r="I275" i="8" s="1"/>
  <c r="F274" i="8"/>
  <c r="H271" i="8"/>
  <c r="I271" i="8" s="1"/>
  <c r="F270" i="8"/>
  <c r="H267" i="8"/>
  <c r="F266" i="8"/>
  <c r="H263" i="8"/>
  <c r="I263" i="8" s="1"/>
  <c r="F262" i="8"/>
  <c r="H259" i="8"/>
  <c r="I259" i="8" s="1"/>
  <c r="F258" i="8"/>
  <c r="H255" i="8"/>
  <c r="I255" i="8" s="1"/>
  <c r="F254" i="8"/>
  <c r="F250" i="8"/>
  <c r="G237" i="8"/>
  <c r="H237" i="8"/>
  <c r="L187" i="8"/>
  <c r="I244" i="8"/>
  <c r="I239" i="8"/>
  <c r="I235" i="8"/>
  <c r="F234" i="8"/>
  <c r="G234" i="8"/>
  <c r="I234" i="8" s="1"/>
  <c r="H234" i="8"/>
  <c r="I216" i="8"/>
  <c r="L215" i="8"/>
  <c r="I204" i="8"/>
  <c r="L203" i="8"/>
  <c r="I196" i="8"/>
  <c r="L183" i="8"/>
  <c r="I212" i="8"/>
  <c r="L211" i="8"/>
  <c r="L195" i="8"/>
  <c r="L179" i="8"/>
  <c r="G170" i="8"/>
  <c r="I170" i="8" s="1"/>
  <c r="H170" i="8"/>
  <c r="F167" i="8"/>
  <c r="G167" i="8"/>
  <c r="G154" i="8"/>
  <c r="I154" i="8" s="1"/>
  <c r="H154" i="8"/>
  <c r="F151" i="8"/>
  <c r="G151" i="8"/>
  <c r="L137" i="8"/>
  <c r="F134" i="8"/>
  <c r="G134" i="8"/>
  <c r="H134" i="8"/>
  <c r="G126" i="8"/>
  <c r="F126" i="8"/>
  <c r="H126" i="8"/>
  <c r="G110" i="8"/>
  <c r="I110" i="8" s="1"/>
  <c r="F110" i="8"/>
  <c r="H110" i="8"/>
  <c r="H222" i="8"/>
  <c r="H218" i="8"/>
  <c r="H214" i="8"/>
  <c r="H210" i="8"/>
  <c r="H206" i="8"/>
  <c r="H202" i="8"/>
  <c r="H198" i="8"/>
  <c r="L176" i="8"/>
  <c r="I172" i="8"/>
  <c r="G166" i="8"/>
  <c r="I166" i="8" s="1"/>
  <c r="H166" i="8"/>
  <c r="F163" i="8"/>
  <c r="G163" i="8"/>
  <c r="I163" i="8" s="1"/>
  <c r="L160" i="8"/>
  <c r="I156" i="8"/>
  <c r="G150" i="8"/>
  <c r="I150" i="8" s="1"/>
  <c r="H150" i="8"/>
  <c r="F147" i="8"/>
  <c r="G147" i="8"/>
  <c r="I147" i="8" s="1"/>
  <c r="L141" i="8"/>
  <c r="F138" i="8"/>
  <c r="G138" i="8"/>
  <c r="H138" i="8"/>
  <c r="G122" i="8"/>
  <c r="F122" i="8"/>
  <c r="H122" i="8"/>
  <c r="H233" i="8"/>
  <c r="I233" i="8" s="1"/>
  <c r="H229" i="8"/>
  <c r="I229" i="8" s="1"/>
  <c r="H225" i="8"/>
  <c r="I225" i="8" s="1"/>
  <c r="G222" i="8"/>
  <c r="H221" i="8"/>
  <c r="I221" i="8" s="1"/>
  <c r="G218" i="8"/>
  <c r="I218" i="8" s="1"/>
  <c r="H217" i="8"/>
  <c r="I217" i="8" s="1"/>
  <c r="G214" i="8"/>
  <c r="H213" i="8"/>
  <c r="I213" i="8" s="1"/>
  <c r="G210" i="8"/>
  <c r="I210" i="8" s="1"/>
  <c r="H209" i="8"/>
  <c r="I209" i="8" s="1"/>
  <c r="G206" i="8"/>
  <c r="H205" i="8"/>
  <c r="I205" i="8" s="1"/>
  <c r="G202" i="8"/>
  <c r="I202" i="8" s="1"/>
  <c r="H201" i="8"/>
  <c r="I201" i="8" s="1"/>
  <c r="G198" i="8"/>
  <c r="H197" i="8"/>
  <c r="I197" i="8" s="1"/>
  <c r="I193" i="8"/>
  <c r="L192" i="8"/>
  <c r="I189" i="8"/>
  <c r="L188" i="8"/>
  <c r="I185" i="8"/>
  <c r="L184" i="8"/>
  <c r="I181" i="8"/>
  <c r="L180" i="8"/>
  <c r="F175" i="8"/>
  <c r="G175" i="8"/>
  <c r="I175" i="8" s="1"/>
  <c r="I168" i="8"/>
  <c r="G162" i="8"/>
  <c r="I162" i="8" s="1"/>
  <c r="H162" i="8"/>
  <c r="F159" i="8"/>
  <c r="G159" i="8"/>
  <c r="I159" i="8" s="1"/>
  <c r="I152" i="8"/>
  <c r="G146" i="8"/>
  <c r="H146" i="8"/>
  <c r="F142" i="8"/>
  <c r="G142" i="8"/>
  <c r="I142" i="8" s="1"/>
  <c r="H142" i="8"/>
  <c r="L131" i="8"/>
  <c r="L128" i="8"/>
  <c r="G118" i="8"/>
  <c r="I118" i="8" s="1"/>
  <c r="F118" i="8"/>
  <c r="H118" i="8"/>
  <c r="L115" i="8"/>
  <c r="L112" i="8"/>
  <c r="L105" i="8"/>
  <c r="G194" i="8"/>
  <c r="I194" i="8" s="1"/>
  <c r="G190" i="8"/>
  <c r="I190" i="8" s="1"/>
  <c r="G186" i="8"/>
  <c r="I186" i="8" s="1"/>
  <c r="G182" i="8"/>
  <c r="I182" i="8" s="1"/>
  <c r="G178" i="8"/>
  <c r="I178" i="8" s="1"/>
  <c r="G174" i="8"/>
  <c r="I174" i="8" s="1"/>
  <c r="H174" i="8"/>
  <c r="F171" i="8"/>
  <c r="G171" i="8"/>
  <c r="I171" i="8" s="1"/>
  <c r="F170" i="8"/>
  <c r="H167" i="8"/>
  <c r="I164" i="8"/>
  <c r="G158" i="8"/>
  <c r="I158" i="8" s="1"/>
  <c r="H158" i="8"/>
  <c r="F155" i="8"/>
  <c r="G155" i="8"/>
  <c r="I155" i="8" s="1"/>
  <c r="F154" i="8"/>
  <c r="H151" i="8"/>
  <c r="I148" i="8"/>
  <c r="L133" i="8"/>
  <c r="G130" i="8"/>
  <c r="I130" i="8" s="1"/>
  <c r="F130" i="8"/>
  <c r="H130" i="8"/>
  <c r="L127" i="8"/>
  <c r="L124" i="8"/>
  <c r="G114" i="8"/>
  <c r="F114" i="8"/>
  <c r="H114" i="8"/>
  <c r="L111" i="8"/>
  <c r="H101" i="8"/>
  <c r="F101" i="8"/>
  <c r="L86" i="8"/>
  <c r="G143" i="8"/>
  <c r="I143" i="8" s="1"/>
  <c r="G139" i="8"/>
  <c r="I139" i="8" s="1"/>
  <c r="G135" i="8"/>
  <c r="I135" i="8" s="1"/>
  <c r="G129" i="8"/>
  <c r="I129" i="8" s="1"/>
  <c r="G125" i="8"/>
  <c r="I125" i="8" s="1"/>
  <c r="G121" i="8"/>
  <c r="I121" i="8" s="1"/>
  <c r="G117" i="8"/>
  <c r="I117" i="8" s="1"/>
  <c r="G113" i="8"/>
  <c r="I113" i="8" s="1"/>
  <c r="G109" i="8"/>
  <c r="I109" i="8" s="1"/>
  <c r="F105" i="8"/>
  <c r="F103" i="8"/>
  <c r="G103" i="8"/>
  <c r="I103" i="8" s="1"/>
  <c r="F129" i="8"/>
  <c r="F125" i="8"/>
  <c r="F121" i="8"/>
  <c r="F117" i="8"/>
  <c r="F113" i="8"/>
  <c r="F109" i="8"/>
  <c r="F107" i="8"/>
  <c r="G107" i="8"/>
  <c r="I107" i="8" s="1"/>
  <c r="F88" i="8"/>
  <c r="G88" i="8"/>
  <c r="H88" i="8"/>
  <c r="I76" i="8"/>
  <c r="H54" i="8"/>
  <c r="F54" i="8"/>
  <c r="G54" i="8"/>
  <c r="I54" i="8" s="1"/>
  <c r="L102" i="8"/>
  <c r="G101" i="8"/>
  <c r="F99" i="8"/>
  <c r="G99" i="8"/>
  <c r="H99" i="8"/>
  <c r="F80" i="8"/>
  <c r="G80" i="8"/>
  <c r="H80" i="8"/>
  <c r="H70" i="8"/>
  <c r="F70" i="8"/>
  <c r="G70" i="8"/>
  <c r="I58" i="8"/>
  <c r="L50" i="8"/>
  <c r="L47" i="8"/>
  <c r="G40" i="8"/>
  <c r="I40" i="8" s="1"/>
  <c r="F40" i="8"/>
  <c r="H40" i="8"/>
  <c r="L34" i="8"/>
  <c r="L21" i="8"/>
  <c r="I98" i="8"/>
  <c r="L94" i="8"/>
  <c r="F84" i="8"/>
  <c r="G84" i="8"/>
  <c r="H84" i="8"/>
  <c r="L82" i="8"/>
  <c r="L53" i="8"/>
  <c r="I45" i="8"/>
  <c r="G31" i="8"/>
  <c r="I31" i="8" s="1"/>
  <c r="H31" i="8"/>
  <c r="F31" i="8"/>
  <c r="G15" i="8"/>
  <c r="H15" i="8"/>
  <c r="F15" i="8"/>
  <c r="I108" i="8"/>
  <c r="I104" i="8"/>
  <c r="I100" i="8"/>
  <c r="F97" i="8"/>
  <c r="H97" i="8"/>
  <c r="I97" i="8" s="1"/>
  <c r="F96" i="8"/>
  <c r="G96" i="8"/>
  <c r="I96" i="8" s="1"/>
  <c r="F92" i="8"/>
  <c r="G92" i="8"/>
  <c r="H92" i="8"/>
  <c r="L90" i="8"/>
  <c r="L69" i="8"/>
  <c r="F64" i="8"/>
  <c r="H64" i="8"/>
  <c r="G64" i="8"/>
  <c r="I64" i="8" s="1"/>
  <c r="H95" i="8"/>
  <c r="I95" i="8" s="1"/>
  <c r="F94" i="8"/>
  <c r="H91" i="8"/>
  <c r="I91" i="8" s="1"/>
  <c r="F90" i="8"/>
  <c r="H87" i="8"/>
  <c r="I87" i="8" s="1"/>
  <c r="H83" i="8"/>
  <c r="I83" i="8" s="1"/>
  <c r="I79" i="8"/>
  <c r="F76" i="8"/>
  <c r="H76" i="8"/>
  <c r="H66" i="8"/>
  <c r="I66" i="8" s="1"/>
  <c r="F66" i="8"/>
  <c r="I65" i="8"/>
  <c r="I63" i="8"/>
  <c r="F60" i="8"/>
  <c r="H60" i="8"/>
  <c r="I60" i="8" s="1"/>
  <c r="G44" i="8"/>
  <c r="I44" i="8" s="1"/>
  <c r="F44" i="8"/>
  <c r="F91" i="8"/>
  <c r="F87" i="8"/>
  <c r="F83" i="8"/>
  <c r="H78" i="8"/>
  <c r="I78" i="8" s="1"/>
  <c r="F78" i="8"/>
  <c r="I77" i="8"/>
  <c r="I75" i="8"/>
  <c r="F72" i="8"/>
  <c r="H72" i="8"/>
  <c r="I72" i="8" s="1"/>
  <c r="H62" i="8"/>
  <c r="I62" i="8" s="1"/>
  <c r="F62" i="8"/>
  <c r="I61" i="8"/>
  <c r="I59" i="8"/>
  <c r="F56" i="8"/>
  <c r="H56" i="8"/>
  <c r="I56" i="8" s="1"/>
  <c r="G48" i="8"/>
  <c r="I48" i="8" s="1"/>
  <c r="F48" i="8"/>
  <c r="L38" i="8"/>
  <c r="L30" i="8"/>
  <c r="F28" i="8"/>
  <c r="G28" i="8"/>
  <c r="I28" i="8" s="1"/>
  <c r="H28" i="8"/>
  <c r="L14" i="8"/>
  <c r="F12" i="8"/>
  <c r="G12" i="8"/>
  <c r="H12" i="8"/>
  <c r="H74" i="8"/>
  <c r="I74" i="8" s="1"/>
  <c r="F74" i="8"/>
  <c r="F68" i="8"/>
  <c r="H68" i="8"/>
  <c r="I68" i="8" s="1"/>
  <c r="H58" i="8"/>
  <c r="F58" i="8"/>
  <c r="F52" i="8"/>
  <c r="H52" i="8"/>
  <c r="I52" i="8" s="1"/>
  <c r="L42" i="8"/>
  <c r="G36" i="8"/>
  <c r="I36" i="8" s="1"/>
  <c r="F36" i="8"/>
  <c r="G27" i="8"/>
  <c r="H27" i="8"/>
  <c r="F24" i="8"/>
  <c r="G24" i="8"/>
  <c r="I24" i="8" s="1"/>
  <c r="I17" i="8"/>
  <c r="G11" i="8"/>
  <c r="I11" i="8" s="1"/>
  <c r="H11" i="8"/>
  <c r="G23" i="8"/>
  <c r="H23" i="8"/>
  <c r="F20" i="8"/>
  <c r="G20" i="8"/>
  <c r="I20" i="8" s="1"/>
  <c r="I13" i="8"/>
  <c r="I9" i="8"/>
  <c r="H49" i="8"/>
  <c r="I49" i="8" s="1"/>
  <c r="H45" i="8"/>
  <c r="H41" i="8"/>
  <c r="I41" i="8" s="1"/>
  <c r="H37" i="8"/>
  <c r="I37" i="8" s="1"/>
  <c r="H33" i="8"/>
  <c r="I33" i="8" s="1"/>
  <c r="F32" i="8"/>
  <c r="G32" i="8"/>
  <c r="I32" i="8" s="1"/>
  <c r="I25" i="8"/>
  <c r="G19" i="8"/>
  <c r="H19" i="8"/>
  <c r="F16" i="8"/>
  <c r="G16" i="8"/>
  <c r="I16" i="8" s="1"/>
  <c r="I8" i="8"/>
  <c r="L359" i="6"/>
  <c r="L347" i="6"/>
  <c r="L348" i="6"/>
  <c r="L354" i="6"/>
  <c r="L363" i="6"/>
  <c r="L356" i="6"/>
  <c r="L360" i="6"/>
  <c r="L344" i="6"/>
  <c r="L343" i="6"/>
  <c r="L215" i="6"/>
  <c r="L210" i="6"/>
  <c r="L204" i="6"/>
  <c r="L202" i="6"/>
  <c r="L196" i="6"/>
  <c r="L194" i="6"/>
  <c r="L188" i="6"/>
  <c r="L186" i="6"/>
  <c r="L180" i="6"/>
  <c r="L178" i="6"/>
  <c r="L172" i="6"/>
  <c r="L170" i="6"/>
  <c r="L164" i="6"/>
  <c r="L163" i="6"/>
  <c r="L151" i="6"/>
  <c r="H362" i="6"/>
  <c r="G361" i="6"/>
  <c r="I361" i="6" s="1"/>
  <c r="H358" i="6"/>
  <c r="G357" i="6"/>
  <c r="I357" i="6" s="1"/>
  <c r="G352" i="6"/>
  <c r="I352" i="6" s="1"/>
  <c r="H351" i="6"/>
  <c r="I351" i="6" s="1"/>
  <c r="F348" i="6"/>
  <c r="F347" i="6"/>
  <c r="H346" i="6"/>
  <c r="G342" i="6"/>
  <c r="I342" i="6" s="1"/>
  <c r="L341" i="6"/>
  <c r="F339" i="6"/>
  <c r="G339" i="6"/>
  <c r="I339" i="6" s="1"/>
  <c r="H339" i="6"/>
  <c r="F335" i="6"/>
  <c r="G335" i="6"/>
  <c r="H335" i="6"/>
  <c r="F331" i="6"/>
  <c r="G331" i="6"/>
  <c r="H331" i="6"/>
  <c r="F327" i="6"/>
  <c r="G327" i="6"/>
  <c r="H327" i="6"/>
  <c r="F323" i="6"/>
  <c r="G323" i="6"/>
  <c r="I323" i="6" s="1"/>
  <c r="H323" i="6"/>
  <c r="F319" i="6"/>
  <c r="G319" i="6"/>
  <c r="H319" i="6"/>
  <c r="F315" i="6"/>
  <c r="G315" i="6"/>
  <c r="H315" i="6"/>
  <c r="F311" i="6"/>
  <c r="G311" i="6"/>
  <c r="H311" i="6"/>
  <c r="F307" i="6"/>
  <c r="G307" i="6"/>
  <c r="I307" i="6" s="1"/>
  <c r="H307" i="6"/>
  <c r="F303" i="6"/>
  <c r="G303" i="6"/>
  <c r="H303" i="6"/>
  <c r="F299" i="6"/>
  <c r="G299" i="6"/>
  <c r="H299" i="6"/>
  <c r="F295" i="6"/>
  <c r="G295" i="6"/>
  <c r="H295" i="6"/>
  <c r="L283" i="6"/>
  <c r="L280" i="6"/>
  <c r="L275" i="6"/>
  <c r="G362" i="6"/>
  <c r="I362" i="6" s="1"/>
  <c r="G358" i="6"/>
  <c r="I358" i="6" s="1"/>
  <c r="H355" i="6"/>
  <c r="I355" i="6" s="1"/>
  <c r="H350" i="6"/>
  <c r="G346" i="6"/>
  <c r="I346" i="6" s="1"/>
  <c r="F355" i="6"/>
  <c r="G350" i="6"/>
  <c r="I349" i="6"/>
  <c r="L336" i="6"/>
  <c r="L332" i="6"/>
  <c r="L328" i="6"/>
  <c r="L324" i="6"/>
  <c r="L320" i="6"/>
  <c r="L316" i="6"/>
  <c r="L312" i="6"/>
  <c r="L308" i="6"/>
  <c r="L304" i="6"/>
  <c r="L300" i="6"/>
  <c r="L296" i="6"/>
  <c r="L294" i="6"/>
  <c r="L290" i="6"/>
  <c r="F285" i="6"/>
  <c r="H285" i="6"/>
  <c r="G285" i="6"/>
  <c r="I285" i="6" s="1"/>
  <c r="L279" i="6"/>
  <c r="L276" i="6"/>
  <c r="L218" i="6"/>
  <c r="G338" i="6"/>
  <c r="I338" i="6" s="1"/>
  <c r="G334" i="6"/>
  <c r="I334" i="6" s="1"/>
  <c r="G330" i="6"/>
  <c r="I330" i="6" s="1"/>
  <c r="G326" i="6"/>
  <c r="I326" i="6" s="1"/>
  <c r="G322" i="6"/>
  <c r="I322" i="6" s="1"/>
  <c r="G318" i="6"/>
  <c r="I318" i="6" s="1"/>
  <c r="G314" i="6"/>
  <c r="I314" i="6" s="1"/>
  <c r="G310" i="6"/>
  <c r="I310" i="6" s="1"/>
  <c r="G306" i="6"/>
  <c r="I306" i="6" s="1"/>
  <c r="G302" i="6"/>
  <c r="I302" i="6" s="1"/>
  <c r="G298" i="6"/>
  <c r="I298" i="6" s="1"/>
  <c r="F293" i="6"/>
  <c r="H293" i="6"/>
  <c r="I293" i="6" s="1"/>
  <c r="F289" i="6"/>
  <c r="H289" i="6"/>
  <c r="I289" i="6" s="1"/>
  <c r="L282" i="6"/>
  <c r="L278" i="6"/>
  <c r="L274" i="6"/>
  <c r="I271" i="6"/>
  <c r="I267" i="6"/>
  <c r="I263" i="6"/>
  <c r="I259" i="6"/>
  <c r="I255" i="6"/>
  <c r="I251" i="6"/>
  <c r="I247" i="6"/>
  <c r="I243" i="6"/>
  <c r="I239" i="6"/>
  <c r="I235" i="6"/>
  <c r="H287" i="6"/>
  <c r="I287" i="6" s="1"/>
  <c r="F287" i="6"/>
  <c r="I284" i="6"/>
  <c r="F213" i="6"/>
  <c r="H213" i="6"/>
  <c r="G213" i="6"/>
  <c r="I213" i="6" s="1"/>
  <c r="H291" i="6"/>
  <c r="I291" i="6" s="1"/>
  <c r="F291" i="6"/>
  <c r="I286" i="6"/>
  <c r="F281" i="6"/>
  <c r="G281" i="6"/>
  <c r="H281" i="6"/>
  <c r="F277" i="6"/>
  <c r="G277" i="6"/>
  <c r="I277" i="6" s="1"/>
  <c r="H277" i="6"/>
  <c r="F273" i="6"/>
  <c r="G273" i="6"/>
  <c r="H273" i="6"/>
  <c r="L270" i="6"/>
  <c r="F269" i="6"/>
  <c r="G269" i="6"/>
  <c r="H269" i="6"/>
  <c r="L266" i="6"/>
  <c r="F265" i="6"/>
  <c r="G265" i="6"/>
  <c r="H265" i="6"/>
  <c r="L262" i="6"/>
  <c r="F261" i="6"/>
  <c r="G261" i="6"/>
  <c r="H261" i="6"/>
  <c r="L258" i="6"/>
  <c r="F257" i="6"/>
  <c r="G257" i="6"/>
  <c r="H257" i="6"/>
  <c r="L254" i="6"/>
  <c r="F253" i="6"/>
  <c r="G253" i="6"/>
  <c r="H253" i="6"/>
  <c r="L250" i="6"/>
  <c r="F249" i="6"/>
  <c r="G249" i="6"/>
  <c r="H249" i="6"/>
  <c r="L246" i="6"/>
  <c r="F245" i="6"/>
  <c r="G245" i="6"/>
  <c r="H245" i="6"/>
  <c r="L242" i="6"/>
  <c r="F241" i="6"/>
  <c r="G241" i="6"/>
  <c r="H241" i="6"/>
  <c r="I240" i="6"/>
  <c r="L238" i="6"/>
  <c r="F237" i="6"/>
  <c r="G237" i="6"/>
  <c r="H237" i="6"/>
  <c r="I236" i="6"/>
  <c r="L234" i="6"/>
  <c r="F233" i="6"/>
  <c r="G233" i="6"/>
  <c r="H233" i="6"/>
  <c r="I232" i="6"/>
  <c r="L230" i="6"/>
  <c r="F229" i="6"/>
  <c r="G229" i="6"/>
  <c r="H229" i="6"/>
  <c r="I228" i="6"/>
  <c r="L226" i="6"/>
  <c r="F225" i="6"/>
  <c r="G225" i="6"/>
  <c r="H225" i="6"/>
  <c r="L222" i="6"/>
  <c r="F221" i="6"/>
  <c r="G221" i="6"/>
  <c r="H221" i="6"/>
  <c r="L219" i="6"/>
  <c r="F217" i="6"/>
  <c r="G217" i="6"/>
  <c r="H217" i="6"/>
  <c r="L208" i="6"/>
  <c r="F283" i="6"/>
  <c r="F279" i="6"/>
  <c r="F275" i="6"/>
  <c r="F271" i="6"/>
  <c r="F267" i="6"/>
  <c r="F263" i="6"/>
  <c r="F259" i="6"/>
  <c r="F255" i="6"/>
  <c r="F251" i="6"/>
  <c r="F247" i="6"/>
  <c r="F243" i="6"/>
  <c r="F239" i="6"/>
  <c r="F235" i="6"/>
  <c r="F231" i="6"/>
  <c r="F227" i="6"/>
  <c r="F223" i="6"/>
  <c r="F215" i="6"/>
  <c r="I212" i="6"/>
  <c r="H211" i="6"/>
  <c r="I211" i="6" s="1"/>
  <c r="F211" i="6"/>
  <c r="H207" i="6"/>
  <c r="F207" i="6"/>
  <c r="G207" i="6"/>
  <c r="I207" i="6" s="1"/>
  <c r="L200" i="6"/>
  <c r="L198" i="6"/>
  <c r="L192" i="6"/>
  <c r="L190" i="6"/>
  <c r="L184" i="6"/>
  <c r="L182" i="6"/>
  <c r="L176" i="6"/>
  <c r="L174" i="6"/>
  <c r="L168" i="6"/>
  <c r="L166" i="6"/>
  <c r="L160" i="6"/>
  <c r="I159" i="6"/>
  <c r="L152" i="6"/>
  <c r="I216" i="6"/>
  <c r="F209" i="6"/>
  <c r="H209" i="6"/>
  <c r="I209" i="6" s="1"/>
  <c r="I206" i="6"/>
  <c r="L156" i="6"/>
  <c r="L155" i="6"/>
  <c r="G203" i="6"/>
  <c r="I203" i="6" s="1"/>
  <c r="G199" i="6"/>
  <c r="I199" i="6" s="1"/>
  <c r="G195" i="6"/>
  <c r="I195" i="6" s="1"/>
  <c r="G191" i="6"/>
  <c r="I191" i="6" s="1"/>
  <c r="G187" i="6"/>
  <c r="I187" i="6" s="1"/>
  <c r="G183" i="6"/>
  <c r="I183" i="6" s="1"/>
  <c r="G179" i="6"/>
  <c r="I179" i="6" s="1"/>
  <c r="G175" i="6"/>
  <c r="I175" i="6" s="1"/>
  <c r="G171" i="6"/>
  <c r="I171" i="6" s="1"/>
  <c r="G167" i="6"/>
  <c r="I167" i="6" s="1"/>
  <c r="F148" i="6"/>
  <c r="H148" i="6"/>
  <c r="L135" i="6"/>
  <c r="L127" i="6"/>
  <c r="L119" i="6"/>
  <c r="H205" i="6"/>
  <c r="I205" i="6" s="1"/>
  <c r="F203" i="6"/>
  <c r="H201" i="6"/>
  <c r="I201" i="6" s="1"/>
  <c r="F199" i="6"/>
  <c r="H197" i="6"/>
  <c r="I197" i="6" s="1"/>
  <c r="F195" i="6"/>
  <c r="H193" i="6"/>
  <c r="I193" i="6" s="1"/>
  <c r="F191" i="6"/>
  <c r="H189" i="6"/>
  <c r="I189" i="6" s="1"/>
  <c r="F187" i="6"/>
  <c r="H185" i="6"/>
  <c r="I185" i="6" s="1"/>
  <c r="F183" i="6"/>
  <c r="H181" i="6"/>
  <c r="I181" i="6" s="1"/>
  <c r="F179" i="6"/>
  <c r="H177" i="6"/>
  <c r="I177" i="6" s="1"/>
  <c r="F175" i="6"/>
  <c r="H173" i="6"/>
  <c r="I173" i="6" s="1"/>
  <c r="F171" i="6"/>
  <c r="H169" i="6"/>
  <c r="I169" i="6" s="1"/>
  <c r="F167" i="6"/>
  <c r="H165" i="6"/>
  <c r="I165" i="6" s="1"/>
  <c r="H161" i="6"/>
  <c r="H146" i="6"/>
  <c r="I146" i="6" s="1"/>
  <c r="F146" i="6"/>
  <c r="L143" i="6"/>
  <c r="H142" i="6"/>
  <c r="F142" i="6"/>
  <c r="G142" i="6"/>
  <c r="I142" i="6" s="1"/>
  <c r="I141" i="6"/>
  <c r="L139" i="6"/>
  <c r="H138" i="6"/>
  <c r="F138" i="6"/>
  <c r="G138" i="6"/>
  <c r="I137" i="6"/>
  <c r="L133" i="6"/>
  <c r="L125" i="6"/>
  <c r="L117" i="6"/>
  <c r="H162" i="6"/>
  <c r="I162" i="6" s="1"/>
  <c r="G161" i="6"/>
  <c r="I161" i="6" s="1"/>
  <c r="H158" i="6"/>
  <c r="I158" i="6" s="1"/>
  <c r="H154" i="6"/>
  <c r="H150" i="6"/>
  <c r="I150" i="6" s="1"/>
  <c r="F150" i="6"/>
  <c r="I147" i="6"/>
  <c r="L131" i="6"/>
  <c r="L123" i="6"/>
  <c r="L115" i="6"/>
  <c r="G154" i="6"/>
  <c r="I154" i="6" s="1"/>
  <c r="I153" i="6"/>
  <c r="I149" i="6"/>
  <c r="G148" i="6"/>
  <c r="I148" i="6" s="1"/>
  <c r="L145" i="6"/>
  <c r="I140" i="6"/>
  <c r="L129" i="6"/>
  <c r="L121" i="6"/>
  <c r="L113" i="6"/>
  <c r="G134" i="6"/>
  <c r="I134" i="6" s="1"/>
  <c r="G130" i="6"/>
  <c r="I130" i="6" s="1"/>
  <c r="G126" i="6"/>
  <c r="I126" i="6" s="1"/>
  <c r="G122" i="6"/>
  <c r="I122" i="6" s="1"/>
  <c r="G118" i="6"/>
  <c r="I118" i="6" s="1"/>
  <c r="G114" i="6"/>
  <c r="I114" i="6" s="1"/>
  <c r="L111" i="6"/>
  <c r="G105" i="6"/>
  <c r="I105" i="6" s="1"/>
  <c r="H104" i="6"/>
  <c r="I104" i="6" s="1"/>
  <c r="L85" i="6"/>
  <c r="L78" i="6"/>
  <c r="L77" i="6"/>
  <c r="H144" i="6"/>
  <c r="I144" i="6" s="1"/>
  <c r="H140" i="6"/>
  <c r="H136" i="6"/>
  <c r="I136" i="6" s="1"/>
  <c r="F134" i="6"/>
  <c r="H132" i="6"/>
  <c r="I132" i="6" s="1"/>
  <c r="F130" i="6"/>
  <c r="H128" i="6"/>
  <c r="I128" i="6" s="1"/>
  <c r="F126" i="6"/>
  <c r="H124" i="6"/>
  <c r="I124" i="6" s="1"/>
  <c r="F122" i="6"/>
  <c r="H120" i="6"/>
  <c r="I120" i="6" s="1"/>
  <c r="F118" i="6"/>
  <c r="H116" i="6"/>
  <c r="I116" i="6" s="1"/>
  <c r="F114" i="6"/>
  <c r="H112" i="6"/>
  <c r="I112" i="6" s="1"/>
  <c r="G109" i="6"/>
  <c r="I109" i="6" s="1"/>
  <c r="H108" i="6"/>
  <c r="I108" i="6" s="1"/>
  <c r="F105" i="6"/>
  <c r="F104" i="6"/>
  <c r="H103" i="6"/>
  <c r="I103" i="6" s="1"/>
  <c r="I97" i="6"/>
  <c r="L93" i="6"/>
  <c r="L89" i="6"/>
  <c r="L71" i="6"/>
  <c r="L70" i="6"/>
  <c r="G100" i="6"/>
  <c r="H100" i="6"/>
  <c r="L82" i="6"/>
  <c r="I81" i="6"/>
  <c r="L74" i="6"/>
  <c r="I73" i="6"/>
  <c r="G107" i="6"/>
  <c r="I107" i="6" s="1"/>
  <c r="I106" i="6"/>
  <c r="G96" i="6"/>
  <c r="H96" i="6"/>
  <c r="F96" i="6"/>
  <c r="G92" i="6"/>
  <c r="I92" i="6" s="1"/>
  <c r="H92" i="6"/>
  <c r="F92" i="6"/>
  <c r="G88" i="6"/>
  <c r="H88" i="6"/>
  <c r="F88" i="6"/>
  <c r="F84" i="6"/>
  <c r="F80" i="6"/>
  <c r="F76" i="6"/>
  <c r="F72" i="6"/>
  <c r="L65" i="6"/>
  <c r="L61" i="6"/>
  <c r="L57" i="6"/>
  <c r="L53" i="6"/>
  <c r="L49" i="6"/>
  <c r="G27" i="6"/>
  <c r="I27" i="6" s="1"/>
  <c r="H27" i="6"/>
  <c r="F27" i="6"/>
  <c r="F22" i="6"/>
  <c r="G22" i="6"/>
  <c r="I22" i="6" s="1"/>
  <c r="H22" i="6"/>
  <c r="L20" i="6"/>
  <c r="L17" i="6"/>
  <c r="F14" i="6"/>
  <c r="G14" i="6"/>
  <c r="H14" i="6"/>
  <c r="G19" i="6"/>
  <c r="I19" i="6" s="1"/>
  <c r="H19" i="6"/>
  <c r="F19" i="6"/>
  <c r="G99" i="6"/>
  <c r="I99" i="6" s="1"/>
  <c r="G95" i="6"/>
  <c r="I95" i="6" s="1"/>
  <c r="G91" i="6"/>
  <c r="I91" i="6" s="1"/>
  <c r="G87" i="6"/>
  <c r="I87" i="6" s="1"/>
  <c r="H84" i="6"/>
  <c r="I84" i="6" s="1"/>
  <c r="G83" i="6"/>
  <c r="I83" i="6" s="1"/>
  <c r="H80" i="6"/>
  <c r="I80" i="6" s="1"/>
  <c r="G79" i="6"/>
  <c r="I79" i="6" s="1"/>
  <c r="H76" i="6"/>
  <c r="I76" i="6" s="1"/>
  <c r="G75" i="6"/>
  <c r="I75" i="6" s="1"/>
  <c r="H72" i="6"/>
  <c r="I72" i="6" s="1"/>
  <c r="F64" i="6"/>
  <c r="G64" i="6"/>
  <c r="H64" i="6"/>
  <c r="F60" i="6"/>
  <c r="G60" i="6"/>
  <c r="I60" i="6" s="1"/>
  <c r="H60" i="6"/>
  <c r="F56" i="6"/>
  <c r="G56" i="6"/>
  <c r="H56" i="6"/>
  <c r="F52" i="6"/>
  <c r="G52" i="6"/>
  <c r="I52" i="6" s="1"/>
  <c r="H52" i="6"/>
  <c r="F48" i="6"/>
  <c r="G48" i="6"/>
  <c r="H48" i="6"/>
  <c r="L40" i="6"/>
  <c r="L37" i="6"/>
  <c r="F68" i="6"/>
  <c r="G68" i="6"/>
  <c r="H68" i="6"/>
  <c r="I66" i="6"/>
  <c r="I63" i="6"/>
  <c r="I62" i="6"/>
  <c r="I59" i="6"/>
  <c r="I58" i="6"/>
  <c r="I55" i="6"/>
  <c r="I54" i="6"/>
  <c r="I51" i="6"/>
  <c r="I50" i="6"/>
  <c r="G39" i="6"/>
  <c r="I39" i="6" s="1"/>
  <c r="H39" i="6"/>
  <c r="F39" i="6"/>
  <c r="L28" i="6"/>
  <c r="L25" i="6"/>
  <c r="G67" i="6"/>
  <c r="I67" i="6" s="1"/>
  <c r="F66" i="6"/>
  <c r="F62" i="6"/>
  <c r="F58" i="6"/>
  <c r="F54" i="6"/>
  <c r="F50" i="6"/>
  <c r="G47" i="6"/>
  <c r="I47" i="6" s="1"/>
  <c r="F46" i="6"/>
  <c r="G46" i="6"/>
  <c r="I46" i="6" s="1"/>
  <c r="I44" i="6"/>
  <c r="G43" i="6"/>
  <c r="H43" i="6"/>
  <c r="I41" i="6"/>
  <c r="F34" i="6"/>
  <c r="G34" i="6"/>
  <c r="I34" i="6" s="1"/>
  <c r="G31" i="6"/>
  <c r="I31" i="6" s="1"/>
  <c r="H31" i="6"/>
  <c r="I29" i="6"/>
  <c r="G11" i="6"/>
  <c r="H11" i="6"/>
  <c r="I9" i="6"/>
  <c r="F38" i="6"/>
  <c r="G38" i="6"/>
  <c r="I38" i="6" s="1"/>
  <c r="F26" i="6"/>
  <c r="G26" i="6"/>
  <c r="I26" i="6" s="1"/>
  <c r="I24" i="6"/>
  <c r="G23" i="6"/>
  <c r="H23" i="6"/>
  <c r="I21" i="6"/>
  <c r="F18" i="6"/>
  <c r="G18" i="6"/>
  <c r="I18" i="6" s="1"/>
  <c r="I16" i="6"/>
  <c r="G15" i="6"/>
  <c r="H15" i="6"/>
  <c r="F42" i="6"/>
  <c r="G42" i="6"/>
  <c r="I42" i="6" s="1"/>
  <c r="I36" i="6"/>
  <c r="G35" i="6"/>
  <c r="I35" i="6" s="1"/>
  <c r="H35" i="6"/>
  <c r="F30" i="6"/>
  <c r="G30" i="6"/>
  <c r="I30" i="6" s="1"/>
  <c r="F10" i="6"/>
  <c r="G10" i="6"/>
  <c r="I10" i="6" s="1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K363" i="4"/>
  <c r="H363" i="4"/>
  <c r="G363" i="4"/>
  <c r="E9" i="4"/>
  <c r="E10" i="4"/>
  <c r="F10" i="4" s="1"/>
  <c r="G10" i="4"/>
  <c r="H10" i="4"/>
  <c r="I10" i="4"/>
  <c r="E11" i="4"/>
  <c r="F11" i="4"/>
  <c r="G11" i="4"/>
  <c r="H11" i="4"/>
  <c r="E12" i="4"/>
  <c r="F12" i="4"/>
  <c r="E13" i="4"/>
  <c r="G13" i="4" s="1"/>
  <c r="F13" i="4"/>
  <c r="H13" i="4"/>
  <c r="E14" i="4"/>
  <c r="F14" i="4" s="1"/>
  <c r="G14" i="4"/>
  <c r="H14" i="4"/>
  <c r="I14" i="4"/>
  <c r="L14" i="4"/>
  <c r="E15" i="4"/>
  <c r="F15" i="4"/>
  <c r="G15" i="4"/>
  <c r="I15" i="4" s="1"/>
  <c r="H15" i="4"/>
  <c r="L15" i="4"/>
  <c r="E16" i="4"/>
  <c r="E17" i="4"/>
  <c r="G17" i="4" s="1"/>
  <c r="F17" i="4"/>
  <c r="H17" i="4"/>
  <c r="E18" i="4"/>
  <c r="F18" i="4" s="1"/>
  <c r="G18" i="4"/>
  <c r="I18" i="4" s="1"/>
  <c r="H18" i="4"/>
  <c r="E19" i="4"/>
  <c r="F19" i="4"/>
  <c r="G19" i="4"/>
  <c r="H19" i="4"/>
  <c r="E20" i="4"/>
  <c r="E21" i="4"/>
  <c r="E22" i="4"/>
  <c r="F22" i="4" s="1"/>
  <c r="G22" i="4"/>
  <c r="H22" i="4"/>
  <c r="E23" i="4"/>
  <c r="F23" i="4"/>
  <c r="G23" i="4"/>
  <c r="H23" i="4"/>
  <c r="E24" i="4"/>
  <c r="F24" i="4"/>
  <c r="E25" i="4"/>
  <c r="F25" i="4"/>
  <c r="E26" i="4"/>
  <c r="F26" i="4" s="1"/>
  <c r="G26" i="4"/>
  <c r="H26" i="4"/>
  <c r="I26" i="4" s="1"/>
  <c r="E27" i="4"/>
  <c r="F27" i="4"/>
  <c r="G27" i="4"/>
  <c r="H27" i="4"/>
  <c r="E28" i="4"/>
  <c r="F28" i="4"/>
  <c r="E29" i="4"/>
  <c r="G29" i="4" s="1"/>
  <c r="F29" i="4"/>
  <c r="H29" i="4"/>
  <c r="E30" i="4"/>
  <c r="F30" i="4" s="1"/>
  <c r="G30" i="4"/>
  <c r="H30" i="4"/>
  <c r="I30" i="4"/>
  <c r="E31" i="4"/>
  <c r="F31" i="4"/>
  <c r="G31" i="4"/>
  <c r="I31" i="4" s="1"/>
  <c r="H31" i="4"/>
  <c r="E32" i="4"/>
  <c r="E33" i="4"/>
  <c r="G33" i="4" s="1"/>
  <c r="F33" i="4"/>
  <c r="H33" i="4"/>
  <c r="E34" i="4"/>
  <c r="F34" i="4" s="1"/>
  <c r="G34" i="4"/>
  <c r="I34" i="4" s="1"/>
  <c r="H34" i="4"/>
  <c r="L34" i="4"/>
  <c r="E35" i="4"/>
  <c r="F35" i="4"/>
  <c r="G35" i="4"/>
  <c r="I35" i="4" s="1"/>
  <c r="H35" i="4"/>
  <c r="E36" i="4"/>
  <c r="F36" i="4"/>
  <c r="E37" i="4"/>
  <c r="E38" i="4"/>
  <c r="F38" i="4" s="1"/>
  <c r="G38" i="4"/>
  <c r="H38" i="4"/>
  <c r="E39" i="4"/>
  <c r="F39" i="4"/>
  <c r="G39" i="4"/>
  <c r="H39" i="4"/>
  <c r="E40" i="4"/>
  <c r="F40" i="4"/>
  <c r="E41" i="4"/>
  <c r="E42" i="4"/>
  <c r="F42" i="4" s="1"/>
  <c r="G42" i="4"/>
  <c r="H42" i="4"/>
  <c r="I42" i="4"/>
  <c r="E43" i="4"/>
  <c r="F43" i="4"/>
  <c r="G43" i="4"/>
  <c r="H43" i="4"/>
  <c r="E44" i="4"/>
  <c r="F44" i="4"/>
  <c r="E45" i="4"/>
  <c r="G45" i="4" s="1"/>
  <c r="F45" i="4"/>
  <c r="H45" i="4"/>
  <c r="E46" i="4"/>
  <c r="F46" i="4" s="1"/>
  <c r="G46" i="4"/>
  <c r="H46" i="4"/>
  <c r="I46" i="4"/>
  <c r="L46" i="4"/>
  <c r="E47" i="4"/>
  <c r="F47" i="4"/>
  <c r="G47" i="4"/>
  <c r="I47" i="4" s="1"/>
  <c r="H47" i="4"/>
  <c r="L47" i="4"/>
  <c r="E48" i="4"/>
  <c r="E49" i="4"/>
  <c r="G49" i="4" s="1"/>
  <c r="F49" i="4"/>
  <c r="H49" i="4"/>
  <c r="E50" i="4"/>
  <c r="F50" i="4" s="1"/>
  <c r="G50" i="4"/>
  <c r="I50" i="4" s="1"/>
  <c r="H50" i="4"/>
  <c r="E51" i="4"/>
  <c r="F51" i="4"/>
  <c r="G51" i="4"/>
  <c r="H51" i="4"/>
  <c r="E52" i="4"/>
  <c r="E53" i="4"/>
  <c r="F53" i="4"/>
  <c r="G53" i="4"/>
  <c r="H53" i="4"/>
  <c r="E54" i="4"/>
  <c r="H54" i="4" s="1"/>
  <c r="F54" i="4"/>
  <c r="G54" i="4"/>
  <c r="I54" i="4" s="1"/>
  <c r="E55" i="4"/>
  <c r="G55" i="4" s="1"/>
  <c r="F55" i="4"/>
  <c r="H55" i="4"/>
  <c r="I55" i="4"/>
  <c r="E56" i="4"/>
  <c r="E57" i="4"/>
  <c r="F57" i="4"/>
  <c r="G57" i="4"/>
  <c r="H57" i="4"/>
  <c r="E58" i="4"/>
  <c r="H58" i="4" s="1"/>
  <c r="F58" i="4"/>
  <c r="G58" i="4"/>
  <c r="I58" i="4" s="1"/>
  <c r="L58" i="4" s="1"/>
  <c r="E59" i="4"/>
  <c r="G59" i="4" s="1"/>
  <c r="F59" i="4"/>
  <c r="H59" i="4"/>
  <c r="I59" i="4" s="1"/>
  <c r="E60" i="4"/>
  <c r="E61" i="4"/>
  <c r="F61" i="4"/>
  <c r="G61" i="4"/>
  <c r="H61" i="4"/>
  <c r="E62" i="4"/>
  <c r="H62" i="4" s="1"/>
  <c r="F62" i="4"/>
  <c r="G62" i="4"/>
  <c r="I62" i="4" s="1"/>
  <c r="L62" i="4" s="1"/>
  <c r="E63" i="4"/>
  <c r="G63" i="4" s="1"/>
  <c r="F63" i="4"/>
  <c r="H63" i="4"/>
  <c r="I63" i="4"/>
  <c r="E64" i="4"/>
  <c r="E65" i="4"/>
  <c r="F65" i="4"/>
  <c r="G65" i="4"/>
  <c r="H65" i="4"/>
  <c r="E66" i="4"/>
  <c r="H66" i="4" s="1"/>
  <c r="F66" i="4"/>
  <c r="G66" i="4"/>
  <c r="I66" i="4" s="1"/>
  <c r="L66" i="4" s="1"/>
  <c r="E67" i="4"/>
  <c r="G67" i="4" s="1"/>
  <c r="F67" i="4"/>
  <c r="H67" i="4"/>
  <c r="I67" i="4"/>
  <c r="E68" i="4"/>
  <c r="H68" i="4"/>
  <c r="E69" i="4"/>
  <c r="F69" i="4"/>
  <c r="G69" i="4"/>
  <c r="I69" i="4" s="1"/>
  <c r="H69" i="4"/>
  <c r="L69" i="4"/>
  <c r="E70" i="4"/>
  <c r="H70" i="4" s="1"/>
  <c r="F70" i="4"/>
  <c r="G70" i="4"/>
  <c r="E71" i="4"/>
  <c r="F71" i="4"/>
  <c r="E72" i="4"/>
  <c r="H72" i="4"/>
  <c r="E73" i="4"/>
  <c r="F73" i="4"/>
  <c r="G73" i="4"/>
  <c r="H73" i="4"/>
  <c r="E74" i="4"/>
  <c r="H74" i="4" s="1"/>
  <c r="F74" i="4"/>
  <c r="G74" i="4"/>
  <c r="I74" i="4" s="1"/>
  <c r="E75" i="4"/>
  <c r="F75" i="4"/>
  <c r="E76" i="4"/>
  <c r="H76" i="4"/>
  <c r="E77" i="4"/>
  <c r="F77" i="4"/>
  <c r="G77" i="4"/>
  <c r="H77" i="4"/>
  <c r="E78" i="4"/>
  <c r="H78" i="4" s="1"/>
  <c r="F78" i="4"/>
  <c r="G78" i="4"/>
  <c r="I78" i="4" s="1"/>
  <c r="E79" i="4"/>
  <c r="E80" i="4"/>
  <c r="E81" i="4"/>
  <c r="F81" i="4"/>
  <c r="G81" i="4"/>
  <c r="I81" i="4" s="1"/>
  <c r="H81" i="4"/>
  <c r="E82" i="4"/>
  <c r="H82" i="4" s="1"/>
  <c r="F82" i="4"/>
  <c r="G82" i="4"/>
  <c r="E83" i="4"/>
  <c r="E84" i="4"/>
  <c r="H84" i="4"/>
  <c r="E85" i="4"/>
  <c r="F85" i="4"/>
  <c r="G85" i="4"/>
  <c r="I85" i="4" s="1"/>
  <c r="H85" i="4"/>
  <c r="E86" i="4"/>
  <c r="H86" i="4" s="1"/>
  <c r="F86" i="4"/>
  <c r="G86" i="4"/>
  <c r="E87" i="4"/>
  <c r="F87" i="4"/>
  <c r="E88" i="4"/>
  <c r="H88" i="4"/>
  <c r="E89" i="4"/>
  <c r="F89" i="4"/>
  <c r="G89" i="4"/>
  <c r="H89" i="4"/>
  <c r="E90" i="4"/>
  <c r="H90" i="4" s="1"/>
  <c r="F90" i="4"/>
  <c r="G90" i="4"/>
  <c r="I90" i="4" s="1"/>
  <c r="E91" i="4"/>
  <c r="F91" i="4"/>
  <c r="E92" i="4"/>
  <c r="E93" i="4"/>
  <c r="F93" i="4"/>
  <c r="G93" i="4"/>
  <c r="H93" i="4"/>
  <c r="E94" i="4"/>
  <c r="H94" i="4" s="1"/>
  <c r="F94" i="4"/>
  <c r="G94" i="4"/>
  <c r="I94" i="4" s="1"/>
  <c r="E95" i="4"/>
  <c r="F95" i="4"/>
  <c r="E96" i="4"/>
  <c r="E97" i="4"/>
  <c r="F97" i="4"/>
  <c r="G97" i="4"/>
  <c r="H97" i="4"/>
  <c r="E98" i="4"/>
  <c r="H98" i="4" s="1"/>
  <c r="F98" i="4"/>
  <c r="G98" i="4"/>
  <c r="E99" i="4"/>
  <c r="E100" i="4"/>
  <c r="H100" i="4"/>
  <c r="E101" i="4"/>
  <c r="F101" i="4"/>
  <c r="G101" i="4"/>
  <c r="I101" i="4" s="1"/>
  <c r="H101" i="4"/>
  <c r="L101" i="4"/>
  <c r="E102" i="4"/>
  <c r="H102" i="4" s="1"/>
  <c r="F102" i="4"/>
  <c r="G102" i="4"/>
  <c r="E103" i="4"/>
  <c r="F103" i="4"/>
  <c r="E104" i="4"/>
  <c r="H104" i="4"/>
  <c r="E105" i="4"/>
  <c r="F105" i="4"/>
  <c r="G105" i="4"/>
  <c r="H105" i="4"/>
  <c r="E106" i="4"/>
  <c r="H106" i="4" s="1"/>
  <c r="F106" i="4"/>
  <c r="G106" i="4"/>
  <c r="I106" i="4" s="1"/>
  <c r="E107" i="4"/>
  <c r="G107" i="4" s="1"/>
  <c r="F107" i="4"/>
  <c r="H107" i="4"/>
  <c r="I107" i="4"/>
  <c r="E108" i="4"/>
  <c r="E109" i="4"/>
  <c r="F109" i="4"/>
  <c r="G109" i="4"/>
  <c r="H109" i="4"/>
  <c r="E110" i="4"/>
  <c r="H110" i="4" s="1"/>
  <c r="F110" i="4"/>
  <c r="G110" i="4"/>
  <c r="I110" i="4" s="1"/>
  <c r="E111" i="4"/>
  <c r="G111" i="4" s="1"/>
  <c r="F111" i="4"/>
  <c r="H111" i="4"/>
  <c r="I111" i="4"/>
  <c r="L111" i="4"/>
  <c r="E112" i="4"/>
  <c r="H112" i="4"/>
  <c r="E113" i="4"/>
  <c r="F113" i="4"/>
  <c r="G113" i="4"/>
  <c r="H113" i="4"/>
  <c r="E114" i="4"/>
  <c r="E115" i="4"/>
  <c r="G115" i="4" s="1"/>
  <c r="F115" i="4"/>
  <c r="H115" i="4"/>
  <c r="I115" i="4" s="1"/>
  <c r="E116" i="4"/>
  <c r="E117" i="4"/>
  <c r="F117" i="4"/>
  <c r="G117" i="4"/>
  <c r="H117" i="4"/>
  <c r="E118" i="4"/>
  <c r="F118" i="4"/>
  <c r="E119" i="4"/>
  <c r="G119" i="4" s="1"/>
  <c r="F119" i="4"/>
  <c r="H119" i="4"/>
  <c r="E120" i="4"/>
  <c r="H120" i="4" s="1"/>
  <c r="F120" i="4"/>
  <c r="G120" i="4"/>
  <c r="E121" i="4"/>
  <c r="F121" i="4" s="1"/>
  <c r="E122" i="4"/>
  <c r="H122" i="4" s="1"/>
  <c r="E123" i="4"/>
  <c r="F123" i="4"/>
  <c r="G123" i="4"/>
  <c r="I123" i="4" s="1"/>
  <c r="H123" i="4"/>
  <c r="L123" i="4"/>
  <c r="E124" i="4"/>
  <c r="H124" i="4" s="1"/>
  <c r="F124" i="4"/>
  <c r="G124" i="4"/>
  <c r="E125" i="4"/>
  <c r="F125" i="4" s="1"/>
  <c r="E126" i="4"/>
  <c r="H126" i="4"/>
  <c r="E127" i="4"/>
  <c r="F127" i="4"/>
  <c r="G127" i="4"/>
  <c r="I127" i="4" s="1"/>
  <c r="H127" i="4"/>
  <c r="L127" i="4"/>
  <c r="E128" i="4"/>
  <c r="H128" i="4" s="1"/>
  <c r="F128" i="4"/>
  <c r="G128" i="4"/>
  <c r="I128" i="4" s="1"/>
  <c r="E129" i="4"/>
  <c r="F129" i="4"/>
  <c r="E130" i="4"/>
  <c r="E131" i="4"/>
  <c r="F131" i="4"/>
  <c r="G131" i="4"/>
  <c r="H131" i="4"/>
  <c r="E132" i="4"/>
  <c r="H132" i="4" s="1"/>
  <c r="F132" i="4"/>
  <c r="G132" i="4"/>
  <c r="I132" i="4" s="1"/>
  <c r="L132" i="4" s="1"/>
  <c r="E133" i="4"/>
  <c r="E134" i="4"/>
  <c r="H134" i="4" s="1"/>
  <c r="E135" i="4"/>
  <c r="F135" i="4"/>
  <c r="G135" i="4"/>
  <c r="I135" i="4" s="1"/>
  <c r="H135" i="4"/>
  <c r="E136" i="4"/>
  <c r="H136" i="4" s="1"/>
  <c r="F136" i="4"/>
  <c r="G136" i="4"/>
  <c r="E137" i="4"/>
  <c r="F137" i="4" s="1"/>
  <c r="E138" i="4"/>
  <c r="H138" i="4" s="1"/>
  <c r="E139" i="4"/>
  <c r="F139" i="4"/>
  <c r="G139" i="4"/>
  <c r="I139" i="4" s="1"/>
  <c r="H139" i="4"/>
  <c r="L139" i="4"/>
  <c r="E140" i="4"/>
  <c r="H140" i="4" s="1"/>
  <c r="F140" i="4"/>
  <c r="G140" i="4"/>
  <c r="E141" i="4"/>
  <c r="F141" i="4" s="1"/>
  <c r="E142" i="4"/>
  <c r="H142" i="4"/>
  <c r="E143" i="4"/>
  <c r="F143" i="4"/>
  <c r="G143" i="4"/>
  <c r="I143" i="4" s="1"/>
  <c r="H143" i="4"/>
  <c r="L143" i="4"/>
  <c r="E144" i="4"/>
  <c r="H144" i="4" s="1"/>
  <c r="F144" i="4"/>
  <c r="G144" i="4"/>
  <c r="I144" i="4" s="1"/>
  <c r="E145" i="4"/>
  <c r="F145" i="4"/>
  <c r="E146" i="4"/>
  <c r="E147" i="4"/>
  <c r="F147" i="4"/>
  <c r="G147" i="4"/>
  <c r="H147" i="4"/>
  <c r="E148" i="4"/>
  <c r="H148" i="4" s="1"/>
  <c r="F148" i="4"/>
  <c r="G148" i="4"/>
  <c r="I148" i="4" s="1"/>
  <c r="L148" i="4" s="1"/>
  <c r="E149" i="4"/>
  <c r="E150" i="4"/>
  <c r="H150" i="4" s="1"/>
  <c r="E151" i="4"/>
  <c r="F151" i="4"/>
  <c r="G151" i="4"/>
  <c r="I151" i="4" s="1"/>
  <c r="H151" i="4"/>
  <c r="E152" i="4"/>
  <c r="H152" i="4" s="1"/>
  <c r="F152" i="4"/>
  <c r="G152" i="4"/>
  <c r="E153" i="4"/>
  <c r="F153" i="4" s="1"/>
  <c r="E154" i="4"/>
  <c r="H154" i="4" s="1"/>
  <c r="E155" i="4"/>
  <c r="F155" i="4"/>
  <c r="G155" i="4"/>
  <c r="I155" i="4" s="1"/>
  <c r="H155" i="4"/>
  <c r="L155" i="4"/>
  <c r="E156" i="4"/>
  <c r="H156" i="4" s="1"/>
  <c r="F156" i="4"/>
  <c r="G156" i="4"/>
  <c r="E157" i="4"/>
  <c r="F157" i="4" s="1"/>
  <c r="E158" i="4"/>
  <c r="H158" i="4"/>
  <c r="E159" i="4"/>
  <c r="F159" i="4"/>
  <c r="G159" i="4"/>
  <c r="I159" i="4" s="1"/>
  <c r="H159" i="4"/>
  <c r="L159" i="4"/>
  <c r="E160" i="4"/>
  <c r="H160" i="4" s="1"/>
  <c r="F160" i="4"/>
  <c r="G160" i="4"/>
  <c r="I160" i="4" s="1"/>
  <c r="E161" i="4"/>
  <c r="F161" i="4"/>
  <c r="E162" i="4"/>
  <c r="E163" i="4"/>
  <c r="F163" i="4"/>
  <c r="G163" i="4"/>
  <c r="H163" i="4"/>
  <c r="E164" i="4"/>
  <c r="H164" i="4" s="1"/>
  <c r="F164" i="4"/>
  <c r="G164" i="4"/>
  <c r="I164" i="4" s="1"/>
  <c r="L164" i="4" s="1"/>
  <c r="E165" i="4"/>
  <c r="G165" i="4" s="1"/>
  <c r="E166" i="4"/>
  <c r="E167" i="4"/>
  <c r="F167" i="4"/>
  <c r="G167" i="4"/>
  <c r="I167" i="4" s="1"/>
  <c r="H167" i="4"/>
  <c r="L167" i="4"/>
  <c r="E168" i="4"/>
  <c r="H168" i="4" s="1"/>
  <c r="G168" i="4"/>
  <c r="I168" i="4" s="1"/>
  <c r="E169" i="4"/>
  <c r="G169" i="4" s="1"/>
  <c r="E170" i="4"/>
  <c r="E171" i="4"/>
  <c r="F171" i="4"/>
  <c r="G171" i="4"/>
  <c r="I171" i="4" s="1"/>
  <c r="H171" i="4"/>
  <c r="L171" i="4"/>
  <c r="E172" i="4"/>
  <c r="H172" i="4" s="1"/>
  <c r="G172" i="4"/>
  <c r="I172" i="4" s="1"/>
  <c r="E173" i="4"/>
  <c r="G173" i="4" s="1"/>
  <c r="E174" i="4"/>
  <c r="E175" i="4"/>
  <c r="F175" i="4"/>
  <c r="G175" i="4"/>
  <c r="I175" i="4" s="1"/>
  <c r="H175" i="4"/>
  <c r="L175" i="4"/>
  <c r="E176" i="4"/>
  <c r="H176" i="4" s="1"/>
  <c r="G176" i="4"/>
  <c r="I176" i="4" s="1"/>
  <c r="E177" i="4"/>
  <c r="G177" i="4" s="1"/>
  <c r="E178" i="4"/>
  <c r="E179" i="4"/>
  <c r="F179" i="4"/>
  <c r="G179" i="4"/>
  <c r="I179" i="4" s="1"/>
  <c r="H179" i="4"/>
  <c r="L179" i="4"/>
  <c r="E180" i="4"/>
  <c r="H180" i="4" s="1"/>
  <c r="G180" i="4"/>
  <c r="I180" i="4" s="1"/>
  <c r="E181" i="4"/>
  <c r="G181" i="4" s="1"/>
  <c r="E182" i="4"/>
  <c r="E183" i="4"/>
  <c r="E184" i="4"/>
  <c r="F184" i="4" s="1"/>
  <c r="H184" i="4"/>
  <c r="E185" i="4"/>
  <c r="F185" i="4" s="1"/>
  <c r="G185" i="4"/>
  <c r="I185" i="4" s="1"/>
  <c r="L185" i="4" s="1"/>
  <c r="H185" i="4"/>
  <c r="E186" i="4"/>
  <c r="F186" i="4"/>
  <c r="G186" i="4"/>
  <c r="I186" i="4" s="1"/>
  <c r="H186" i="4"/>
  <c r="E187" i="4"/>
  <c r="E188" i="4"/>
  <c r="F188" i="4" s="1"/>
  <c r="H188" i="4"/>
  <c r="E189" i="4"/>
  <c r="F189" i="4" s="1"/>
  <c r="G189" i="4"/>
  <c r="I189" i="4" s="1"/>
  <c r="L189" i="4" s="1"/>
  <c r="H189" i="4"/>
  <c r="E190" i="4"/>
  <c r="F190" i="4"/>
  <c r="G190" i="4"/>
  <c r="I190" i="4" s="1"/>
  <c r="L190" i="4" s="1"/>
  <c r="H190" i="4"/>
  <c r="E191" i="4"/>
  <c r="F191" i="4"/>
  <c r="E192" i="4"/>
  <c r="E193" i="4"/>
  <c r="F193" i="4" s="1"/>
  <c r="G193" i="4"/>
  <c r="H193" i="4"/>
  <c r="E194" i="4"/>
  <c r="F194" i="4"/>
  <c r="G194" i="4"/>
  <c r="I194" i="4" s="1"/>
  <c r="H194" i="4"/>
  <c r="E195" i="4"/>
  <c r="E196" i="4"/>
  <c r="H196" i="4" s="1"/>
  <c r="E197" i="4"/>
  <c r="F197" i="4" s="1"/>
  <c r="G197" i="4"/>
  <c r="H197" i="4"/>
  <c r="E198" i="4"/>
  <c r="F198" i="4"/>
  <c r="G198" i="4"/>
  <c r="I198" i="4" s="1"/>
  <c r="L198" i="4" s="1"/>
  <c r="H198" i="4"/>
  <c r="E199" i="4"/>
  <c r="F199" i="4" s="1"/>
  <c r="E200" i="4"/>
  <c r="H200" i="4"/>
  <c r="E201" i="4"/>
  <c r="F201" i="4" s="1"/>
  <c r="G201" i="4"/>
  <c r="I201" i="4" s="1"/>
  <c r="H201" i="4"/>
  <c r="E202" i="4"/>
  <c r="F202" i="4"/>
  <c r="G202" i="4"/>
  <c r="I202" i="4" s="1"/>
  <c r="L202" i="4" s="1"/>
  <c r="H202" i="4"/>
  <c r="E203" i="4"/>
  <c r="F203" i="4"/>
  <c r="E204" i="4"/>
  <c r="H204" i="4"/>
  <c r="E205" i="4"/>
  <c r="F205" i="4" s="1"/>
  <c r="G205" i="4"/>
  <c r="I205" i="4" s="1"/>
  <c r="H205" i="4"/>
  <c r="L205" i="4"/>
  <c r="E206" i="4"/>
  <c r="F206" i="4"/>
  <c r="G206" i="4"/>
  <c r="I206" i="4" s="1"/>
  <c r="L206" i="4" s="1"/>
  <c r="H206" i="4"/>
  <c r="E207" i="4"/>
  <c r="F207" i="4"/>
  <c r="E208" i="4"/>
  <c r="E209" i="4"/>
  <c r="F209" i="4" s="1"/>
  <c r="G209" i="4"/>
  <c r="H209" i="4"/>
  <c r="E210" i="4"/>
  <c r="F210" i="4"/>
  <c r="G210" i="4"/>
  <c r="I210" i="4" s="1"/>
  <c r="H210" i="4"/>
  <c r="E211" i="4"/>
  <c r="E212" i="4"/>
  <c r="H212" i="4" s="1"/>
  <c r="E213" i="4"/>
  <c r="F213" i="4" s="1"/>
  <c r="G213" i="4"/>
  <c r="H213" i="4"/>
  <c r="E214" i="4"/>
  <c r="F214" i="4"/>
  <c r="G214" i="4"/>
  <c r="I214" i="4" s="1"/>
  <c r="L214" i="4" s="1"/>
  <c r="H214" i="4"/>
  <c r="E215" i="4"/>
  <c r="F215" i="4" s="1"/>
  <c r="E216" i="4"/>
  <c r="H216" i="4"/>
  <c r="E217" i="4"/>
  <c r="F217" i="4" s="1"/>
  <c r="G217" i="4"/>
  <c r="I217" i="4" s="1"/>
  <c r="H217" i="4"/>
  <c r="E218" i="4"/>
  <c r="F218" i="4"/>
  <c r="G218" i="4"/>
  <c r="I218" i="4" s="1"/>
  <c r="L218" i="4" s="1"/>
  <c r="H218" i="4"/>
  <c r="E219" i="4"/>
  <c r="F219" i="4"/>
  <c r="E220" i="4"/>
  <c r="H220" i="4"/>
  <c r="E221" i="4"/>
  <c r="F221" i="4" s="1"/>
  <c r="G221" i="4"/>
  <c r="I221" i="4" s="1"/>
  <c r="H221" i="4"/>
  <c r="L221" i="4"/>
  <c r="E222" i="4"/>
  <c r="F222" i="4"/>
  <c r="G222" i="4"/>
  <c r="I222" i="4" s="1"/>
  <c r="L222" i="4" s="1"/>
  <c r="H222" i="4"/>
  <c r="E223" i="4"/>
  <c r="F223" i="4"/>
  <c r="E224" i="4"/>
  <c r="E225" i="4"/>
  <c r="F225" i="4" s="1"/>
  <c r="G225" i="4"/>
  <c r="H225" i="4"/>
  <c r="E226" i="4"/>
  <c r="F226" i="4"/>
  <c r="G226" i="4"/>
  <c r="I226" i="4" s="1"/>
  <c r="H226" i="4"/>
  <c r="E227" i="4"/>
  <c r="E228" i="4"/>
  <c r="H228" i="4" s="1"/>
  <c r="E229" i="4"/>
  <c r="F229" i="4" s="1"/>
  <c r="G229" i="4"/>
  <c r="H229" i="4"/>
  <c r="E230" i="4"/>
  <c r="F230" i="4"/>
  <c r="G230" i="4"/>
  <c r="I230" i="4" s="1"/>
  <c r="L230" i="4" s="1"/>
  <c r="H230" i="4"/>
  <c r="E231" i="4"/>
  <c r="F231" i="4" s="1"/>
  <c r="E232" i="4"/>
  <c r="H232" i="4"/>
  <c r="E233" i="4"/>
  <c r="F233" i="4" s="1"/>
  <c r="G233" i="4"/>
  <c r="I233" i="4" s="1"/>
  <c r="H233" i="4"/>
  <c r="E234" i="4"/>
  <c r="F234" i="4"/>
  <c r="G234" i="4"/>
  <c r="I234" i="4" s="1"/>
  <c r="L234" i="4" s="1"/>
  <c r="H234" i="4"/>
  <c r="E235" i="4"/>
  <c r="F235" i="4"/>
  <c r="E236" i="4"/>
  <c r="H236" i="4"/>
  <c r="E237" i="4"/>
  <c r="F237" i="4" s="1"/>
  <c r="G237" i="4"/>
  <c r="I237" i="4" s="1"/>
  <c r="H237" i="4"/>
  <c r="L237" i="4"/>
  <c r="E238" i="4"/>
  <c r="F238" i="4"/>
  <c r="G238" i="4"/>
  <c r="I238" i="4" s="1"/>
  <c r="L238" i="4" s="1"/>
  <c r="H238" i="4"/>
  <c r="E239" i="4"/>
  <c r="F239" i="4"/>
  <c r="E240" i="4"/>
  <c r="E241" i="4"/>
  <c r="F241" i="4" s="1"/>
  <c r="G241" i="4"/>
  <c r="H241" i="4"/>
  <c r="E242" i="4"/>
  <c r="F242" i="4"/>
  <c r="G242" i="4"/>
  <c r="I242" i="4" s="1"/>
  <c r="H242" i="4"/>
  <c r="E243" i="4"/>
  <c r="E244" i="4"/>
  <c r="H244" i="4" s="1"/>
  <c r="E245" i="4"/>
  <c r="F245" i="4" s="1"/>
  <c r="G245" i="4"/>
  <c r="H245" i="4"/>
  <c r="E246" i="4"/>
  <c r="F246" i="4"/>
  <c r="G246" i="4"/>
  <c r="I246" i="4" s="1"/>
  <c r="L246" i="4" s="1"/>
  <c r="H246" i="4"/>
  <c r="E247" i="4"/>
  <c r="F247" i="4" s="1"/>
  <c r="E248" i="4"/>
  <c r="H248" i="4"/>
  <c r="E249" i="4"/>
  <c r="F249" i="4" s="1"/>
  <c r="G249" i="4"/>
  <c r="I249" i="4" s="1"/>
  <c r="H249" i="4"/>
  <c r="E250" i="4"/>
  <c r="F250" i="4"/>
  <c r="G250" i="4"/>
  <c r="I250" i="4" s="1"/>
  <c r="H250" i="4"/>
  <c r="L250" i="4"/>
  <c r="E251" i="4"/>
  <c r="H251" i="4" s="1"/>
  <c r="F251" i="4"/>
  <c r="G251" i="4"/>
  <c r="I251" i="4" s="1"/>
  <c r="L251" i="4" s="1"/>
  <c r="E252" i="4"/>
  <c r="G252" i="4" s="1"/>
  <c r="F252" i="4"/>
  <c r="H252" i="4"/>
  <c r="I252" i="4" s="1"/>
  <c r="E253" i="4"/>
  <c r="F253" i="4" s="1"/>
  <c r="E254" i="4"/>
  <c r="F254" i="4"/>
  <c r="G254" i="4"/>
  <c r="H254" i="4"/>
  <c r="E255" i="4"/>
  <c r="H255" i="4" s="1"/>
  <c r="F255" i="4"/>
  <c r="G255" i="4"/>
  <c r="I255" i="4" s="1"/>
  <c r="L255" i="4" s="1"/>
  <c r="E256" i="4"/>
  <c r="G256" i="4" s="1"/>
  <c r="F256" i="4"/>
  <c r="H256" i="4"/>
  <c r="I256" i="4" s="1"/>
  <c r="E257" i="4"/>
  <c r="F257" i="4" s="1"/>
  <c r="E258" i="4"/>
  <c r="F258" i="4"/>
  <c r="G258" i="4"/>
  <c r="H258" i="4"/>
  <c r="E259" i="4"/>
  <c r="H259" i="4" s="1"/>
  <c r="F259" i="4"/>
  <c r="G259" i="4"/>
  <c r="I259" i="4" s="1"/>
  <c r="L259" i="4" s="1"/>
  <c r="E260" i="4"/>
  <c r="G260" i="4" s="1"/>
  <c r="F260" i="4"/>
  <c r="H260" i="4"/>
  <c r="I260" i="4" s="1"/>
  <c r="E261" i="4"/>
  <c r="F261" i="4" s="1"/>
  <c r="E262" i="4"/>
  <c r="F262" i="4"/>
  <c r="G262" i="4"/>
  <c r="H262" i="4"/>
  <c r="E263" i="4"/>
  <c r="H263" i="4" s="1"/>
  <c r="F263" i="4"/>
  <c r="G263" i="4"/>
  <c r="I263" i="4" s="1"/>
  <c r="L263" i="4" s="1"/>
  <c r="E264" i="4"/>
  <c r="G264" i="4" s="1"/>
  <c r="F264" i="4"/>
  <c r="H264" i="4"/>
  <c r="I264" i="4" s="1"/>
  <c r="E265" i="4"/>
  <c r="F265" i="4" s="1"/>
  <c r="E266" i="4"/>
  <c r="F266" i="4"/>
  <c r="G266" i="4"/>
  <c r="H266" i="4"/>
  <c r="E267" i="4"/>
  <c r="H267" i="4" s="1"/>
  <c r="F267" i="4"/>
  <c r="G267" i="4"/>
  <c r="I267" i="4" s="1"/>
  <c r="L267" i="4" s="1"/>
  <c r="E268" i="4"/>
  <c r="G268" i="4" s="1"/>
  <c r="F268" i="4"/>
  <c r="H268" i="4"/>
  <c r="I268" i="4" s="1"/>
  <c r="E269" i="4"/>
  <c r="F269" i="4" s="1"/>
  <c r="E270" i="4"/>
  <c r="F270" i="4"/>
  <c r="G270" i="4"/>
  <c r="H270" i="4"/>
  <c r="E271" i="4"/>
  <c r="H271" i="4" s="1"/>
  <c r="F271" i="4"/>
  <c r="G271" i="4"/>
  <c r="I271" i="4" s="1"/>
  <c r="L271" i="4" s="1"/>
  <c r="E272" i="4"/>
  <c r="G272" i="4" s="1"/>
  <c r="F272" i="4"/>
  <c r="H272" i="4"/>
  <c r="I272" i="4" s="1"/>
  <c r="E273" i="4"/>
  <c r="F273" i="4" s="1"/>
  <c r="E274" i="4"/>
  <c r="F274" i="4"/>
  <c r="G274" i="4"/>
  <c r="H274" i="4"/>
  <c r="E275" i="4"/>
  <c r="H275" i="4" s="1"/>
  <c r="F275" i="4"/>
  <c r="G275" i="4"/>
  <c r="I275" i="4" s="1"/>
  <c r="L275" i="4" s="1"/>
  <c r="E276" i="4"/>
  <c r="G276" i="4" s="1"/>
  <c r="F276" i="4"/>
  <c r="H276" i="4"/>
  <c r="I276" i="4" s="1"/>
  <c r="E277" i="4"/>
  <c r="F277" i="4" s="1"/>
  <c r="E278" i="4"/>
  <c r="F278" i="4"/>
  <c r="G278" i="4"/>
  <c r="H278" i="4"/>
  <c r="E279" i="4"/>
  <c r="H279" i="4" s="1"/>
  <c r="F279" i="4"/>
  <c r="G279" i="4"/>
  <c r="I279" i="4" s="1"/>
  <c r="L279" i="4" s="1"/>
  <c r="E280" i="4"/>
  <c r="G280" i="4" s="1"/>
  <c r="F280" i="4"/>
  <c r="H280" i="4"/>
  <c r="I280" i="4" s="1"/>
  <c r="E281" i="4"/>
  <c r="E282" i="4"/>
  <c r="F282" i="4"/>
  <c r="G282" i="4"/>
  <c r="H282" i="4"/>
  <c r="E283" i="4"/>
  <c r="H283" i="4" s="1"/>
  <c r="F283" i="4"/>
  <c r="G283" i="4"/>
  <c r="I283" i="4" s="1"/>
  <c r="L283" i="4" s="1"/>
  <c r="E284" i="4"/>
  <c r="G284" i="4" s="1"/>
  <c r="F284" i="4"/>
  <c r="H284" i="4"/>
  <c r="I284" i="4" s="1"/>
  <c r="E285" i="4"/>
  <c r="E286" i="4"/>
  <c r="F286" i="4"/>
  <c r="G286" i="4"/>
  <c r="H286" i="4"/>
  <c r="E287" i="4"/>
  <c r="H287" i="4" s="1"/>
  <c r="F287" i="4"/>
  <c r="G287" i="4"/>
  <c r="I287" i="4" s="1"/>
  <c r="L287" i="4" s="1"/>
  <c r="E288" i="4"/>
  <c r="G288" i="4" s="1"/>
  <c r="F288" i="4"/>
  <c r="H288" i="4"/>
  <c r="I288" i="4"/>
  <c r="E289" i="4"/>
  <c r="E290" i="4"/>
  <c r="F290" i="4"/>
  <c r="G290" i="4"/>
  <c r="H290" i="4"/>
  <c r="E291" i="4"/>
  <c r="F291" i="4"/>
  <c r="E292" i="4"/>
  <c r="E293" i="4"/>
  <c r="F293" i="4"/>
  <c r="G293" i="4"/>
  <c r="H293" i="4"/>
  <c r="E294" i="4"/>
  <c r="H294" i="4" s="1"/>
  <c r="F294" i="4"/>
  <c r="G294" i="4"/>
  <c r="I294" i="4" s="1"/>
  <c r="L294" i="4" s="1"/>
  <c r="E295" i="4"/>
  <c r="E296" i="4"/>
  <c r="H296" i="4" s="1"/>
  <c r="E297" i="4"/>
  <c r="F297" i="4"/>
  <c r="G297" i="4"/>
  <c r="I297" i="4" s="1"/>
  <c r="H297" i="4"/>
  <c r="E298" i="4"/>
  <c r="H298" i="4" s="1"/>
  <c r="F298" i="4"/>
  <c r="G298" i="4"/>
  <c r="E299" i="4"/>
  <c r="F299" i="4" s="1"/>
  <c r="E300" i="4"/>
  <c r="H300" i="4"/>
  <c r="E301" i="4"/>
  <c r="F301" i="4"/>
  <c r="G301" i="4"/>
  <c r="I301" i="4" s="1"/>
  <c r="H301" i="4"/>
  <c r="L301" i="4"/>
  <c r="E302" i="4"/>
  <c r="H302" i="4" s="1"/>
  <c r="F302" i="4"/>
  <c r="G302" i="4"/>
  <c r="E303" i="4"/>
  <c r="F303" i="4"/>
  <c r="E304" i="4"/>
  <c r="H304" i="4"/>
  <c r="E305" i="4"/>
  <c r="F305" i="4"/>
  <c r="G305" i="4"/>
  <c r="H305" i="4"/>
  <c r="E306" i="4"/>
  <c r="H306" i="4" s="1"/>
  <c r="F306" i="4"/>
  <c r="G306" i="4"/>
  <c r="I306" i="4" s="1"/>
  <c r="L306" i="4" s="1"/>
  <c r="E307" i="4"/>
  <c r="F307" i="4"/>
  <c r="E308" i="4"/>
  <c r="E309" i="4"/>
  <c r="F309" i="4"/>
  <c r="G309" i="4"/>
  <c r="H309" i="4"/>
  <c r="E310" i="4"/>
  <c r="H310" i="4" s="1"/>
  <c r="F310" i="4"/>
  <c r="G310" i="4"/>
  <c r="I310" i="4" s="1"/>
  <c r="L310" i="4" s="1"/>
  <c r="E311" i="4"/>
  <c r="E312" i="4"/>
  <c r="H312" i="4" s="1"/>
  <c r="E313" i="4"/>
  <c r="F313" i="4"/>
  <c r="G313" i="4"/>
  <c r="I313" i="4" s="1"/>
  <c r="H313" i="4"/>
  <c r="E314" i="4"/>
  <c r="H314" i="4" s="1"/>
  <c r="F314" i="4"/>
  <c r="G314" i="4"/>
  <c r="E315" i="4"/>
  <c r="F315" i="4" s="1"/>
  <c r="E316" i="4"/>
  <c r="H316" i="4"/>
  <c r="E317" i="4"/>
  <c r="F317" i="4"/>
  <c r="G317" i="4"/>
  <c r="I317" i="4" s="1"/>
  <c r="H317" i="4"/>
  <c r="L317" i="4"/>
  <c r="E318" i="4"/>
  <c r="H318" i="4" s="1"/>
  <c r="F318" i="4"/>
  <c r="G318" i="4"/>
  <c r="E319" i="4"/>
  <c r="F319" i="4"/>
  <c r="E320" i="4"/>
  <c r="H320" i="4"/>
  <c r="E321" i="4"/>
  <c r="F321" i="4"/>
  <c r="G321" i="4"/>
  <c r="H321" i="4"/>
  <c r="E322" i="4"/>
  <c r="H322" i="4" s="1"/>
  <c r="F322" i="4"/>
  <c r="G322" i="4"/>
  <c r="I322" i="4" s="1"/>
  <c r="L322" i="4" s="1"/>
  <c r="E323" i="4"/>
  <c r="F323" i="4"/>
  <c r="E324" i="4"/>
  <c r="E325" i="4"/>
  <c r="F325" i="4"/>
  <c r="G325" i="4"/>
  <c r="H325" i="4"/>
  <c r="E326" i="4"/>
  <c r="H326" i="4" s="1"/>
  <c r="F326" i="4"/>
  <c r="G326" i="4"/>
  <c r="I326" i="4" s="1"/>
  <c r="L326" i="4" s="1"/>
  <c r="E327" i="4"/>
  <c r="E328" i="4"/>
  <c r="H328" i="4" s="1"/>
  <c r="E329" i="4"/>
  <c r="F329" i="4"/>
  <c r="G329" i="4"/>
  <c r="I329" i="4" s="1"/>
  <c r="H329" i="4"/>
  <c r="E330" i="4"/>
  <c r="H330" i="4" s="1"/>
  <c r="F330" i="4"/>
  <c r="G330" i="4"/>
  <c r="E331" i="4"/>
  <c r="F331" i="4" s="1"/>
  <c r="E332" i="4"/>
  <c r="H332" i="4"/>
  <c r="E333" i="4"/>
  <c r="F333" i="4"/>
  <c r="G333" i="4"/>
  <c r="I333" i="4" s="1"/>
  <c r="H333" i="4"/>
  <c r="L333" i="4"/>
  <c r="E334" i="4"/>
  <c r="H334" i="4" s="1"/>
  <c r="F334" i="4"/>
  <c r="G334" i="4"/>
  <c r="E335" i="4"/>
  <c r="F335" i="4"/>
  <c r="E336" i="4"/>
  <c r="H336" i="4"/>
  <c r="E337" i="4"/>
  <c r="F337" i="4"/>
  <c r="G337" i="4"/>
  <c r="H337" i="4"/>
  <c r="E338" i="4"/>
  <c r="H338" i="4" s="1"/>
  <c r="F338" i="4"/>
  <c r="G338" i="4"/>
  <c r="I338" i="4" s="1"/>
  <c r="L338" i="4" s="1"/>
  <c r="E339" i="4"/>
  <c r="F339" i="4"/>
  <c r="E340" i="4"/>
  <c r="E341" i="4"/>
  <c r="F341" i="4"/>
  <c r="G341" i="4"/>
  <c r="H341" i="4"/>
  <c r="E342" i="4"/>
  <c r="H342" i="4" s="1"/>
  <c r="F342" i="4"/>
  <c r="G342" i="4"/>
  <c r="I342" i="4" s="1"/>
  <c r="E343" i="4"/>
  <c r="G343" i="4" s="1"/>
  <c r="F343" i="4"/>
  <c r="H343" i="4"/>
  <c r="I343" i="4" s="1"/>
  <c r="E344" i="4"/>
  <c r="F344" i="4" s="1"/>
  <c r="E345" i="4"/>
  <c r="F345" i="4"/>
  <c r="G345" i="4"/>
  <c r="H345" i="4"/>
  <c r="E346" i="4"/>
  <c r="H346" i="4" s="1"/>
  <c r="F346" i="4"/>
  <c r="G346" i="4"/>
  <c r="I346" i="4" s="1"/>
  <c r="E347" i="4"/>
  <c r="G347" i="4" s="1"/>
  <c r="F347" i="4"/>
  <c r="H347" i="4"/>
  <c r="I347" i="4" s="1"/>
  <c r="E348" i="4"/>
  <c r="F348" i="4" s="1"/>
  <c r="E349" i="4"/>
  <c r="F349" i="4"/>
  <c r="G349" i="4"/>
  <c r="H349" i="4"/>
  <c r="E350" i="4"/>
  <c r="H350" i="4" s="1"/>
  <c r="F350" i="4"/>
  <c r="G350" i="4"/>
  <c r="I350" i="4" s="1"/>
  <c r="E351" i="4"/>
  <c r="G351" i="4" s="1"/>
  <c r="F351" i="4"/>
  <c r="H351" i="4"/>
  <c r="I351" i="4" s="1"/>
  <c r="E352" i="4"/>
  <c r="F352" i="4" s="1"/>
  <c r="E353" i="4"/>
  <c r="F353" i="4"/>
  <c r="G353" i="4"/>
  <c r="H353" i="4"/>
  <c r="E354" i="4"/>
  <c r="H354" i="4" s="1"/>
  <c r="F354" i="4"/>
  <c r="G354" i="4"/>
  <c r="I354" i="4" s="1"/>
  <c r="E355" i="4"/>
  <c r="G355" i="4" s="1"/>
  <c r="F355" i="4"/>
  <c r="H355" i="4"/>
  <c r="I355" i="4" s="1"/>
  <c r="E356" i="4"/>
  <c r="F356" i="4" s="1"/>
  <c r="E357" i="4"/>
  <c r="F357" i="4"/>
  <c r="G357" i="4"/>
  <c r="H357" i="4"/>
  <c r="E358" i="4"/>
  <c r="H358" i="4" s="1"/>
  <c r="F358" i="4"/>
  <c r="G358" i="4"/>
  <c r="I358" i="4" s="1"/>
  <c r="E359" i="4"/>
  <c r="G359" i="4" s="1"/>
  <c r="F359" i="4"/>
  <c r="H359" i="4"/>
  <c r="I359" i="4" s="1"/>
  <c r="E360" i="4"/>
  <c r="F360" i="4" s="1"/>
  <c r="E361" i="4"/>
  <c r="F361" i="4"/>
  <c r="G361" i="4"/>
  <c r="H361" i="4"/>
  <c r="E362" i="4"/>
  <c r="H362" i="4" s="1"/>
  <c r="F362" i="4"/>
  <c r="G362" i="4"/>
  <c r="I362" i="4" s="1"/>
  <c r="E363" i="4"/>
  <c r="F363" i="4"/>
  <c r="I363" i="4"/>
  <c r="L52" i="8" l="1"/>
  <c r="L68" i="8"/>
  <c r="L60" i="8"/>
  <c r="L262" i="8"/>
  <c r="L294" i="8"/>
  <c r="L41" i="8"/>
  <c r="L66" i="8"/>
  <c r="L201" i="8"/>
  <c r="L209" i="8"/>
  <c r="L217" i="8"/>
  <c r="L225" i="8"/>
  <c r="L255" i="8"/>
  <c r="L263" i="8"/>
  <c r="L271" i="8"/>
  <c r="L279" i="8"/>
  <c r="L287" i="8"/>
  <c r="L295" i="8"/>
  <c r="L303" i="8"/>
  <c r="L311" i="8"/>
  <c r="L319" i="8"/>
  <c r="L266" i="8"/>
  <c r="L282" i="8"/>
  <c r="L298" i="8"/>
  <c r="L306" i="8"/>
  <c r="L314" i="8"/>
  <c r="L330" i="8"/>
  <c r="L338" i="8"/>
  <c r="L354" i="8"/>
  <c r="L362" i="8"/>
  <c r="L229" i="8"/>
  <c r="L250" i="8"/>
  <c r="L254" i="8"/>
  <c r="L270" i="8"/>
  <c r="L286" i="8"/>
  <c r="L74" i="8"/>
  <c r="L197" i="8"/>
  <c r="L205" i="8"/>
  <c r="L213" i="8"/>
  <c r="L221" i="8"/>
  <c r="L233" i="8"/>
  <c r="L259" i="8"/>
  <c r="L275" i="8"/>
  <c r="L291" i="8"/>
  <c r="L307" i="8"/>
  <c r="L315" i="8"/>
  <c r="L258" i="8"/>
  <c r="L274" i="8"/>
  <c r="L290" i="8"/>
  <c r="L302" i="8"/>
  <c r="L310" i="8"/>
  <c r="L318" i="8"/>
  <c r="L334" i="8"/>
  <c r="L342" i="8"/>
  <c r="L350" i="8"/>
  <c r="L25" i="8"/>
  <c r="L37" i="8"/>
  <c r="L9" i="8"/>
  <c r="L11" i="8"/>
  <c r="L28" i="8"/>
  <c r="L48" i="8"/>
  <c r="L61" i="8"/>
  <c r="L78" i="8"/>
  <c r="L83" i="8"/>
  <c r="L64" i="8"/>
  <c r="L96" i="8"/>
  <c r="L100" i="8"/>
  <c r="L31" i="8"/>
  <c r="L40" i="8"/>
  <c r="L76" i="8"/>
  <c r="L107" i="8"/>
  <c r="L103" i="8"/>
  <c r="L113" i="8"/>
  <c r="L129" i="8"/>
  <c r="L158" i="8"/>
  <c r="L174" i="8"/>
  <c r="L190" i="8"/>
  <c r="L118" i="8"/>
  <c r="L152" i="8"/>
  <c r="L162" i="8"/>
  <c r="L185" i="8"/>
  <c r="L193" i="8"/>
  <c r="L202" i="8"/>
  <c r="L210" i="8"/>
  <c r="L218" i="8"/>
  <c r="L150" i="8"/>
  <c r="L163" i="8"/>
  <c r="L110" i="8"/>
  <c r="L154" i="8"/>
  <c r="L170" i="8"/>
  <c r="L231" i="8"/>
  <c r="L245" i="8"/>
  <c r="L252" i="8"/>
  <c r="L323" i="8"/>
  <c r="L331" i="8"/>
  <c r="L339" i="8"/>
  <c r="L347" i="8"/>
  <c r="L355" i="8"/>
  <c r="L363" i="8"/>
  <c r="L248" i="8"/>
  <c r="L226" i="8"/>
  <c r="L238" i="8"/>
  <c r="L241" i="8"/>
  <c r="L346" i="8"/>
  <c r="L267" i="8"/>
  <c r="L283" i="8"/>
  <c r="L299" i="8"/>
  <c r="L322" i="8"/>
  <c r="L278" i="8"/>
  <c r="L326" i="8"/>
  <c r="L358" i="8"/>
  <c r="L32" i="8"/>
  <c r="L17" i="8"/>
  <c r="I27" i="8"/>
  <c r="L56" i="8"/>
  <c r="L75" i="8"/>
  <c r="L63" i="8"/>
  <c r="L87" i="8"/>
  <c r="L95" i="8"/>
  <c r="L104" i="8"/>
  <c r="I15" i="8"/>
  <c r="L45" i="8"/>
  <c r="I84" i="8"/>
  <c r="L98" i="8"/>
  <c r="L58" i="8"/>
  <c r="I99" i="8"/>
  <c r="L54" i="8"/>
  <c r="L117" i="8"/>
  <c r="L135" i="8"/>
  <c r="L130" i="8"/>
  <c r="L155" i="8"/>
  <c r="L171" i="8"/>
  <c r="L178" i="8"/>
  <c r="L194" i="8"/>
  <c r="L159" i="8"/>
  <c r="I122" i="8"/>
  <c r="I138" i="8"/>
  <c r="L147" i="8"/>
  <c r="L172" i="8"/>
  <c r="I126" i="8"/>
  <c r="I134" i="8"/>
  <c r="I151" i="8"/>
  <c r="I167" i="8"/>
  <c r="L204" i="8"/>
  <c r="L216" i="8"/>
  <c r="L235" i="8"/>
  <c r="I237" i="8"/>
  <c r="L253" i="8"/>
  <c r="I230" i="8"/>
  <c r="L249" i="8"/>
  <c r="I19" i="8"/>
  <c r="L13" i="8"/>
  <c r="I23" i="8"/>
  <c r="L24" i="8"/>
  <c r="L62" i="8"/>
  <c r="L77" i="8"/>
  <c r="L44" i="8"/>
  <c r="L65" i="8"/>
  <c r="I92" i="8"/>
  <c r="L97" i="8"/>
  <c r="L108" i="8"/>
  <c r="I70" i="8"/>
  <c r="I80" i="8"/>
  <c r="I88" i="8"/>
  <c r="L121" i="8"/>
  <c r="L139" i="8"/>
  <c r="I114" i="8"/>
  <c r="L148" i="8"/>
  <c r="L164" i="8"/>
  <c r="L182" i="8"/>
  <c r="I146" i="8"/>
  <c r="L168" i="8"/>
  <c r="L181" i="8"/>
  <c r="L189" i="8"/>
  <c r="I198" i="8"/>
  <c r="I206" i="8"/>
  <c r="I214" i="8"/>
  <c r="I222" i="8"/>
  <c r="L156" i="8"/>
  <c r="L212" i="8"/>
  <c r="L196" i="8"/>
  <c r="L239" i="8"/>
  <c r="L246" i="8"/>
  <c r="I327" i="8"/>
  <c r="L335" i="8"/>
  <c r="I343" i="8"/>
  <c r="L351" i="8"/>
  <c r="I359" i="8"/>
  <c r="L16" i="8"/>
  <c r="L33" i="8"/>
  <c r="L49" i="8"/>
  <c r="L20" i="8"/>
  <c r="L36" i="8"/>
  <c r="L12" i="8"/>
  <c r="L59" i="8"/>
  <c r="L72" i="8"/>
  <c r="L79" i="8"/>
  <c r="L91" i="8"/>
  <c r="I101" i="8"/>
  <c r="L109" i="8"/>
  <c r="L125" i="8"/>
  <c r="L143" i="8"/>
  <c r="L186" i="8"/>
  <c r="L142" i="8"/>
  <c r="L175" i="8"/>
  <c r="L166" i="8"/>
  <c r="L234" i="8"/>
  <c r="L244" i="8"/>
  <c r="L112" i="6"/>
  <c r="L120" i="6"/>
  <c r="L128" i="6"/>
  <c r="L136" i="6"/>
  <c r="L146" i="6"/>
  <c r="L169" i="6"/>
  <c r="L177" i="6"/>
  <c r="L185" i="6"/>
  <c r="L193" i="6"/>
  <c r="L201" i="6"/>
  <c r="L291" i="6"/>
  <c r="L289" i="6"/>
  <c r="L76" i="6"/>
  <c r="L84" i="6"/>
  <c r="L150" i="6"/>
  <c r="L162" i="6"/>
  <c r="L209" i="6"/>
  <c r="L116" i="6"/>
  <c r="L124" i="6"/>
  <c r="L132" i="6"/>
  <c r="L144" i="6"/>
  <c r="L104" i="6"/>
  <c r="L165" i="6"/>
  <c r="L173" i="6"/>
  <c r="L181" i="6"/>
  <c r="L189" i="6"/>
  <c r="L197" i="6"/>
  <c r="L205" i="6"/>
  <c r="L287" i="6"/>
  <c r="L293" i="6"/>
  <c r="L72" i="6"/>
  <c r="L80" i="6"/>
  <c r="L103" i="6"/>
  <c r="L158" i="6"/>
  <c r="L355" i="6"/>
  <c r="L30" i="6"/>
  <c r="L35" i="6"/>
  <c r="L24" i="6"/>
  <c r="L29" i="6"/>
  <c r="L44" i="6"/>
  <c r="L39" i="6"/>
  <c r="L55" i="6"/>
  <c r="L63" i="6"/>
  <c r="L60" i="6"/>
  <c r="L79" i="6"/>
  <c r="L87" i="6"/>
  <c r="L22" i="6"/>
  <c r="L27" i="6"/>
  <c r="L92" i="6"/>
  <c r="L106" i="6"/>
  <c r="L97" i="6"/>
  <c r="L108" i="6"/>
  <c r="L126" i="6"/>
  <c r="L154" i="6"/>
  <c r="L147" i="6"/>
  <c r="L141" i="6"/>
  <c r="L167" i="6"/>
  <c r="L183" i="6"/>
  <c r="L199" i="6"/>
  <c r="L216" i="6"/>
  <c r="L159" i="6"/>
  <c r="L207" i="6"/>
  <c r="L211" i="6"/>
  <c r="L277" i="6"/>
  <c r="L284" i="6"/>
  <c r="L235" i="6"/>
  <c r="L251" i="6"/>
  <c r="L267" i="6"/>
  <c r="L298" i="6"/>
  <c r="L314" i="6"/>
  <c r="L330" i="6"/>
  <c r="L358" i="6"/>
  <c r="L307" i="6"/>
  <c r="L323" i="6"/>
  <c r="L339" i="6"/>
  <c r="L352" i="6"/>
  <c r="L361" i="6"/>
  <c r="L10" i="6"/>
  <c r="L36" i="6"/>
  <c r="I15" i="6"/>
  <c r="L21" i="6"/>
  <c r="L26" i="6"/>
  <c r="L41" i="6"/>
  <c r="L46" i="6"/>
  <c r="L67" i="6"/>
  <c r="L50" i="6"/>
  <c r="L58" i="6"/>
  <c r="L66" i="6"/>
  <c r="I56" i="6"/>
  <c r="L91" i="6"/>
  <c r="I14" i="6"/>
  <c r="I88" i="6"/>
  <c r="L107" i="6"/>
  <c r="L109" i="6"/>
  <c r="L114" i="6"/>
  <c r="L130" i="6"/>
  <c r="L148" i="6"/>
  <c r="L161" i="6"/>
  <c r="L142" i="6"/>
  <c r="L171" i="6"/>
  <c r="L187" i="6"/>
  <c r="L203" i="6"/>
  <c r="L206" i="6"/>
  <c r="I217" i="6"/>
  <c r="I225" i="6"/>
  <c r="L228" i="6"/>
  <c r="I233" i="6"/>
  <c r="L236" i="6"/>
  <c r="I241" i="6"/>
  <c r="I249" i="6"/>
  <c r="I257" i="6"/>
  <c r="I265" i="6"/>
  <c r="I273" i="6"/>
  <c r="L286" i="6"/>
  <c r="L213" i="6"/>
  <c r="L239" i="6"/>
  <c r="L255" i="6"/>
  <c r="L271" i="6"/>
  <c r="L302" i="6"/>
  <c r="L318" i="6"/>
  <c r="L334" i="6"/>
  <c r="L285" i="6"/>
  <c r="L346" i="6"/>
  <c r="L362" i="6"/>
  <c r="I303" i="6"/>
  <c r="I319" i="6"/>
  <c r="I335" i="6"/>
  <c r="L42" i="6"/>
  <c r="L16" i="6"/>
  <c r="L31" i="6"/>
  <c r="L51" i="6"/>
  <c r="L59" i="6"/>
  <c r="L52" i="6"/>
  <c r="L75" i="6"/>
  <c r="L83" i="6"/>
  <c r="L95" i="6"/>
  <c r="L19" i="6"/>
  <c r="L118" i="6"/>
  <c r="L134" i="6"/>
  <c r="L140" i="6"/>
  <c r="L149" i="6"/>
  <c r="L137" i="6"/>
  <c r="L175" i="6"/>
  <c r="L191" i="6"/>
  <c r="L212" i="6"/>
  <c r="L243" i="6"/>
  <c r="L259" i="6"/>
  <c r="L306" i="6"/>
  <c r="L322" i="6"/>
  <c r="L338" i="6"/>
  <c r="L349" i="6"/>
  <c r="I299" i="6"/>
  <c r="I315" i="6"/>
  <c r="I331" i="6"/>
  <c r="L357" i="6"/>
  <c r="L18" i="6"/>
  <c r="I23" i="6"/>
  <c r="L38" i="6"/>
  <c r="I11" i="6"/>
  <c r="L34" i="6"/>
  <c r="I43" i="6"/>
  <c r="L47" i="6"/>
  <c r="L54" i="6"/>
  <c r="L62" i="6"/>
  <c r="I68" i="6"/>
  <c r="I48" i="6"/>
  <c r="I64" i="6"/>
  <c r="L99" i="6"/>
  <c r="I96" i="6"/>
  <c r="L73" i="6"/>
  <c r="L81" i="6"/>
  <c r="I100" i="6"/>
  <c r="L105" i="6"/>
  <c r="L122" i="6"/>
  <c r="L153" i="6"/>
  <c r="I138" i="6"/>
  <c r="L179" i="6"/>
  <c r="L195" i="6"/>
  <c r="I221" i="6"/>
  <c r="I229" i="6"/>
  <c r="L232" i="6"/>
  <c r="I237" i="6"/>
  <c r="L240" i="6"/>
  <c r="I245" i="6"/>
  <c r="I253" i="6"/>
  <c r="I261" i="6"/>
  <c r="I269" i="6"/>
  <c r="I281" i="6"/>
  <c r="L247" i="6"/>
  <c r="L263" i="6"/>
  <c r="L310" i="6"/>
  <c r="L326" i="6"/>
  <c r="I350" i="6"/>
  <c r="I295" i="6"/>
  <c r="I311" i="6"/>
  <c r="I327" i="6"/>
  <c r="L342" i="6"/>
  <c r="L351" i="6"/>
  <c r="L354" i="4"/>
  <c r="L351" i="4"/>
  <c r="L358" i="4"/>
  <c r="L342" i="4"/>
  <c r="L362" i="4"/>
  <c r="L343" i="4"/>
  <c r="L280" i="4"/>
  <c r="L355" i="4"/>
  <c r="L359" i="4"/>
  <c r="L346" i="4"/>
  <c r="L363" i="4"/>
  <c r="L365" i="4" s="1"/>
  <c r="L350" i="4"/>
  <c r="L347" i="4"/>
  <c r="L284" i="4"/>
  <c r="F324" i="4"/>
  <c r="G324" i="4"/>
  <c r="I324" i="4" s="1"/>
  <c r="G295" i="4"/>
  <c r="I295" i="4" s="1"/>
  <c r="H295" i="4"/>
  <c r="F281" i="4"/>
  <c r="G281" i="4"/>
  <c r="I281" i="4" s="1"/>
  <c r="H281" i="4"/>
  <c r="L272" i="4"/>
  <c r="L186" i="4"/>
  <c r="H20" i="4"/>
  <c r="G20" i="4"/>
  <c r="I20" i="4" s="1"/>
  <c r="F20" i="4"/>
  <c r="H352" i="4"/>
  <c r="H348" i="4"/>
  <c r="I341" i="4"/>
  <c r="F336" i="4"/>
  <c r="G336" i="4"/>
  <c r="I336" i="4" s="1"/>
  <c r="I334" i="4"/>
  <c r="I325" i="4"/>
  <c r="F320" i="4"/>
  <c r="G320" i="4"/>
  <c r="I320" i="4" s="1"/>
  <c r="I318" i="4"/>
  <c r="L313" i="4"/>
  <c r="I309" i="4"/>
  <c r="L297" i="4"/>
  <c r="I293" i="4"/>
  <c r="G291" i="4"/>
  <c r="H291" i="4"/>
  <c r="F285" i="4"/>
  <c r="G285" i="4"/>
  <c r="H285" i="4"/>
  <c r="L276" i="4"/>
  <c r="L260" i="4"/>
  <c r="L249" i="4"/>
  <c r="L242" i="4"/>
  <c r="F240" i="4"/>
  <c r="G240" i="4"/>
  <c r="I240" i="4" s="1"/>
  <c r="H240" i="4"/>
  <c r="G227" i="4"/>
  <c r="H227" i="4"/>
  <c r="F227" i="4"/>
  <c r="L217" i="4"/>
  <c r="L210" i="4"/>
  <c r="F208" i="4"/>
  <c r="G208" i="4"/>
  <c r="H208" i="4"/>
  <c r="G195" i="4"/>
  <c r="I195" i="4" s="1"/>
  <c r="H195" i="4"/>
  <c r="F195" i="4"/>
  <c r="L42" i="4"/>
  <c r="L35" i="4"/>
  <c r="G327" i="4"/>
  <c r="I327" i="4" s="1"/>
  <c r="H327" i="4"/>
  <c r="G311" i="4"/>
  <c r="H311" i="4"/>
  <c r="F308" i="4"/>
  <c r="G308" i="4"/>
  <c r="I308" i="4" s="1"/>
  <c r="F292" i="4"/>
  <c r="G292" i="4"/>
  <c r="L288" i="4"/>
  <c r="L256" i="4"/>
  <c r="F183" i="4"/>
  <c r="G183" i="4"/>
  <c r="I183" i="4" s="1"/>
  <c r="H183" i="4"/>
  <c r="F174" i="4"/>
  <c r="G174" i="4"/>
  <c r="I174" i="4" s="1"/>
  <c r="H174" i="4"/>
  <c r="H360" i="4"/>
  <c r="H356" i="4"/>
  <c r="H344" i="4"/>
  <c r="G339" i="4"/>
  <c r="I339" i="4" s="1"/>
  <c r="H339" i="4"/>
  <c r="L329" i="4"/>
  <c r="G323" i="4"/>
  <c r="I323" i="4" s="1"/>
  <c r="H323" i="4"/>
  <c r="G307" i="4"/>
  <c r="H307" i="4"/>
  <c r="F304" i="4"/>
  <c r="G304" i="4"/>
  <c r="I304" i="4" s="1"/>
  <c r="I302" i="4"/>
  <c r="I361" i="4"/>
  <c r="G360" i="4"/>
  <c r="I360" i="4" s="1"/>
  <c r="I357" i="4"/>
  <c r="G356" i="4"/>
  <c r="I353" i="4"/>
  <c r="G352" i="4"/>
  <c r="I352" i="4" s="1"/>
  <c r="I349" i="4"/>
  <c r="G348" i="4"/>
  <c r="I348" i="4" s="1"/>
  <c r="I345" i="4"/>
  <c r="G344" i="4"/>
  <c r="I344" i="4" s="1"/>
  <c r="I337" i="4"/>
  <c r="G335" i="4"/>
  <c r="H335" i="4"/>
  <c r="F332" i="4"/>
  <c r="G332" i="4"/>
  <c r="I332" i="4" s="1"/>
  <c r="I330" i="4"/>
  <c r="I321" i="4"/>
  <c r="G319" i="4"/>
  <c r="H319" i="4"/>
  <c r="F316" i="4"/>
  <c r="G316" i="4"/>
  <c r="I316" i="4" s="1"/>
  <c r="I314" i="4"/>
  <c r="I305" i="4"/>
  <c r="G303" i="4"/>
  <c r="I303" i="4" s="1"/>
  <c r="H303" i="4"/>
  <c r="F300" i="4"/>
  <c r="G300" i="4"/>
  <c r="I300" i="4" s="1"/>
  <c r="I298" i="4"/>
  <c r="F289" i="4"/>
  <c r="G289" i="4"/>
  <c r="H289" i="4"/>
  <c r="L264" i="4"/>
  <c r="L172" i="4"/>
  <c r="F130" i="4"/>
  <c r="G130" i="4"/>
  <c r="H130" i="4"/>
  <c r="F340" i="4"/>
  <c r="G340" i="4"/>
  <c r="H340" i="4"/>
  <c r="G331" i="4"/>
  <c r="I331" i="4" s="1"/>
  <c r="H331" i="4"/>
  <c r="F328" i="4"/>
  <c r="G328" i="4"/>
  <c r="I328" i="4" s="1"/>
  <c r="F327" i="4"/>
  <c r="H324" i="4"/>
  <c r="G315" i="4"/>
  <c r="H315" i="4"/>
  <c r="F312" i="4"/>
  <c r="G312" i="4"/>
  <c r="I312" i="4" s="1"/>
  <c r="F311" i="4"/>
  <c r="H308" i="4"/>
  <c r="G299" i="4"/>
  <c r="I299" i="4" s="1"/>
  <c r="H299" i="4"/>
  <c r="F296" i="4"/>
  <c r="G296" i="4"/>
  <c r="I296" i="4" s="1"/>
  <c r="F295" i="4"/>
  <c r="H292" i="4"/>
  <c r="L268" i="4"/>
  <c r="L252" i="4"/>
  <c r="G243" i="4"/>
  <c r="I243" i="4" s="1"/>
  <c r="H243" i="4"/>
  <c r="F243" i="4"/>
  <c r="L233" i="4"/>
  <c r="L226" i="4"/>
  <c r="F224" i="4"/>
  <c r="G224" i="4"/>
  <c r="I224" i="4" s="1"/>
  <c r="H224" i="4"/>
  <c r="G211" i="4"/>
  <c r="H211" i="4"/>
  <c r="F211" i="4"/>
  <c r="L201" i="4"/>
  <c r="L194" i="4"/>
  <c r="F192" i="4"/>
  <c r="G192" i="4"/>
  <c r="H192" i="4"/>
  <c r="L151" i="4"/>
  <c r="H277" i="4"/>
  <c r="H273" i="4"/>
  <c r="H269" i="4"/>
  <c r="H265" i="4"/>
  <c r="H261" i="4"/>
  <c r="H257" i="4"/>
  <c r="H253" i="4"/>
  <c r="I245" i="4"/>
  <c r="G239" i="4"/>
  <c r="H239" i="4"/>
  <c r="F236" i="4"/>
  <c r="G236" i="4"/>
  <c r="I236" i="4" s="1"/>
  <c r="I229" i="4"/>
  <c r="G223" i="4"/>
  <c r="I223" i="4" s="1"/>
  <c r="H223" i="4"/>
  <c r="F220" i="4"/>
  <c r="G220" i="4"/>
  <c r="I220" i="4" s="1"/>
  <c r="I213" i="4"/>
  <c r="G207" i="4"/>
  <c r="I207" i="4" s="1"/>
  <c r="H207" i="4"/>
  <c r="F204" i="4"/>
  <c r="G204" i="4"/>
  <c r="I204" i="4" s="1"/>
  <c r="I197" i="4"/>
  <c r="G191" i="4"/>
  <c r="H191" i="4"/>
  <c r="F187" i="4"/>
  <c r="G187" i="4"/>
  <c r="I187" i="4" s="1"/>
  <c r="H187" i="4"/>
  <c r="F170" i="4"/>
  <c r="G170" i="4"/>
  <c r="I170" i="4" s="1"/>
  <c r="H170" i="4"/>
  <c r="L168" i="4"/>
  <c r="L160" i="4"/>
  <c r="L135" i="4"/>
  <c r="L85" i="4"/>
  <c r="I290" i="4"/>
  <c r="I286" i="4"/>
  <c r="I282" i="4"/>
  <c r="I278" i="4"/>
  <c r="G277" i="4"/>
  <c r="I277" i="4" s="1"/>
  <c r="I274" i="4"/>
  <c r="G273" i="4"/>
  <c r="I270" i="4"/>
  <c r="G269" i="4"/>
  <c r="I266" i="4"/>
  <c r="G265" i="4"/>
  <c r="I265" i="4" s="1"/>
  <c r="I262" i="4"/>
  <c r="G261" i="4"/>
  <c r="I261" i="4" s="1"/>
  <c r="I258" i="4"/>
  <c r="G257" i="4"/>
  <c r="I254" i="4"/>
  <c r="G253" i="4"/>
  <c r="F248" i="4"/>
  <c r="G248" i="4"/>
  <c r="I248" i="4" s="1"/>
  <c r="I241" i="4"/>
  <c r="G235" i="4"/>
  <c r="I235" i="4" s="1"/>
  <c r="H235" i="4"/>
  <c r="F232" i="4"/>
  <c r="G232" i="4"/>
  <c r="I232" i="4" s="1"/>
  <c r="I225" i="4"/>
  <c r="G219" i="4"/>
  <c r="H219" i="4"/>
  <c r="F216" i="4"/>
  <c r="G216" i="4"/>
  <c r="I216" i="4" s="1"/>
  <c r="I209" i="4"/>
  <c r="G203" i="4"/>
  <c r="I203" i="4" s="1"/>
  <c r="H203" i="4"/>
  <c r="F200" i="4"/>
  <c r="G200" i="4"/>
  <c r="I200" i="4" s="1"/>
  <c r="I193" i="4"/>
  <c r="F182" i="4"/>
  <c r="G182" i="4"/>
  <c r="H182" i="4"/>
  <c r="L180" i="4"/>
  <c r="F166" i="4"/>
  <c r="G166" i="4"/>
  <c r="I166" i="4" s="1"/>
  <c r="H166" i="4"/>
  <c r="F162" i="4"/>
  <c r="G162" i="4"/>
  <c r="H162" i="4"/>
  <c r="G149" i="4"/>
  <c r="I149" i="4" s="1"/>
  <c r="H149" i="4"/>
  <c r="F149" i="4"/>
  <c r="L144" i="4"/>
  <c r="F116" i="4"/>
  <c r="G116" i="4"/>
  <c r="I116" i="4" s="1"/>
  <c r="H116" i="4"/>
  <c r="L78" i="4"/>
  <c r="G247" i="4"/>
  <c r="I247" i="4" s="1"/>
  <c r="H247" i="4"/>
  <c r="F244" i="4"/>
  <c r="G244" i="4"/>
  <c r="I244" i="4" s="1"/>
  <c r="G231" i="4"/>
  <c r="I231" i="4" s="1"/>
  <c r="H231" i="4"/>
  <c r="F228" i="4"/>
  <c r="G228" i="4"/>
  <c r="I228" i="4" s="1"/>
  <c r="G215" i="4"/>
  <c r="I215" i="4" s="1"/>
  <c r="H215" i="4"/>
  <c r="F212" i="4"/>
  <c r="G212" i="4"/>
  <c r="I212" i="4" s="1"/>
  <c r="G199" i="4"/>
  <c r="I199" i="4" s="1"/>
  <c r="H199" i="4"/>
  <c r="F196" i="4"/>
  <c r="G196" i="4"/>
  <c r="I196" i="4" s="1"/>
  <c r="F178" i="4"/>
  <c r="G178" i="4"/>
  <c r="I178" i="4" s="1"/>
  <c r="H178" i="4"/>
  <c r="L176" i="4"/>
  <c r="F146" i="4"/>
  <c r="G146" i="4"/>
  <c r="H146" i="4"/>
  <c r="G133" i="4"/>
  <c r="I133" i="4" s="1"/>
  <c r="H133" i="4"/>
  <c r="F133" i="4"/>
  <c r="L128" i="4"/>
  <c r="L110" i="4"/>
  <c r="F92" i="4"/>
  <c r="G92" i="4"/>
  <c r="I92" i="4" s="1"/>
  <c r="H92" i="4"/>
  <c r="G188" i="4"/>
  <c r="I188" i="4" s="1"/>
  <c r="G184" i="4"/>
  <c r="I184" i="4" s="1"/>
  <c r="H181" i="4"/>
  <c r="I181" i="4" s="1"/>
  <c r="F180" i="4"/>
  <c r="H177" i="4"/>
  <c r="I177" i="4" s="1"/>
  <c r="F176" i="4"/>
  <c r="H173" i="4"/>
  <c r="I173" i="4" s="1"/>
  <c r="F172" i="4"/>
  <c r="H169" i="4"/>
  <c r="I169" i="4" s="1"/>
  <c r="F168" i="4"/>
  <c r="H165" i="4"/>
  <c r="I165" i="4" s="1"/>
  <c r="I163" i="4"/>
  <c r="G161" i="4"/>
  <c r="H161" i="4"/>
  <c r="F158" i="4"/>
  <c r="G158" i="4"/>
  <c r="I158" i="4" s="1"/>
  <c r="I156" i="4"/>
  <c r="I147" i="4"/>
  <c r="G145" i="4"/>
  <c r="H145" i="4"/>
  <c r="F142" i="4"/>
  <c r="G142" i="4"/>
  <c r="I142" i="4" s="1"/>
  <c r="I140" i="4"/>
  <c r="I131" i="4"/>
  <c r="G129" i="4"/>
  <c r="I129" i="4" s="1"/>
  <c r="H129" i="4"/>
  <c r="F126" i="4"/>
  <c r="G126" i="4"/>
  <c r="I126" i="4" s="1"/>
  <c r="I124" i="4"/>
  <c r="I119" i="4"/>
  <c r="H118" i="4"/>
  <c r="G118" i="4"/>
  <c r="I118" i="4" s="1"/>
  <c r="F108" i="4"/>
  <c r="G108" i="4"/>
  <c r="H108" i="4"/>
  <c r="L54" i="4"/>
  <c r="L26" i="4"/>
  <c r="I22" i="4"/>
  <c r="F181" i="4"/>
  <c r="F177" i="4"/>
  <c r="F173" i="4"/>
  <c r="F169" i="4"/>
  <c r="F165" i="4"/>
  <c r="G157" i="4"/>
  <c r="H157" i="4"/>
  <c r="F154" i="4"/>
  <c r="G154" i="4"/>
  <c r="I154" i="4" s="1"/>
  <c r="I152" i="4"/>
  <c r="G141" i="4"/>
  <c r="H141" i="4"/>
  <c r="F138" i="4"/>
  <c r="G138" i="4"/>
  <c r="I138" i="4" s="1"/>
  <c r="I136" i="4"/>
  <c r="G125" i="4"/>
  <c r="I125" i="4" s="1"/>
  <c r="H125" i="4"/>
  <c r="F122" i="4"/>
  <c r="G122" i="4"/>
  <c r="I122" i="4" s="1"/>
  <c r="I120" i="4"/>
  <c r="L115" i="4"/>
  <c r="G99" i="4"/>
  <c r="H99" i="4"/>
  <c r="F99" i="4"/>
  <c r="L81" i="4"/>
  <c r="F80" i="4"/>
  <c r="G80" i="4"/>
  <c r="I80" i="4" s="1"/>
  <c r="H80" i="4"/>
  <c r="L74" i="4"/>
  <c r="F60" i="4"/>
  <c r="G60" i="4"/>
  <c r="H60" i="4"/>
  <c r="L30" i="4"/>
  <c r="L18" i="4"/>
  <c r="G153" i="4"/>
  <c r="I153" i="4" s="1"/>
  <c r="H153" i="4"/>
  <c r="F150" i="4"/>
  <c r="G150" i="4"/>
  <c r="I150" i="4" s="1"/>
  <c r="G137" i="4"/>
  <c r="I137" i="4" s="1"/>
  <c r="H137" i="4"/>
  <c r="F134" i="4"/>
  <c r="G134" i="4"/>
  <c r="I134" i="4" s="1"/>
  <c r="G121" i="4"/>
  <c r="I121" i="4" s="1"/>
  <c r="H121" i="4"/>
  <c r="H114" i="4"/>
  <c r="F114" i="4"/>
  <c r="G114" i="4"/>
  <c r="I114" i="4" s="1"/>
  <c r="L106" i="4"/>
  <c r="G79" i="4"/>
  <c r="H79" i="4"/>
  <c r="F79" i="4"/>
  <c r="L31" i="4"/>
  <c r="G21" i="4"/>
  <c r="I21" i="4" s="1"/>
  <c r="F21" i="4"/>
  <c r="H21" i="4"/>
  <c r="H16" i="4"/>
  <c r="G16" i="4"/>
  <c r="I16" i="4" s="1"/>
  <c r="F16" i="4"/>
  <c r="G9" i="4"/>
  <c r="H9" i="4"/>
  <c r="F9" i="4"/>
  <c r="L107" i="4"/>
  <c r="I97" i="4"/>
  <c r="G95" i="4"/>
  <c r="I95" i="4" s="1"/>
  <c r="H95" i="4"/>
  <c r="L90" i="4"/>
  <c r="G83" i="4"/>
  <c r="I83" i="4" s="1"/>
  <c r="H83" i="4"/>
  <c r="F83" i="4"/>
  <c r="L63" i="4"/>
  <c r="L59" i="4"/>
  <c r="L50" i="4"/>
  <c r="G41" i="4"/>
  <c r="H41" i="4"/>
  <c r="F41" i="4"/>
  <c r="F112" i="4"/>
  <c r="G112" i="4"/>
  <c r="I112" i="4" s="1"/>
  <c r="F96" i="4"/>
  <c r="G96" i="4"/>
  <c r="I96" i="4" s="1"/>
  <c r="H96" i="4"/>
  <c r="L94" i="4"/>
  <c r="F76" i="4"/>
  <c r="G76" i="4"/>
  <c r="I76" i="4" s="1"/>
  <c r="L67" i="4"/>
  <c r="F56" i="4"/>
  <c r="G56" i="4"/>
  <c r="H56" i="4"/>
  <c r="H48" i="4"/>
  <c r="G48" i="4"/>
  <c r="F48" i="4"/>
  <c r="L10" i="4"/>
  <c r="F104" i="4"/>
  <c r="G104" i="4"/>
  <c r="I104" i="4" s="1"/>
  <c r="I102" i="4"/>
  <c r="I93" i="4"/>
  <c r="G91" i="4"/>
  <c r="H91" i="4"/>
  <c r="F88" i="4"/>
  <c r="G88" i="4"/>
  <c r="I88" i="4" s="1"/>
  <c r="I86" i="4"/>
  <c r="I77" i="4"/>
  <c r="G75" i="4"/>
  <c r="I75" i="4" s="1"/>
  <c r="H75" i="4"/>
  <c r="F72" i="4"/>
  <c r="G72" i="4"/>
  <c r="I72" i="4" s="1"/>
  <c r="I70" i="4"/>
  <c r="F64" i="4"/>
  <c r="G64" i="4"/>
  <c r="H64" i="4"/>
  <c r="L55" i="4"/>
  <c r="I51" i="4"/>
  <c r="H36" i="4"/>
  <c r="G36" i="4"/>
  <c r="I36" i="4" s="1"/>
  <c r="H32" i="4"/>
  <c r="G32" i="4"/>
  <c r="I32" i="4" s="1"/>
  <c r="F32" i="4"/>
  <c r="G25" i="4"/>
  <c r="I25" i="4" s="1"/>
  <c r="H25" i="4"/>
  <c r="I19" i="4"/>
  <c r="I117" i="4"/>
  <c r="I113" i="4"/>
  <c r="I109" i="4"/>
  <c r="I105" i="4"/>
  <c r="G103" i="4"/>
  <c r="I103" i="4" s="1"/>
  <c r="H103" i="4"/>
  <c r="F100" i="4"/>
  <c r="G100" i="4"/>
  <c r="I100" i="4" s="1"/>
  <c r="I98" i="4"/>
  <c r="I89" i="4"/>
  <c r="G87" i="4"/>
  <c r="H87" i="4"/>
  <c r="F84" i="4"/>
  <c r="G84" i="4"/>
  <c r="I84" i="4" s="1"/>
  <c r="I82" i="4"/>
  <c r="I73" i="4"/>
  <c r="G71" i="4"/>
  <c r="I71" i="4" s="1"/>
  <c r="H71" i="4"/>
  <c r="F68" i="4"/>
  <c r="G68" i="4"/>
  <c r="I68" i="4" s="1"/>
  <c r="F52" i="4"/>
  <c r="G52" i="4"/>
  <c r="I52" i="4" s="1"/>
  <c r="H52" i="4"/>
  <c r="I38" i="4"/>
  <c r="G37" i="4"/>
  <c r="F37" i="4"/>
  <c r="H37" i="4"/>
  <c r="I45" i="4"/>
  <c r="H40" i="4"/>
  <c r="G40" i="4"/>
  <c r="I39" i="4"/>
  <c r="I29" i="4"/>
  <c r="H24" i="4"/>
  <c r="G24" i="4"/>
  <c r="I23" i="4"/>
  <c r="I13" i="4"/>
  <c r="I65" i="4"/>
  <c r="I61" i="4"/>
  <c r="I57" i="4"/>
  <c r="I53" i="4"/>
  <c r="I49" i="4"/>
  <c r="H44" i="4"/>
  <c r="G44" i="4"/>
  <c r="I43" i="4"/>
  <c r="I33" i="4"/>
  <c r="H28" i="4"/>
  <c r="G28" i="4"/>
  <c r="I27" i="4"/>
  <c r="I17" i="4"/>
  <c r="H12" i="4"/>
  <c r="G12" i="4"/>
  <c r="I11" i="4"/>
  <c r="E9" i="3"/>
  <c r="F9" i="3"/>
  <c r="G9" i="3"/>
  <c r="H9" i="3"/>
  <c r="I9" i="3"/>
  <c r="L9" i="3"/>
  <c r="E10" i="3"/>
  <c r="F10" i="3"/>
  <c r="G10" i="3"/>
  <c r="H10" i="3"/>
  <c r="I10" i="3"/>
  <c r="L10" i="3" s="1"/>
  <c r="E11" i="3"/>
  <c r="F11" i="3"/>
  <c r="G11" i="3"/>
  <c r="H11" i="3"/>
  <c r="I11" i="3"/>
  <c r="E12" i="3"/>
  <c r="F12" i="3"/>
  <c r="G12" i="3"/>
  <c r="I12" i="3" s="1"/>
  <c r="H12" i="3"/>
  <c r="E13" i="3"/>
  <c r="F13" i="3"/>
  <c r="G13" i="3"/>
  <c r="I13" i="3" s="1"/>
  <c r="H13" i="3"/>
  <c r="E14" i="3"/>
  <c r="H14" i="3" s="1"/>
  <c r="F14" i="3"/>
  <c r="E15" i="3"/>
  <c r="E16" i="3"/>
  <c r="F16" i="3" s="1"/>
  <c r="E17" i="3"/>
  <c r="F17" i="3" s="1"/>
  <c r="G17" i="3"/>
  <c r="H17" i="3"/>
  <c r="I17" i="3"/>
  <c r="L17" i="3"/>
  <c r="E18" i="3"/>
  <c r="F18" i="3"/>
  <c r="G18" i="3"/>
  <c r="H18" i="3"/>
  <c r="I18" i="3"/>
  <c r="L18" i="3" s="1"/>
  <c r="E19" i="3"/>
  <c r="F19" i="3"/>
  <c r="G19" i="3"/>
  <c r="H19" i="3"/>
  <c r="I19" i="3"/>
  <c r="E20" i="3"/>
  <c r="F20" i="3"/>
  <c r="G20" i="3"/>
  <c r="H20" i="3"/>
  <c r="E21" i="3"/>
  <c r="F21" i="3"/>
  <c r="G21" i="3"/>
  <c r="I21" i="3" s="1"/>
  <c r="H21" i="3"/>
  <c r="E22" i="3"/>
  <c r="H22" i="3" s="1"/>
  <c r="F22" i="3"/>
  <c r="E23" i="3"/>
  <c r="E24" i="3"/>
  <c r="F24" i="3" s="1"/>
  <c r="E25" i="3"/>
  <c r="F25" i="3" s="1"/>
  <c r="G25" i="3"/>
  <c r="H25" i="3"/>
  <c r="I25" i="3"/>
  <c r="L25" i="3"/>
  <c r="E26" i="3"/>
  <c r="F26" i="3"/>
  <c r="G26" i="3"/>
  <c r="H26" i="3"/>
  <c r="I26" i="3"/>
  <c r="L26" i="3" s="1"/>
  <c r="E27" i="3"/>
  <c r="F27" i="3"/>
  <c r="G27" i="3"/>
  <c r="H27" i="3"/>
  <c r="I27" i="3"/>
  <c r="E28" i="3"/>
  <c r="F28" i="3"/>
  <c r="G28" i="3"/>
  <c r="H28" i="3"/>
  <c r="E29" i="3"/>
  <c r="F29" i="3"/>
  <c r="G29" i="3"/>
  <c r="I29" i="3" s="1"/>
  <c r="H29" i="3"/>
  <c r="E30" i="3"/>
  <c r="H30" i="3" s="1"/>
  <c r="F30" i="3"/>
  <c r="E31" i="3"/>
  <c r="E32" i="3"/>
  <c r="F32" i="3" s="1"/>
  <c r="E33" i="3"/>
  <c r="F33" i="3" s="1"/>
  <c r="G33" i="3"/>
  <c r="H33" i="3"/>
  <c r="I33" i="3"/>
  <c r="L33" i="3"/>
  <c r="E34" i="3"/>
  <c r="F34" i="3"/>
  <c r="G34" i="3"/>
  <c r="H34" i="3"/>
  <c r="I34" i="3"/>
  <c r="L34" i="3" s="1"/>
  <c r="E35" i="3"/>
  <c r="F35" i="3"/>
  <c r="G35" i="3"/>
  <c r="H35" i="3"/>
  <c r="I35" i="3"/>
  <c r="E36" i="3"/>
  <c r="F36" i="3"/>
  <c r="G36" i="3"/>
  <c r="H36" i="3"/>
  <c r="E37" i="3"/>
  <c r="F37" i="3"/>
  <c r="G37" i="3"/>
  <c r="I37" i="3" s="1"/>
  <c r="H37" i="3"/>
  <c r="E38" i="3"/>
  <c r="E39" i="3"/>
  <c r="E40" i="3"/>
  <c r="E41" i="3"/>
  <c r="F41" i="3" s="1"/>
  <c r="G41" i="3"/>
  <c r="H41" i="3"/>
  <c r="I41" i="3"/>
  <c r="L41" i="3"/>
  <c r="E42" i="3"/>
  <c r="F42" i="3"/>
  <c r="G42" i="3"/>
  <c r="H42" i="3"/>
  <c r="I42" i="3"/>
  <c r="L42" i="3" s="1"/>
  <c r="E43" i="3"/>
  <c r="F43" i="3"/>
  <c r="G43" i="3"/>
  <c r="H43" i="3"/>
  <c r="I43" i="3" s="1"/>
  <c r="E44" i="3"/>
  <c r="F44" i="3"/>
  <c r="G44" i="3"/>
  <c r="I44" i="3" s="1"/>
  <c r="H44" i="3"/>
  <c r="E45" i="3"/>
  <c r="F45" i="3"/>
  <c r="G45" i="3"/>
  <c r="I45" i="3" s="1"/>
  <c r="H45" i="3"/>
  <c r="E46" i="3"/>
  <c r="E47" i="3"/>
  <c r="F47" i="3" s="1"/>
  <c r="E48" i="3"/>
  <c r="E49" i="3"/>
  <c r="F49" i="3" s="1"/>
  <c r="G49" i="3"/>
  <c r="H49" i="3"/>
  <c r="I49" i="3"/>
  <c r="L49" i="3"/>
  <c r="E50" i="3"/>
  <c r="F50" i="3"/>
  <c r="G50" i="3"/>
  <c r="H50" i="3"/>
  <c r="I50" i="3" s="1"/>
  <c r="E51" i="3"/>
  <c r="F51" i="3"/>
  <c r="G51" i="3"/>
  <c r="H51" i="3"/>
  <c r="I51" i="3"/>
  <c r="E52" i="3"/>
  <c r="F52" i="3"/>
  <c r="G52" i="3"/>
  <c r="H52" i="3"/>
  <c r="I52" i="3"/>
  <c r="E53" i="3"/>
  <c r="G53" i="3" s="1"/>
  <c r="I53" i="3" s="1"/>
  <c r="F53" i="3"/>
  <c r="H53" i="3"/>
  <c r="E54" i="3"/>
  <c r="H54" i="3" s="1"/>
  <c r="F54" i="3"/>
  <c r="G54" i="3"/>
  <c r="I54" i="3" s="1"/>
  <c r="L54" i="3" s="1"/>
  <c r="E55" i="3"/>
  <c r="F55" i="3"/>
  <c r="E56" i="3"/>
  <c r="E57" i="3"/>
  <c r="F57" i="3" s="1"/>
  <c r="G57" i="3"/>
  <c r="H57" i="3"/>
  <c r="I57" i="3"/>
  <c r="L57" i="3" s="1"/>
  <c r="E58" i="3"/>
  <c r="F58" i="3"/>
  <c r="G58" i="3"/>
  <c r="H58" i="3"/>
  <c r="I58" i="3"/>
  <c r="L58" i="3" s="1"/>
  <c r="E59" i="3"/>
  <c r="F59" i="3"/>
  <c r="G59" i="3"/>
  <c r="H59" i="3"/>
  <c r="I59" i="3" s="1"/>
  <c r="E60" i="3"/>
  <c r="H60" i="3" s="1"/>
  <c r="F60" i="3"/>
  <c r="G60" i="3"/>
  <c r="E61" i="3"/>
  <c r="G61" i="3" s="1"/>
  <c r="I61" i="3" s="1"/>
  <c r="F61" i="3"/>
  <c r="H61" i="3"/>
  <c r="E62" i="3"/>
  <c r="H62" i="3" s="1"/>
  <c r="F62" i="3"/>
  <c r="G62" i="3"/>
  <c r="I62" i="3" s="1"/>
  <c r="L62" i="3" s="1"/>
  <c r="E63" i="3"/>
  <c r="E64" i="3"/>
  <c r="E65" i="3"/>
  <c r="F65" i="3" s="1"/>
  <c r="G65" i="3"/>
  <c r="H65" i="3"/>
  <c r="I65" i="3"/>
  <c r="E66" i="3"/>
  <c r="F66" i="3"/>
  <c r="G66" i="3"/>
  <c r="H66" i="3"/>
  <c r="I66" i="3"/>
  <c r="E67" i="3"/>
  <c r="F67" i="3"/>
  <c r="G67" i="3"/>
  <c r="I67" i="3" s="1"/>
  <c r="H67" i="3"/>
  <c r="E68" i="3"/>
  <c r="F68" i="3" s="1"/>
  <c r="H68" i="3"/>
  <c r="E69" i="3"/>
  <c r="H69" i="3" s="1"/>
  <c r="F69" i="3"/>
  <c r="G69" i="3"/>
  <c r="E70" i="3"/>
  <c r="H70" i="3" s="1"/>
  <c r="F70" i="3"/>
  <c r="E71" i="3"/>
  <c r="F71" i="3"/>
  <c r="E72" i="3"/>
  <c r="H72" i="3"/>
  <c r="E73" i="3"/>
  <c r="F73" i="3" s="1"/>
  <c r="G73" i="3"/>
  <c r="H73" i="3"/>
  <c r="I73" i="3"/>
  <c r="E74" i="3"/>
  <c r="F74" i="3"/>
  <c r="G74" i="3"/>
  <c r="H74" i="3"/>
  <c r="I74" i="3"/>
  <c r="L74" i="3" s="1"/>
  <c r="E75" i="3"/>
  <c r="H75" i="3" s="1"/>
  <c r="F75" i="3"/>
  <c r="G75" i="3"/>
  <c r="I75" i="3" s="1"/>
  <c r="E76" i="3"/>
  <c r="F76" i="3" s="1"/>
  <c r="G76" i="3"/>
  <c r="E77" i="3"/>
  <c r="F77" i="3" s="1"/>
  <c r="H77" i="3"/>
  <c r="E78" i="3"/>
  <c r="H78" i="3" s="1"/>
  <c r="E79" i="3"/>
  <c r="F79" i="3"/>
  <c r="E80" i="3"/>
  <c r="H80" i="3"/>
  <c r="E81" i="3"/>
  <c r="F81" i="3" s="1"/>
  <c r="G81" i="3"/>
  <c r="H81" i="3"/>
  <c r="I81" i="3"/>
  <c r="E82" i="3"/>
  <c r="F82" i="3"/>
  <c r="G82" i="3"/>
  <c r="H82" i="3"/>
  <c r="I82" i="3"/>
  <c r="L82" i="3" s="1"/>
  <c r="E83" i="3"/>
  <c r="H83" i="3" s="1"/>
  <c r="F83" i="3"/>
  <c r="G83" i="3"/>
  <c r="I83" i="3" s="1"/>
  <c r="E84" i="3"/>
  <c r="F84" i="3" s="1"/>
  <c r="G84" i="3"/>
  <c r="E85" i="3"/>
  <c r="F85" i="3" s="1"/>
  <c r="H85" i="3"/>
  <c r="E86" i="3"/>
  <c r="H86" i="3" s="1"/>
  <c r="E87" i="3"/>
  <c r="F87" i="3"/>
  <c r="E88" i="3"/>
  <c r="H88" i="3"/>
  <c r="E89" i="3"/>
  <c r="F89" i="3" s="1"/>
  <c r="G89" i="3"/>
  <c r="H89" i="3"/>
  <c r="I89" i="3"/>
  <c r="E90" i="3"/>
  <c r="F90" i="3"/>
  <c r="G90" i="3"/>
  <c r="H90" i="3"/>
  <c r="I90" i="3"/>
  <c r="L90" i="3" s="1"/>
  <c r="E91" i="3"/>
  <c r="H91" i="3" s="1"/>
  <c r="I91" i="3" s="1"/>
  <c r="F91" i="3"/>
  <c r="G91" i="3"/>
  <c r="E92" i="3"/>
  <c r="F92" i="3" s="1"/>
  <c r="G92" i="3"/>
  <c r="E93" i="3"/>
  <c r="F93" i="3" s="1"/>
  <c r="H93" i="3"/>
  <c r="E94" i="3"/>
  <c r="F94" i="3" s="1"/>
  <c r="E95" i="3"/>
  <c r="F95" i="3" s="1"/>
  <c r="H95" i="3"/>
  <c r="E96" i="3"/>
  <c r="F96" i="3" s="1"/>
  <c r="G96" i="3"/>
  <c r="E97" i="3"/>
  <c r="H97" i="3" s="1"/>
  <c r="I97" i="3" s="1"/>
  <c r="F97" i="3"/>
  <c r="G97" i="3"/>
  <c r="E98" i="3"/>
  <c r="E99" i="3"/>
  <c r="F99" i="3" s="1"/>
  <c r="G99" i="3"/>
  <c r="H99" i="3"/>
  <c r="I99" i="3" s="1"/>
  <c r="L99" i="3"/>
  <c r="E100" i="3"/>
  <c r="F100" i="3"/>
  <c r="G100" i="3"/>
  <c r="I100" i="3" s="1"/>
  <c r="L100" i="3" s="1"/>
  <c r="H100" i="3"/>
  <c r="E101" i="3"/>
  <c r="F101" i="3"/>
  <c r="G101" i="3"/>
  <c r="I101" i="3" s="1"/>
  <c r="H101" i="3"/>
  <c r="E102" i="3"/>
  <c r="F102" i="3" s="1"/>
  <c r="E103" i="3"/>
  <c r="F103" i="3" s="1"/>
  <c r="H103" i="3"/>
  <c r="E104" i="3"/>
  <c r="F104" i="3" s="1"/>
  <c r="G104" i="3"/>
  <c r="E105" i="3"/>
  <c r="H105" i="3" s="1"/>
  <c r="I105" i="3" s="1"/>
  <c r="F105" i="3"/>
  <c r="G105" i="3"/>
  <c r="E106" i="3"/>
  <c r="E107" i="3"/>
  <c r="F107" i="3" s="1"/>
  <c r="G107" i="3"/>
  <c r="H107" i="3"/>
  <c r="I107" i="3" s="1"/>
  <c r="L107" i="3"/>
  <c r="E108" i="3"/>
  <c r="F108" i="3"/>
  <c r="G108" i="3"/>
  <c r="I108" i="3" s="1"/>
  <c r="L108" i="3" s="1"/>
  <c r="H108" i="3"/>
  <c r="E109" i="3"/>
  <c r="F109" i="3"/>
  <c r="G109" i="3"/>
  <c r="I109" i="3" s="1"/>
  <c r="H109" i="3"/>
  <c r="E110" i="3"/>
  <c r="F110" i="3" s="1"/>
  <c r="E111" i="3"/>
  <c r="F111" i="3" s="1"/>
  <c r="H111" i="3"/>
  <c r="E112" i="3"/>
  <c r="F112" i="3" s="1"/>
  <c r="G112" i="3"/>
  <c r="E113" i="3"/>
  <c r="H113" i="3" s="1"/>
  <c r="I113" i="3" s="1"/>
  <c r="F113" i="3"/>
  <c r="G113" i="3"/>
  <c r="E114" i="3"/>
  <c r="E115" i="3"/>
  <c r="F115" i="3" s="1"/>
  <c r="G115" i="3"/>
  <c r="H115" i="3"/>
  <c r="I115" i="3" s="1"/>
  <c r="E116" i="3"/>
  <c r="F116" i="3"/>
  <c r="G116" i="3"/>
  <c r="I116" i="3" s="1"/>
  <c r="L116" i="3" s="1"/>
  <c r="H116" i="3"/>
  <c r="E117" i="3"/>
  <c r="F117" i="3"/>
  <c r="G117" i="3"/>
  <c r="I117" i="3" s="1"/>
  <c r="H117" i="3"/>
  <c r="E118" i="3"/>
  <c r="E119" i="3"/>
  <c r="H119" i="3"/>
  <c r="E120" i="3"/>
  <c r="F120" i="3" s="1"/>
  <c r="G120" i="3"/>
  <c r="E121" i="3"/>
  <c r="H121" i="3" s="1"/>
  <c r="I121" i="3" s="1"/>
  <c r="L121" i="3" s="1"/>
  <c r="F121" i="3"/>
  <c r="G121" i="3"/>
  <c r="E122" i="3"/>
  <c r="E123" i="3"/>
  <c r="F123" i="3" s="1"/>
  <c r="G123" i="3"/>
  <c r="H123" i="3"/>
  <c r="I123" i="3"/>
  <c r="L123" i="3"/>
  <c r="E124" i="3"/>
  <c r="F124" i="3"/>
  <c r="G124" i="3"/>
  <c r="H124" i="3"/>
  <c r="E125" i="3"/>
  <c r="F125" i="3"/>
  <c r="G125" i="3"/>
  <c r="I125" i="3" s="1"/>
  <c r="H125" i="3"/>
  <c r="E126" i="3"/>
  <c r="H126" i="3" s="1"/>
  <c r="F126" i="3"/>
  <c r="E127" i="3"/>
  <c r="G127" i="3" s="1"/>
  <c r="E128" i="3"/>
  <c r="G128" i="3"/>
  <c r="E129" i="3"/>
  <c r="H129" i="3" s="1"/>
  <c r="I129" i="3" s="1"/>
  <c r="F129" i="3"/>
  <c r="G129" i="3"/>
  <c r="E130" i="3"/>
  <c r="H130" i="3"/>
  <c r="E131" i="3"/>
  <c r="F131" i="3" s="1"/>
  <c r="G131" i="3"/>
  <c r="H131" i="3"/>
  <c r="I131" i="3"/>
  <c r="E132" i="3"/>
  <c r="F132" i="3"/>
  <c r="G132" i="3"/>
  <c r="I132" i="3" s="1"/>
  <c r="H132" i="3"/>
  <c r="E133" i="3"/>
  <c r="E134" i="3"/>
  <c r="H134" i="3" s="1"/>
  <c r="F134" i="3"/>
  <c r="G134" i="3"/>
  <c r="I134" i="3" s="1"/>
  <c r="E135" i="3"/>
  <c r="G135" i="3" s="1"/>
  <c r="E136" i="3"/>
  <c r="G136" i="3"/>
  <c r="E137" i="3"/>
  <c r="H137" i="3" s="1"/>
  <c r="I137" i="3" s="1"/>
  <c r="F137" i="3"/>
  <c r="G137" i="3"/>
  <c r="E138" i="3"/>
  <c r="H138" i="3"/>
  <c r="E139" i="3"/>
  <c r="F139" i="3" s="1"/>
  <c r="G139" i="3"/>
  <c r="H139" i="3"/>
  <c r="I139" i="3"/>
  <c r="E140" i="3"/>
  <c r="F140" i="3"/>
  <c r="G140" i="3"/>
  <c r="H140" i="3"/>
  <c r="I140" i="3"/>
  <c r="L140" i="3" s="1"/>
  <c r="E141" i="3"/>
  <c r="F141" i="3"/>
  <c r="G141" i="3"/>
  <c r="I141" i="3" s="1"/>
  <c r="L141" i="3" s="1"/>
  <c r="H141" i="3"/>
  <c r="E142" i="3"/>
  <c r="H142" i="3" s="1"/>
  <c r="F142" i="3"/>
  <c r="G142" i="3"/>
  <c r="I142" i="3"/>
  <c r="L142" i="3" s="1"/>
  <c r="E143" i="3"/>
  <c r="E144" i="3"/>
  <c r="F144" i="3" s="1"/>
  <c r="G144" i="3"/>
  <c r="E145" i="3"/>
  <c r="H145" i="3" s="1"/>
  <c r="F145" i="3"/>
  <c r="G145" i="3"/>
  <c r="I145" i="3" s="1"/>
  <c r="E146" i="3"/>
  <c r="G146" i="3" s="1"/>
  <c r="I146" i="3" s="1"/>
  <c r="F146" i="3"/>
  <c r="H146" i="3"/>
  <c r="E147" i="3"/>
  <c r="F147" i="3" s="1"/>
  <c r="G147" i="3"/>
  <c r="H147" i="3"/>
  <c r="E148" i="3"/>
  <c r="F148" i="3"/>
  <c r="G148" i="3"/>
  <c r="I148" i="3" s="1"/>
  <c r="H148" i="3"/>
  <c r="E149" i="3"/>
  <c r="H149" i="3" s="1"/>
  <c r="F149" i="3"/>
  <c r="G149" i="3"/>
  <c r="I149" i="3" s="1"/>
  <c r="E150" i="3"/>
  <c r="H150" i="3" s="1"/>
  <c r="F150" i="3"/>
  <c r="G150" i="3"/>
  <c r="I150" i="3" s="1"/>
  <c r="E151" i="3"/>
  <c r="H151" i="3" s="1"/>
  <c r="F151" i="3"/>
  <c r="G151" i="3"/>
  <c r="E152" i="3"/>
  <c r="H152" i="3" s="1"/>
  <c r="F152" i="3"/>
  <c r="G152" i="3"/>
  <c r="I152" i="3" s="1"/>
  <c r="E153" i="3"/>
  <c r="H153" i="3" s="1"/>
  <c r="F153" i="3"/>
  <c r="G153" i="3"/>
  <c r="I153" i="3" s="1"/>
  <c r="E154" i="3"/>
  <c r="G154" i="3" s="1"/>
  <c r="F154" i="3"/>
  <c r="H154" i="3"/>
  <c r="E155" i="3"/>
  <c r="F155" i="3" s="1"/>
  <c r="G155" i="3"/>
  <c r="I155" i="3" s="1"/>
  <c r="H155" i="3"/>
  <c r="E156" i="3"/>
  <c r="F156" i="3"/>
  <c r="G156" i="3"/>
  <c r="I156" i="3" s="1"/>
  <c r="H156" i="3"/>
  <c r="E157" i="3"/>
  <c r="G157" i="3" s="1"/>
  <c r="F157" i="3"/>
  <c r="E158" i="3"/>
  <c r="E159" i="3"/>
  <c r="F159" i="3"/>
  <c r="G159" i="3"/>
  <c r="I159" i="3" s="1"/>
  <c r="H159" i="3"/>
  <c r="L159" i="3"/>
  <c r="E160" i="3"/>
  <c r="F160" i="3"/>
  <c r="G160" i="3"/>
  <c r="I160" i="3" s="1"/>
  <c r="L160" i="3" s="1"/>
  <c r="H160" i="3"/>
  <c r="E161" i="3"/>
  <c r="F161" i="3"/>
  <c r="G161" i="3"/>
  <c r="H161" i="3"/>
  <c r="I161" i="3"/>
  <c r="E162" i="3"/>
  <c r="F162" i="3" s="1"/>
  <c r="H162" i="3"/>
  <c r="E163" i="3"/>
  <c r="F163" i="3"/>
  <c r="G163" i="3"/>
  <c r="H163" i="3"/>
  <c r="E164" i="3"/>
  <c r="H164" i="3" s="1"/>
  <c r="F164" i="3"/>
  <c r="G164" i="3"/>
  <c r="I164" i="3" s="1"/>
  <c r="E165" i="3"/>
  <c r="G165" i="3" s="1"/>
  <c r="F165" i="3"/>
  <c r="E166" i="3"/>
  <c r="E167" i="3"/>
  <c r="F167" i="3"/>
  <c r="G167" i="3"/>
  <c r="H167" i="3"/>
  <c r="I167" i="3" s="1"/>
  <c r="E168" i="3"/>
  <c r="F168" i="3"/>
  <c r="G168" i="3"/>
  <c r="I168" i="3" s="1"/>
  <c r="L168" i="3" s="1"/>
  <c r="H168" i="3"/>
  <c r="E169" i="3"/>
  <c r="F169" i="3"/>
  <c r="G169" i="3"/>
  <c r="H169" i="3"/>
  <c r="I169" i="3"/>
  <c r="E170" i="3"/>
  <c r="F170" i="3" s="1"/>
  <c r="H170" i="3"/>
  <c r="E171" i="3"/>
  <c r="F171" i="3"/>
  <c r="G171" i="3"/>
  <c r="H171" i="3"/>
  <c r="E172" i="3"/>
  <c r="H172" i="3" s="1"/>
  <c r="F172" i="3"/>
  <c r="G172" i="3"/>
  <c r="E173" i="3"/>
  <c r="E174" i="3"/>
  <c r="E175" i="3"/>
  <c r="F175" i="3"/>
  <c r="G175" i="3"/>
  <c r="H175" i="3"/>
  <c r="I175" i="3" s="1"/>
  <c r="E176" i="3"/>
  <c r="F176" i="3"/>
  <c r="G176" i="3"/>
  <c r="I176" i="3" s="1"/>
  <c r="L176" i="3" s="1"/>
  <c r="H176" i="3"/>
  <c r="E177" i="3"/>
  <c r="F177" i="3"/>
  <c r="G177" i="3"/>
  <c r="H177" i="3"/>
  <c r="I177" i="3"/>
  <c r="E178" i="3"/>
  <c r="F178" i="3" s="1"/>
  <c r="H178" i="3"/>
  <c r="E179" i="3"/>
  <c r="F179" i="3"/>
  <c r="G179" i="3"/>
  <c r="H179" i="3"/>
  <c r="E180" i="3"/>
  <c r="H180" i="3" s="1"/>
  <c r="F180" i="3"/>
  <c r="G180" i="3"/>
  <c r="I180" i="3" s="1"/>
  <c r="E181" i="3"/>
  <c r="F181" i="3"/>
  <c r="E182" i="3"/>
  <c r="E183" i="3"/>
  <c r="F183" i="3"/>
  <c r="G183" i="3"/>
  <c r="H183" i="3"/>
  <c r="I183" i="3" s="1"/>
  <c r="L183" i="3"/>
  <c r="E184" i="3"/>
  <c r="F184" i="3"/>
  <c r="G184" i="3"/>
  <c r="I184" i="3" s="1"/>
  <c r="H184" i="3"/>
  <c r="E185" i="3"/>
  <c r="F185" i="3"/>
  <c r="G185" i="3"/>
  <c r="H185" i="3"/>
  <c r="I185" i="3"/>
  <c r="E186" i="3"/>
  <c r="F186" i="3" s="1"/>
  <c r="H186" i="3"/>
  <c r="E187" i="3"/>
  <c r="F187" i="3"/>
  <c r="G187" i="3"/>
  <c r="H187" i="3"/>
  <c r="E188" i="3"/>
  <c r="H188" i="3" s="1"/>
  <c r="F188" i="3"/>
  <c r="G188" i="3"/>
  <c r="E189" i="3"/>
  <c r="F189" i="3"/>
  <c r="E190" i="3"/>
  <c r="E191" i="3"/>
  <c r="F191" i="3"/>
  <c r="G191" i="3"/>
  <c r="H191" i="3"/>
  <c r="I191" i="3" s="1"/>
  <c r="E192" i="3"/>
  <c r="F192" i="3"/>
  <c r="G192" i="3"/>
  <c r="I192" i="3" s="1"/>
  <c r="L192" i="3" s="1"/>
  <c r="H192" i="3"/>
  <c r="E193" i="3"/>
  <c r="F193" i="3"/>
  <c r="G193" i="3"/>
  <c r="H193" i="3"/>
  <c r="I193" i="3"/>
  <c r="E194" i="3"/>
  <c r="H194" i="3"/>
  <c r="E195" i="3"/>
  <c r="F195" i="3"/>
  <c r="G195" i="3"/>
  <c r="H195" i="3"/>
  <c r="E196" i="3"/>
  <c r="E197" i="3"/>
  <c r="F197" i="3"/>
  <c r="E198" i="3"/>
  <c r="E199" i="3"/>
  <c r="F199" i="3"/>
  <c r="G199" i="3"/>
  <c r="H199" i="3"/>
  <c r="I199" i="3" s="1"/>
  <c r="L199" i="3"/>
  <c r="E200" i="3"/>
  <c r="F200" i="3"/>
  <c r="G200" i="3"/>
  <c r="I200" i="3" s="1"/>
  <c r="H200" i="3"/>
  <c r="E201" i="3"/>
  <c r="F201" i="3"/>
  <c r="G201" i="3"/>
  <c r="H201" i="3"/>
  <c r="I201" i="3" s="1"/>
  <c r="E202" i="3"/>
  <c r="F202" i="3"/>
  <c r="G202" i="3"/>
  <c r="I202" i="3" s="1"/>
  <c r="H202" i="3"/>
  <c r="E203" i="3"/>
  <c r="F203" i="3" s="1"/>
  <c r="E204" i="3"/>
  <c r="H204" i="3" s="1"/>
  <c r="F204" i="3"/>
  <c r="G204" i="3"/>
  <c r="I204" i="3" s="1"/>
  <c r="E205" i="3"/>
  <c r="F205" i="3"/>
  <c r="E206" i="3"/>
  <c r="E207" i="3"/>
  <c r="F207" i="3"/>
  <c r="G207" i="3"/>
  <c r="H207" i="3"/>
  <c r="I207" i="3"/>
  <c r="L207" i="3"/>
  <c r="E208" i="3"/>
  <c r="F208" i="3"/>
  <c r="G208" i="3"/>
  <c r="H208" i="3"/>
  <c r="I208" i="3"/>
  <c r="L208" i="3" s="1"/>
  <c r="E209" i="3"/>
  <c r="F209" i="3"/>
  <c r="G209" i="3"/>
  <c r="H209" i="3"/>
  <c r="I209" i="3"/>
  <c r="E210" i="3"/>
  <c r="F210" i="3" s="1"/>
  <c r="G210" i="3"/>
  <c r="E211" i="3"/>
  <c r="H211" i="3" s="1"/>
  <c r="F211" i="3"/>
  <c r="G211" i="3"/>
  <c r="E212" i="3"/>
  <c r="H212" i="3" s="1"/>
  <c r="F212" i="3"/>
  <c r="G212" i="3"/>
  <c r="I212" i="3" s="1"/>
  <c r="L212" i="3"/>
  <c r="E213" i="3"/>
  <c r="E214" i="3"/>
  <c r="E215" i="3"/>
  <c r="F215" i="3"/>
  <c r="G215" i="3"/>
  <c r="H215" i="3"/>
  <c r="I215" i="3"/>
  <c r="E216" i="3"/>
  <c r="F216" i="3" s="1"/>
  <c r="G216" i="3"/>
  <c r="I216" i="3" s="1"/>
  <c r="H216" i="3"/>
  <c r="E217" i="3"/>
  <c r="F217" i="3"/>
  <c r="G217" i="3"/>
  <c r="H217" i="3"/>
  <c r="I217" i="3"/>
  <c r="L217" i="3"/>
  <c r="E218" i="3"/>
  <c r="F218" i="3"/>
  <c r="G218" i="3"/>
  <c r="H218" i="3"/>
  <c r="I218" i="3"/>
  <c r="L218" i="3"/>
  <c r="E219" i="3"/>
  <c r="F219" i="3"/>
  <c r="G219" i="3"/>
  <c r="H219" i="3"/>
  <c r="E220" i="3"/>
  <c r="H220" i="3" s="1"/>
  <c r="F220" i="3"/>
  <c r="G220" i="3"/>
  <c r="I220" i="3"/>
  <c r="L220" i="3"/>
  <c r="E221" i="3"/>
  <c r="G221" i="3" s="1"/>
  <c r="F221" i="3"/>
  <c r="H221" i="3"/>
  <c r="I221" i="3"/>
  <c r="L221" i="3"/>
  <c r="E222" i="3"/>
  <c r="F222" i="3" s="1"/>
  <c r="G222" i="3"/>
  <c r="H222" i="3"/>
  <c r="I222" i="3"/>
  <c r="L222" i="3"/>
  <c r="E223" i="3"/>
  <c r="F223" i="3"/>
  <c r="G223" i="3"/>
  <c r="H223" i="3"/>
  <c r="I223" i="3" s="1"/>
  <c r="L223" i="3" s="1"/>
  <c r="E224" i="3"/>
  <c r="F224" i="3"/>
  <c r="G224" i="3"/>
  <c r="H224" i="3"/>
  <c r="I224" i="3" s="1"/>
  <c r="L224" i="3" s="1"/>
  <c r="E225" i="3"/>
  <c r="F225" i="3"/>
  <c r="G225" i="3"/>
  <c r="H225" i="3"/>
  <c r="I225" i="3" s="1"/>
  <c r="L225" i="3"/>
  <c r="E226" i="3"/>
  <c r="F226" i="3"/>
  <c r="G226" i="3"/>
  <c r="H226" i="3"/>
  <c r="I226" i="3" s="1"/>
  <c r="E227" i="3"/>
  <c r="F227" i="3"/>
  <c r="G227" i="3"/>
  <c r="H227" i="3"/>
  <c r="E228" i="3"/>
  <c r="H228" i="3" s="1"/>
  <c r="F228" i="3"/>
  <c r="G228" i="3"/>
  <c r="I228" i="3"/>
  <c r="L228" i="3"/>
  <c r="E229" i="3"/>
  <c r="G229" i="3" s="1"/>
  <c r="F229" i="3"/>
  <c r="H229" i="3"/>
  <c r="I229" i="3"/>
  <c r="L229" i="3"/>
  <c r="E230" i="3"/>
  <c r="F230" i="3" s="1"/>
  <c r="G230" i="3"/>
  <c r="H230" i="3"/>
  <c r="I230" i="3"/>
  <c r="L230" i="3"/>
  <c r="E231" i="3"/>
  <c r="F231" i="3"/>
  <c r="G231" i="3"/>
  <c r="H231" i="3"/>
  <c r="I231" i="3" s="1"/>
  <c r="L231" i="3" s="1"/>
  <c r="E232" i="3"/>
  <c r="F232" i="3"/>
  <c r="G232" i="3"/>
  <c r="H232" i="3"/>
  <c r="I232" i="3" s="1"/>
  <c r="L232" i="3" s="1"/>
  <c r="E233" i="3"/>
  <c r="F233" i="3"/>
  <c r="G233" i="3"/>
  <c r="H233" i="3"/>
  <c r="I233" i="3" s="1"/>
  <c r="L233" i="3"/>
  <c r="E234" i="3"/>
  <c r="F234" i="3"/>
  <c r="G234" i="3"/>
  <c r="H234" i="3"/>
  <c r="I234" i="3" s="1"/>
  <c r="E235" i="3"/>
  <c r="F235" i="3"/>
  <c r="G235" i="3"/>
  <c r="H235" i="3"/>
  <c r="E236" i="3"/>
  <c r="H236" i="3" s="1"/>
  <c r="F236" i="3"/>
  <c r="G236" i="3"/>
  <c r="I236" i="3"/>
  <c r="L236" i="3"/>
  <c r="E237" i="3"/>
  <c r="G237" i="3" s="1"/>
  <c r="F237" i="3"/>
  <c r="H237" i="3"/>
  <c r="I237" i="3"/>
  <c r="L237" i="3"/>
  <c r="E238" i="3"/>
  <c r="F238" i="3" s="1"/>
  <c r="G238" i="3"/>
  <c r="H238" i="3"/>
  <c r="I238" i="3"/>
  <c r="L238" i="3"/>
  <c r="E239" i="3"/>
  <c r="F239" i="3"/>
  <c r="G239" i="3"/>
  <c r="I239" i="3" s="1"/>
  <c r="H239" i="3"/>
  <c r="E240" i="3"/>
  <c r="F240" i="3"/>
  <c r="G240" i="3"/>
  <c r="I240" i="3" s="1"/>
  <c r="L240" i="3" s="1"/>
  <c r="H240" i="3"/>
  <c r="E241" i="3"/>
  <c r="F241" i="3"/>
  <c r="G241" i="3"/>
  <c r="I241" i="3" s="1"/>
  <c r="H241" i="3"/>
  <c r="L241" i="3"/>
  <c r="E242" i="3"/>
  <c r="F242" i="3"/>
  <c r="G242" i="3"/>
  <c r="H242" i="3"/>
  <c r="E243" i="3"/>
  <c r="F243" i="3"/>
  <c r="G243" i="3"/>
  <c r="H243" i="3"/>
  <c r="E244" i="3"/>
  <c r="H244" i="3" s="1"/>
  <c r="F244" i="3"/>
  <c r="G244" i="3"/>
  <c r="I244" i="3"/>
  <c r="L244" i="3" s="1"/>
  <c r="E245" i="3"/>
  <c r="G245" i="3" s="1"/>
  <c r="F245" i="3"/>
  <c r="H245" i="3"/>
  <c r="I245" i="3"/>
  <c r="L245" i="3"/>
  <c r="E246" i="3"/>
  <c r="F246" i="3"/>
  <c r="G246" i="3"/>
  <c r="H246" i="3"/>
  <c r="E247" i="3"/>
  <c r="F247" i="3"/>
  <c r="G247" i="3"/>
  <c r="I247" i="3" s="1"/>
  <c r="H247" i="3"/>
  <c r="E248" i="3"/>
  <c r="G248" i="3" s="1"/>
  <c r="F248" i="3"/>
  <c r="E249" i="3"/>
  <c r="H249" i="3"/>
  <c r="E250" i="3"/>
  <c r="F250" i="3" s="1"/>
  <c r="G250" i="3"/>
  <c r="E251" i="3"/>
  <c r="F251" i="3"/>
  <c r="G251" i="3"/>
  <c r="I251" i="3" s="1"/>
  <c r="L251" i="3" s="1"/>
  <c r="H251" i="3"/>
  <c r="E252" i="3"/>
  <c r="E253" i="3"/>
  <c r="F253" i="3" s="1"/>
  <c r="H253" i="3"/>
  <c r="E254" i="3"/>
  <c r="F254" i="3" s="1"/>
  <c r="G254" i="3"/>
  <c r="H254" i="3"/>
  <c r="E255" i="3"/>
  <c r="F255" i="3"/>
  <c r="G255" i="3"/>
  <c r="I255" i="3" s="1"/>
  <c r="H255" i="3"/>
  <c r="E256" i="3"/>
  <c r="G256" i="3" s="1"/>
  <c r="F256" i="3"/>
  <c r="E257" i="3"/>
  <c r="H257" i="3"/>
  <c r="E258" i="3"/>
  <c r="F258" i="3" s="1"/>
  <c r="G258" i="3"/>
  <c r="E259" i="3"/>
  <c r="F259" i="3"/>
  <c r="G259" i="3"/>
  <c r="I259" i="3" s="1"/>
  <c r="L259" i="3" s="1"/>
  <c r="H259" i="3"/>
  <c r="E260" i="3"/>
  <c r="E261" i="3"/>
  <c r="F261" i="3" s="1"/>
  <c r="H261" i="3"/>
  <c r="E262" i="3"/>
  <c r="F262" i="3" s="1"/>
  <c r="G262" i="3"/>
  <c r="H262" i="3"/>
  <c r="E263" i="3"/>
  <c r="F263" i="3"/>
  <c r="G263" i="3"/>
  <c r="I263" i="3" s="1"/>
  <c r="H263" i="3"/>
  <c r="E264" i="3"/>
  <c r="G264" i="3" s="1"/>
  <c r="F264" i="3"/>
  <c r="E265" i="3"/>
  <c r="H265" i="3" s="1"/>
  <c r="E266" i="3"/>
  <c r="F266" i="3" s="1"/>
  <c r="G266" i="3"/>
  <c r="E267" i="3"/>
  <c r="F267" i="3"/>
  <c r="G267" i="3"/>
  <c r="I267" i="3" s="1"/>
  <c r="L267" i="3" s="1"/>
  <c r="H267" i="3"/>
  <c r="E268" i="3"/>
  <c r="E269" i="3"/>
  <c r="F269" i="3" s="1"/>
  <c r="H269" i="3"/>
  <c r="E270" i="3"/>
  <c r="F270" i="3" s="1"/>
  <c r="G270" i="3"/>
  <c r="H270" i="3"/>
  <c r="E271" i="3"/>
  <c r="F271" i="3"/>
  <c r="G271" i="3"/>
  <c r="I271" i="3" s="1"/>
  <c r="H271" i="3"/>
  <c r="E272" i="3"/>
  <c r="F272" i="3"/>
  <c r="E273" i="3"/>
  <c r="H273" i="3"/>
  <c r="E274" i="3"/>
  <c r="F274" i="3" s="1"/>
  <c r="G274" i="3"/>
  <c r="E275" i="3"/>
  <c r="F275" i="3"/>
  <c r="G275" i="3"/>
  <c r="I275" i="3" s="1"/>
  <c r="L275" i="3" s="1"/>
  <c r="H275" i="3"/>
  <c r="E276" i="3"/>
  <c r="E277" i="3"/>
  <c r="F277" i="3" s="1"/>
  <c r="H277" i="3"/>
  <c r="E278" i="3"/>
  <c r="F278" i="3" s="1"/>
  <c r="G278" i="3"/>
  <c r="I278" i="3" s="1"/>
  <c r="L278" i="3" s="1"/>
  <c r="H278" i="3"/>
  <c r="E279" i="3"/>
  <c r="F279" i="3"/>
  <c r="G279" i="3"/>
  <c r="I279" i="3" s="1"/>
  <c r="H279" i="3"/>
  <c r="E280" i="3"/>
  <c r="H280" i="3" s="1"/>
  <c r="G280" i="3"/>
  <c r="I280" i="3" s="1"/>
  <c r="E281" i="3"/>
  <c r="G281" i="3" s="1"/>
  <c r="F281" i="3"/>
  <c r="E282" i="3"/>
  <c r="F282" i="3" s="1"/>
  <c r="E283" i="3"/>
  <c r="F283" i="3"/>
  <c r="G283" i="3"/>
  <c r="I283" i="3" s="1"/>
  <c r="L283" i="3" s="1"/>
  <c r="H283" i="3"/>
  <c r="E284" i="3"/>
  <c r="H284" i="3" s="1"/>
  <c r="G284" i="3"/>
  <c r="I284" i="3" s="1"/>
  <c r="E285" i="3"/>
  <c r="G285" i="3" s="1"/>
  <c r="F285" i="3"/>
  <c r="H285" i="3"/>
  <c r="I285" i="3"/>
  <c r="L285" i="3" s="1"/>
  <c r="E286" i="3"/>
  <c r="E287" i="3"/>
  <c r="F287" i="3"/>
  <c r="G287" i="3"/>
  <c r="H287" i="3"/>
  <c r="E288" i="3"/>
  <c r="H288" i="3" s="1"/>
  <c r="F288" i="3"/>
  <c r="G288" i="3"/>
  <c r="I288" i="3" s="1"/>
  <c r="E289" i="3"/>
  <c r="G289" i="3" s="1"/>
  <c r="H289" i="3"/>
  <c r="I289" i="3"/>
  <c r="E290" i="3"/>
  <c r="F290" i="3" s="1"/>
  <c r="H290" i="3"/>
  <c r="E291" i="3"/>
  <c r="F291" i="3"/>
  <c r="G291" i="3"/>
  <c r="H291" i="3"/>
  <c r="E292" i="3"/>
  <c r="F292" i="3" s="1"/>
  <c r="G292" i="3"/>
  <c r="H292" i="3"/>
  <c r="E293" i="3"/>
  <c r="F293" i="3" s="1"/>
  <c r="G293" i="3"/>
  <c r="H293" i="3"/>
  <c r="E294" i="3"/>
  <c r="F294" i="3" s="1"/>
  <c r="G294" i="3"/>
  <c r="I294" i="3" s="1"/>
  <c r="H294" i="3"/>
  <c r="E295" i="3"/>
  <c r="F295" i="3" s="1"/>
  <c r="G295" i="3"/>
  <c r="H295" i="3"/>
  <c r="E296" i="3"/>
  <c r="H296" i="3" s="1"/>
  <c r="G296" i="3"/>
  <c r="I296" i="3"/>
  <c r="E297" i="3"/>
  <c r="G297" i="3" s="1"/>
  <c r="H297" i="3"/>
  <c r="I297" i="3"/>
  <c r="E298" i="3"/>
  <c r="F298" i="3" s="1"/>
  <c r="H298" i="3"/>
  <c r="E299" i="3"/>
  <c r="F299" i="3"/>
  <c r="G299" i="3"/>
  <c r="I299" i="3" s="1"/>
  <c r="H299" i="3"/>
  <c r="E300" i="3"/>
  <c r="F300" i="3" s="1"/>
  <c r="G300" i="3"/>
  <c r="H300" i="3"/>
  <c r="E301" i="3"/>
  <c r="F301" i="3" s="1"/>
  <c r="G301" i="3"/>
  <c r="H301" i="3"/>
  <c r="E302" i="3"/>
  <c r="F302" i="3" s="1"/>
  <c r="G302" i="3"/>
  <c r="H302" i="3"/>
  <c r="E303" i="3"/>
  <c r="F303" i="3" s="1"/>
  <c r="G303" i="3"/>
  <c r="H303" i="3"/>
  <c r="E304" i="3"/>
  <c r="H304" i="3" s="1"/>
  <c r="G304" i="3"/>
  <c r="I304" i="3"/>
  <c r="E305" i="3"/>
  <c r="G305" i="3" s="1"/>
  <c r="H305" i="3"/>
  <c r="I305" i="3"/>
  <c r="E306" i="3"/>
  <c r="F306" i="3" s="1"/>
  <c r="H306" i="3"/>
  <c r="E307" i="3"/>
  <c r="F307" i="3"/>
  <c r="G307" i="3"/>
  <c r="H307" i="3"/>
  <c r="E308" i="3"/>
  <c r="F308" i="3" s="1"/>
  <c r="G308" i="3"/>
  <c r="H308" i="3"/>
  <c r="E309" i="3"/>
  <c r="F309" i="3" s="1"/>
  <c r="G309" i="3"/>
  <c r="H309" i="3"/>
  <c r="E310" i="3"/>
  <c r="F310" i="3" s="1"/>
  <c r="G310" i="3"/>
  <c r="H310" i="3"/>
  <c r="E311" i="3"/>
  <c r="F311" i="3" s="1"/>
  <c r="G311" i="3"/>
  <c r="H311" i="3"/>
  <c r="E312" i="3"/>
  <c r="H312" i="3" s="1"/>
  <c r="G312" i="3"/>
  <c r="I312" i="3" s="1"/>
  <c r="E313" i="3"/>
  <c r="H313" i="3"/>
  <c r="E314" i="3"/>
  <c r="H314" i="3" s="1"/>
  <c r="E315" i="3"/>
  <c r="F315" i="3"/>
  <c r="G315" i="3"/>
  <c r="H315" i="3"/>
  <c r="E316" i="3"/>
  <c r="F316" i="3" s="1"/>
  <c r="G316" i="3"/>
  <c r="H316" i="3"/>
  <c r="E317" i="3"/>
  <c r="F317" i="3" s="1"/>
  <c r="G317" i="3"/>
  <c r="E318" i="3"/>
  <c r="H318" i="3" s="1"/>
  <c r="F318" i="3"/>
  <c r="G318" i="3"/>
  <c r="I318" i="3" s="1"/>
  <c r="L318" i="3" s="1"/>
  <c r="E319" i="3"/>
  <c r="F319" i="3"/>
  <c r="E320" i="3"/>
  <c r="E321" i="3"/>
  <c r="F321" i="3"/>
  <c r="G321" i="3"/>
  <c r="H321" i="3"/>
  <c r="I321" i="3"/>
  <c r="L321" i="3"/>
  <c r="E322" i="3"/>
  <c r="F322" i="3" s="1"/>
  <c r="G322" i="3"/>
  <c r="H322" i="3"/>
  <c r="E323" i="3"/>
  <c r="F323" i="3"/>
  <c r="G323" i="3"/>
  <c r="I323" i="3" s="1"/>
  <c r="H323" i="3"/>
  <c r="E324" i="3"/>
  <c r="G324" i="3" s="1"/>
  <c r="F324" i="3"/>
  <c r="H324" i="3"/>
  <c r="I324" i="3"/>
  <c r="E325" i="3"/>
  <c r="F325" i="3" s="1"/>
  <c r="H325" i="3"/>
  <c r="E326" i="3"/>
  <c r="H326" i="3" s="1"/>
  <c r="F326" i="3"/>
  <c r="G326" i="3"/>
  <c r="I326" i="3" s="1"/>
  <c r="E327" i="3"/>
  <c r="E328" i="3"/>
  <c r="E329" i="3"/>
  <c r="F329" i="3"/>
  <c r="G329" i="3"/>
  <c r="H329" i="3"/>
  <c r="I329" i="3" s="1"/>
  <c r="E330" i="3"/>
  <c r="F330" i="3" s="1"/>
  <c r="G330" i="3"/>
  <c r="H330" i="3"/>
  <c r="E331" i="3"/>
  <c r="F331" i="3"/>
  <c r="G331" i="3"/>
  <c r="I331" i="3" s="1"/>
  <c r="H331" i="3"/>
  <c r="E332" i="3"/>
  <c r="G332" i="3" s="1"/>
  <c r="F332" i="3"/>
  <c r="E333" i="3"/>
  <c r="F333" i="3"/>
  <c r="G333" i="3"/>
  <c r="H333" i="3"/>
  <c r="E334" i="3"/>
  <c r="H334" i="3" s="1"/>
  <c r="F334" i="3"/>
  <c r="G334" i="3"/>
  <c r="I334" i="3"/>
  <c r="L334" i="3" s="1"/>
  <c r="E335" i="3"/>
  <c r="G335" i="3" s="1"/>
  <c r="E336" i="3"/>
  <c r="G336" i="3"/>
  <c r="E337" i="3"/>
  <c r="F337" i="3"/>
  <c r="G337" i="3"/>
  <c r="H337" i="3"/>
  <c r="I337" i="3"/>
  <c r="L337" i="3"/>
  <c r="E338" i="3"/>
  <c r="F338" i="3" s="1"/>
  <c r="H338" i="3"/>
  <c r="E339" i="3"/>
  <c r="F339" i="3"/>
  <c r="G339" i="3"/>
  <c r="I339" i="3" s="1"/>
  <c r="H339" i="3"/>
  <c r="E340" i="3"/>
  <c r="G340" i="3" s="1"/>
  <c r="F340" i="3"/>
  <c r="E341" i="3"/>
  <c r="F341" i="3"/>
  <c r="G341" i="3"/>
  <c r="I341" i="3" s="1"/>
  <c r="H341" i="3"/>
  <c r="L341" i="3"/>
  <c r="E342" i="3"/>
  <c r="H342" i="3" s="1"/>
  <c r="F342" i="3"/>
  <c r="G342" i="3"/>
  <c r="I342" i="3"/>
  <c r="E343" i="3"/>
  <c r="G343" i="3" s="1"/>
  <c r="F343" i="3"/>
  <c r="H343" i="3"/>
  <c r="E344" i="3"/>
  <c r="E345" i="3"/>
  <c r="F345" i="3"/>
  <c r="G345" i="3"/>
  <c r="H345" i="3"/>
  <c r="I345" i="3"/>
  <c r="L345" i="3"/>
  <c r="E346" i="3"/>
  <c r="F346" i="3" s="1"/>
  <c r="G346" i="3"/>
  <c r="E347" i="3"/>
  <c r="F347" i="3"/>
  <c r="G347" i="3"/>
  <c r="I347" i="3" s="1"/>
  <c r="H347" i="3"/>
  <c r="E348" i="3"/>
  <c r="F348" i="3" s="1"/>
  <c r="H348" i="3"/>
  <c r="E349" i="3"/>
  <c r="G349" i="3" s="1"/>
  <c r="F349" i="3"/>
  <c r="E350" i="3"/>
  <c r="H350" i="3" s="1"/>
  <c r="F350" i="3"/>
  <c r="G350" i="3"/>
  <c r="I350" i="3" s="1"/>
  <c r="E351" i="3"/>
  <c r="G351" i="3" s="1"/>
  <c r="F351" i="3"/>
  <c r="H351" i="3"/>
  <c r="E352" i="3"/>
  <c r="G352" i="3"/>
  <c r="E353" i="3"/>
  <c r="F353" i="3"/>
  <c r="G353" i="3"/>
  <c r="H353" i="3"/>
  <c r="I353" i="3"/>
  <c r="E354" i="3"/>
  <c r="F354" i="3" s="1"/>
  <c r="E355" i="3"/>
  <c r="F355" i="3"/>
  <c r="G355" i="3"/>
  <c r="H355" i="3"/>
  <c r="I355" i="3"/>
  <c r="L355" i="3"/>
  <c r="E356" i="3"/>
  <c r="H356" i="3" s="1"/>
  <c r="G356" i="3"/>
  <c r="E357" i="3"/>
  <c r="F357" i="3" s="1"/>
  <c r="H357" i="3"/>
  <c r="E358" i="3"/>
  <c r="H358" i="3" s="1"/>
  <c r="E359" i="3"/>
  <c r="G359" i="3" s="1"/>
  <c r="F359" i="3"/>
  <c r="H359" i="3"/>
  <c r="E360" i="3"/>
  <c r="G360" i="3"/>
  <c r="E361" i="3"/>
  <c r="F361" i="3"/>
  <c r="G361" i="3"/>
  <c r="H361" i="3"/>
  <c r="I361" i="3" s="1"/>
  <c r="E362" i="3"/>
  <c r="F362" i="3"/>
  <c r="G362" i="3"/>
  <c r="H362" i="3"/>
  <c r="I362" i="3" s="1"/>
  <c r="E363" i="3"/>
  <c r="F363" i="3"/>
  <c r="G363" i="3"/>
  <c r="H363" i="3"/>
  <c r="I363" i="3" s="1"/>
  <c r="E8" i="4"/>
  <c r="E8" i="3"/>
  <c r="N8" i="2"/>
  <c r="E8" i="2"/>
  <c r="L101" i="8" l="1"/>
  <c r="L343" i="8"/>
  <c r="L206" i="8"/>
  <c r="L146" i="8"/>
  <c r="L88" i="8"/>
  <c r="L230" i="8"/>
  <c r="L134" i="8"/>
  <c r="L359" i="8"/>
  <c r="L198" i="8"/>
  <c r="L80" i="8"/>
  <c r="L19" i="8"/>
  <c r="L126" i="8"/>
  <c r="L222" i="8"/>
  <c r="L70" i="8"/>
  <c r="L23" i="8"/>
  <c r="L167" i="8"/>
  <c r="L138" i="8"/>
  <c r="L99" i="8"/>
  <c r="L15" i="8"/>
  <c r="L327" i="8"/>
  <c r="L214" i="8"/>
  <c r="L114" i="8"/>
  <c r="L92" i="8"/>
  <c r="L237" i="8"/>
  <c r="L151" i="8"/>
  <c r="L122" i="8"/>
  <c r="L84" i="8"/>
  <c r="L27" i="8"/>
  <c r="L350" i="6"/>
  <c r="L253" i="6"/>
  <c r="L237" i="6"/>
  <c r="L221" i="6"/>
  <c r="L100" i="6"/>
  <c r="L64" i="6"/>
  <c r="L11" i="6"/>
  <c r="L331" i="6"/>
  <c r="L319" i="6"/>
  <c r="L273" i="6"/>
  <c r="L241" i="6"/>
  <c r="L327" i="6"/>
  <c r="L281" i="6"/>
  <c r="L245" i="6"/>
  <c r="L138" i="6"/>
  <c r="L96" i="6"/>
  <c r="L48" i="6"/>
  <c r="L43" i="6"/>
  <c r="L315" i="6"/>
  <c r="L303" i="6"/>
  <c r="L265" i="6"/>
  <c r="L15" i="6"/>
  <c r="L311" i="6"/>
  <c r="L269" i="6"/>
  <c r="L68" i="6"/>
  <c r="L299" i="6"/>
  <c r="L257" i="6"/>
  <c r="L225" i="6"/>
  <c r="L88" i="6"/>
  <c r="L56" i="6"/>
  <c r="L295" i="6"/>
  <c r="L261" i="6"/>
  <c r="L229" i="6"/>
  <c r="L23" i="6"/>
  <c r="L335" i="6"/>
  <c r="L249" i="6"/>
  <c r="L233" i="6"/>
  <c r="L217" i="6"/>
  <c r="L14" i="6"/>
  <c r="L17" i="4"/>
  <c r="L71" i="4"/>
  <c r="L98" i="4"/>
  <c r="L117" i="4"/>
  <c r="L97" i="4"/>
  <c r="L21" i="4"/>
  <c r="L137" i="4"/>
  <c r="L125" i="4"/>
  <c r="L126" i="4"/>
  <c r="L181" i="4"/>
  <c r="L199" i="4"/>
  <c r="L247" i="4"/>
  <c r="L274" i="4"/>
  <c r="L170" i="4"/>
  <c r="L223" i="4"/>
  <c r="L299" i="4"/>
  <c r="L305" i="4"/>
  <c r="L344" i="4"/>
  <c r="L323" i="4"/>
  <c r="L11" i="4"/>
  <c r="L27" i="4"/>
  <c r="L43" i="4"/>
  <c r="L53" i="4"/>
  <c r="L13" i="4"/>
  <c r="L29" i="4"/>
  <c r="L45" i="4"/>
  <c r="L68" i="4"/>
  <c r="L73" i="4"/>
  <c r="L100" i="4"/>
  <c r="L105" i="4"/>
  <c r="L19" i="4"/>
  <c r="L32" i="4"/>
  <c r="L72" i="4"/>
  <c r="L77" i="4"/>
  <c r="L104" i="4"/>
  <c r="I56" i="4"/>
  <c r="I79" i="4"/>
  <c r="L134" i="4"/>
  <c r="L150" i="4"/>
  <c r="I99" i="4"/>
  <c r="L122" i="4"/>
  <c r="L136" i="4"/>
  <c r="I141" i="4"/>
  <c r="L156" i="4"/>
  <c r="I161" i="4"/>
  <c r="L184" i="4"/>
  <c r="L196" i="4"/>
  <c r="L212" i="4"/>
  <c r="L228" i="4"/>
  <c r="L244" i="4"/>
  <c r="I162" i="4"/>
  <c r="I182" i="4"/>
  <c r="L200" i="4"/>
  <c r="L232" i="4"/>
  <c r="I253" i="4"/>
  <c r="L261" i="4"/>
  <c r="I269" i="4"/>
  <c r="L277" i="4"/>
  <c r="L290" i="4"/>
  <c r="L220" i="4"/>
  <c r="L229" i="4"/>
  <c r="I239" i="4"/>
  <c r="I192" i="4"/>
  <c r="I211" i="4"/>
  <c r="L296" i="4"/>
  <c r="L328" i="4"/>
  <c r="I130" i="4"/>
  <c r="I289" i="4"/>
  <c r="L330" i="4"/>
  <c r="I335" i="4"/>
  <c r="L345" i="4"/>
  <c r="L353" i="4"/>
  <c r="L361" i="4"/>
  <c r="I292" i="4"/>
  <c r="I208" i="4"/>
  <c r="I227" i="4"/>
  <c r="I291" i="4"/>
  <c r="L309" i="4"/>
  <c r="L320" i="4"/>
  <c r="L334" i="4"/>
  <c r="L33" i="4"/>
  <c r="L65" i="4"/>
  <c r="L75" i="4"/>
  <c r="L121" i="4"/>
  <c r="L120" i="4"/>
  <c r="L131" i="4"/>
  <c r="L173" i="4"/>
  <c r="L133" i="4"/>
  <c r="L231" i="4"/>
  <c r="L193" i="4"/>
  <c r="L235" i="4"/>
  <c r="L266" i="4"/>
  <c r="L204" i="4"/>
  <c r="L300" i="4"/>
  <c r="L352" i="4"/>
  <c r="L174" i="4"/>
  <c r="L327" i="4"/>
  <c r="L318" i="4"/>
  <c r="I12" i="4"/>
  <c r="I28" i="4"/>
  <c r="I44" i="4"/>
  <c r="L57" i="4"/>
  <c r="L23" i="4"/>
  <c r="L39" i="4"/>
  <c r="I37" i="4"/>
  <c r="L82" i="4"/>
  <c r="I87" i="4"/>
  <c r="L109" i="4"/>
  <c r="L51" i="4"/>
  <c r="I64" i="4"/>
  <c r="L86" i="4"/>
  <c r="I91" i="4"/>
  <c r="I48" i="4"/>
  <c r="L76" i="4"/>
  <c r="L112" i="4"/>
  <c r="I41" i="4"/>
  <c r="I9" i="4"/>
  <c r="I60" i="4"/>
  <c r="L138" i="4"/>
  <c r="L152" i="4"/>
  <c r="I157" i="4"/>
  <c r="I108" i="4"/>
  <c r="L119" i="4"/>
  <c r="L140" i="4"/>
  <c r="I145" i="4"/>
  <c r="L158" i="4"/>
  <c r="L163" i="4"/>
  <c r="L169" i="4"/>
  <c r="L177" i="4"/>
  <c r="L188" i="4"/>
  <c r="I146" i="4"/>
  <c r="L209" i="4"/>
  <c r="I219" i="4"/>
  <c r="L241" i="4"/>
  <c r="L254" i="4"/>
  <c r="L262" i="4"/>
  <c r="L270" i="4"/>
  <c r="L278" i="4"/>
  <c r="I191" i="4"/>
  <c r="L236" i="4"/>
  <c r="L245" i="4"/>
  <c r="I315" i="4"/>
  <c r="I340" i="4"/>
  <c r="L314" i="4"/>
  <c r="I319" i="4"/>
  <c r="L332" i="4"/>
  <c r="L337" i="4"/>
  <c r="L348" i="4"/>
  <c r="I356" i="4"/>
  <c r="L302" i="4"/>
  <c r="I307" i="4"/>
  <c r="I311" i="4"/>
  <c r="I285" i="4"/>
  <c r="L293" i="4"/>
  <c r="L336" i="4"/>
  <c r="L49" i="4"/>
  <c r="L103" i="4"/>
  <c r="L36" i="4"/>
  <c r="L70" i="4"/>
  <c r="L102" i="4"/>
  <c r="L16" i="4"/>
  <c r="L114" i="4"/>
  <c r="L153" i="4"/>
  <c r="L22" i="4"/>
  <c r="L118" i="4"/>
  <c r="L165" i="4"/>
  <c r="L92" i="4"/>
  <c r="L215" i="4"/>
  <c r="L116" i="4"/>
  <c r="L166" i="4"/>
  <c r="L203" i="4"/>
  <c r="L225" i="4"/>
  <c r="L258" i="4"/>
  <c r="L286" i="4"/>
  <c r="L213" i="4"/>
  <c r="L331" i="4"/>
  <c r="L360" i="4"/>
  <c r="L341" i="4"/>
  <c r="L20" i="4"/>
  <c r="L281" i="4"/>
  <c r="L324" i="4"/>
  <c r="L61" i="4"/>
  <c r="I24" i="4"/>
  <c r="I40" i="4"/>
  <c r="L38" i="4"/>
  <c r="L52" i="4"/>
  <c r="L84" i="4"/>
  <c r="L89" i="4"/>
  <c r="L113" i="4"/>
  <c r="L25" i="4"/>
  <c r="L88" i="4"/>
  <c r="L93" i="4"/>
  <c r="L96" i="4"/>
  <c r="L83" i="4"/>
  <c r="L95" i="4"/>
  <c r="L80" i="4"/>
  <c r="L154" i="4"/>
  <c r="L124" i="4"/>
  <c r="L129" i="4"/>
  <c r="L142" i="4"/>
  <c r="L147" i="4"/>
  <c r="L178" i="4"/>
  <c r="L149" i="4"/>
  <c r="L216" i="4"/>
  <c r="L248" i="4"/>
  <c r="I257" i="4"/>
  <c r="L265" i="4"/>
  <c r="I273" i="4"/>
  <c r="L282" i="4"/>
  <c r="L187" i="4"/>
  <c r="L197" i="4"/>
  <c r="L207" i="4"/>
  <c r="L224" i="4"/>
  <c r="L243" i="4"/>
  <c r="L312" i="4"/>
  <c r="L298" i="4"/>
  <c r="L303" i="4"/>
  <c r="L316" i="4"/>
  <c r="L321" i="4"/>
  <c r="L349" i="4"/>
  <c r="L357" i="4"/>
  <c r="L304" i="4"/>
  <c r="L339" i="4"/>
  <c r="L183" i="4"/>
  <c r="L308" i="4"/>
  <c r="L195" i="4"/>
  <c r="L240" i="4"/>
  <c r="L325" i="4"/>
  <c r="L295" i="4"/>
  <c r="L339" i="3"/>
  <c r="L331" i="3"/>
  <c r="L362" i="3"/>
  <c r="I356" i="3"/>
  <c r="L350" i="3"/>
  <c r="L347" i="3"/>
  <c r="L312" i="3"/>
  <c r="L363" i="3"/>
  <c r="L361" i="3"/>
  <c r="L329" i="3"/>
  <c r="L323" i="3"/>
  <c r="F344" i="3"/>
  <c r="H344" i="3"/>
  <c r="L294" i="3"/>
  <c r="G357" i="3"/>
  <c r="I357" i="3" s="1"/>
  <c r="F356" i="3"/>
  <c r="L353" i="3"/>
  <c r="H349" i="3"/>
  <c r="I349" i="3" s="1"/>
  <c r="G348" i="3"/>
  <c r="I348" i="3" s="1"/>
  <c r="L342" i="3"/>
  <c r="H340" i="3"/>
  <c r="I340" i="3" s="1"/>
  <c r="G338" i="3"/>
  <c r="I338" i="3" s="1"/>
  <c r="F336" i="3"/>
  <c r="H336" i="3"/>
  <c r="I336" i="3" s="1"/>
  <c r="H332" i="3"/>
  <c r="I332" i="3" s="1"/>
  <c r="L326" i="3"/>
  <c r="G325" i="3"/>
  <c r="I325" i="3" s="1"/>
  <c r="I322" i="3"/>
  <c r="G319" i="3"/>
  <c r="I319" i="3" s="1"/>
  <c r="H319" i="3"/>
  <c r="I309" i="3"/>
  <c r="L296" i="3"/>
  <c r="I291" i="3"/>
  <c r="F286" i="3"/>
  <c r="G286" i="3"/>
  <c r="H286" i="3"/>
  <c r="G358" i="3"/>
  <c r="I358" i="3" s="1"/>
  <c r="I301" i="3"/>
  <c r="L288" i="3"/>
  <c r="L280" i="3"/>
  <c r="F358" i="3"/>
  <c r="F328" i="3"/>
  <c r="G328" i="3"/>
  <c r="H328" i="3"/>
  <c r="I316" i="3"/>
  <c r="F314" i="3"/>
  <c r="G314" i="3"/>
  <c r="I314" i="3" s="1"/>
  <c r="I311" i="3"/>
  <c r="I293" i="3"/>
  <c r="L247" i="3"/>
  <c r="L234" i="3"/>
  <c r="L184" i="3"/>
  <c r="L299" i="3"/>
  <c r="I333" i="3"/>
  <c r="L324" i="3"/>
  <c r="I308" i="3"/>
  <c r="G327" i="3"/>
  <c r="H327" i="3"/>
  <c r="L304" i="3"/>
  <c r="I359" i="3"/>
  <c r="F320" i="3"/>
  <c r="G320" i="3"/>
  <c r="H320" i="3"/>
  <c r="L305" i="3"/>
  <c r="I300" i="3"/>
  <c r="L239" i="3"/>
  <c r="H196" i="3"/>
  <c r="G196" i="3"/>
  <c r="I196" i="3" s="1"/>
  <c r="F196" i="3"/>
  <c r="F360" i="3"/>
  <c r="H360" i="3"/>
  <c r="I360" i="3" s="1"/>
  <c r="H354" i="3"/>
  <c r="I351" i="3"/>
  <c r="H335" i="3"/>
  <c r="I335" i="3" s="1"/>
  <c r="I330" i="3"/>
  <c r="I315" i="3"/>
  <c r="G313" i="3"/>
  <c r="I313" i="3" s="1"/>
  <c r="F313" i="3"/>
  <c r="I310" i="3"/>
  <c r="L297" i="3"/>
  <c r="I292" i="3"/>
  <c r="G354" i="3"/>
  <c r="F352" i="3"/>
  <c r="H352" i="3"/>
  <c r="I352" i="3" s="1"/>
  <c r="H346" i="3"/>
  <c r="I346" i="3" s="1"/>
  <c r="G344" i="3"/>
  <c r="I344" i="3" s="1"/>
  <c r="I343" i="3"/>
  <c r="F335" i="3"/>
  <c r="F327" i="3"/>
  <c r="H317" i="3"/>
  <c r="I317" i="3" s="1"/>
  <c r="I307" i="3"/>
  <c r="I302" i="3"/>
  <c r="L289" i="3"/>
  <c r="L284" i="3"/>
  <c r="L226" i="3"/>
  <c r="I303" i="3"/>
  <c r="I295" i="3"/>
  <c r="L279" i="3"/>
  <c r="G272" i="3"/>
  <c r="I272" i="3" s="1"/>
  <c r="H272" i="3"/>
  <c r="I270" i="3"/>
  <c r="I262" i="3"/>
  <c r="G260" i="3"/>
  <c r="I260" i="3" s="1"/>
  <c r="H260" i="3"/>
  <c r="F260" i="3"/>
  <c r="I242" i="3"/>
  <c r="L191" i="3"/>
  <c r="F312" i="3"/>
  <c r="G306" i="3"/>
  <c r="I306" i="3" s="1"/>
  <c r="F305" i="3"/>
  <c r="F304" i="3"/>
  <c r="G298" i="3"/>
  <c r="I298" i="3" s="1"/>
  <c r="F297" i="3"/>
  <c r="F296" i="3"/>
  <c r="G290" i="3"/>
  <c r="I290" i="3" s="1"/>
  <c r="F289" i="3"/>
  <c r="H282" i="3"/>
  <c r="G268" i="3"/>
  <c r="I268" i="3" s="1"/>
  <c r="H268" i="3"/>
  <c r="F268" i="3"/>
  <c r="L255" i="3"/>
  <c r="F249" i="3"/>
  <c r="G249" i="3"/>
  <c r="I249" i="3" s="1"/>
  <c r="L185" i="3"/>
  <c r="G282" i="3"/>
  <c r="G173" i="3"/>
  <c r="I173" i="3" s="1"/>
  <c r="H173" i="3"/>
  <c r="F173" i="3"/>
  <c r="L150" i="3"/>
  <c r="L145" i="3"/>
  <c r="L67" i="3"/>
  <c r="L65" i="3"/>
  <c r="L271" i="3"/>
  <c r="L263" i="3"/>
  <c r="F257" i="3"/>
  <c r="G257" i="3"/>
  <c r="I257" i="3" s="1"/>
  <c r="L202" i="3"/>
  <c r="L200" i="3"/>
  <c r="F284" i="3"/>
  <c r="F280" i="3"/>
  <c r="F273" i="3"/>
  <c r="G273" i="3"/>
  <c r="I273" i="3" s="1"/>
  <c r="I246" i="3"/>
  <c r="L216" i="3"/>
  <c r="F265" i="3"/>
  <c r="G265" i="3"/>
  <c r="I265" i="3" s="1"/>
  <c r="G213" i="3"/>
  <c r="H213" i="3"/>
  <c r="F213" i="3"/>
  <c r="I287" i="3"/>
  <c r="H281" i="3"/>
  <c r="I281" i="3" s="1"/>
  <c r="G276" i="3"/>
  <c r="H276" i="3"/>
  <c r="F276" i="3"/>
  <c r="I254" i="3"/>
  <c r="G252" i="3"/>
  <c r="H252" i="3"/>
  <c r="F252" i="3"/>
  <c r="L215" i="3"/>
  <c r="I210" i="3"/>
  <c r="L201" i="3"/>
  <c r="H274" i="3"/>
  <c r="I274" i="3" s="1"/>
  <c r="H266" i="3"/>
  <c r="I266" i="3" s="1"/>
  <c r="H258" i="3"/>
  <c r="I258" i="3" s="1"/>
  <c r="H250" i="3"/>
  <c r="I250" i="3" s="1"/>
  <c r="H210" i="3"/>
  <c r="F190" i="3"/>
  <c r="G190" i="3"/>
  <c r="H190" i="3"/>
  <c r="L180" i="3"/>
  <c r="L164" i="3"/>
  <c r="L153" i="3"/>
  <c r="L148" i="3"/>
  <c r="L146" i="3"/>
  <c r="L132" i="3"/>
  <c r="H264" i="3"/>
  <c r="I264" i="3" s="1"/>
  <c r="H256" i="3"/>
  <c r="I256" i="3" s="1"/>
  <c r="H248" i="3"/>
  <c r="I248" i="3" s="1"/>
  <c r="F194" i="3"/>
  <c r="G194" i="3"/>
  <c r="I194" i="3" s="1"/>
  <c r="I187" i="3"/>
  <c r="I172" i="3"/>
  <c r="L115" i="3"/>
  <c r="F214" i="3"/>
  <c r="G214" i="3"/>
  <c r="I214" i="3" s="1"/>
  <c r="H214" i="3"/>
  <c r="I211" i="3"/>
  <c r="L177" i="3"/>
  <c r="F158" i="3"/>
  <c r="G158" i="3"/>
  <c r="H158" i="3"/>
  <c r="L155" i="3"/>
  <c r="L152" i="3"/>
  <c r="L134" i="3"/>
  <c r="G205" i="3"/>
  <c r="H205" i="3"/>
  <c r="G197" i="3"/>
  <c r="H197" i="3"/>
  <c r="I195" i="3"/>
  <c r="L193" i="3"/>
  <c r="G189" i="3"/>
  <c r="I189" i="3" s="1"/>
  <c r="H189" i="3"/>
  <c r="F182" i="3"/>
  <c r="G182" i="3"/>
  <c r="H182" i="3"/>
  <c r="I179" i="3"/>
  <c r="I163" i="3"/>
  <c r="L149" i="3"/>
  <c r="I147" i="3"/>
  <c r="I243" i="3"/>
  <c r="I235" i="3"/>
  <c r="I227" i="3"/>
  <c r="I219" i="3"/>
  <c r="L209" i="3"/>
  <c r="H203" i="3"/>
  <c r="F166" i="3"/>
  <c r="G166" i="3"/>
  <c r="I166" i="3" s="1"/>
  <c r="H166" i="3"/>
  <c r="L129" i="3"/>
  <c r="L105" i="3"/>
  <c r="G277" i="3"/>
  <c r="I277" i="3" s="1"/>
  <c r="G269" i="3"/>
  <c r="I269" i="3" s="1"/>
  <c r="G261" i="3"/>
  <c r="I261" i="3" s="1"/>
  <c r="G253" i="3"/>
  <c r="I253" i="3" s="1"/>
  <c r="F206" i="3"/>
  <c r="G206" i="3"/>
  <c r="I206" i="3" s="1"/>
  <c r="H206" i="3"/>
  <c r="L204" i="3"/>
  <c r="G203" i="3"/>
  <c r="I203" i="3" s="1"/>
  <c r="I188" i="3"/>
  <c r="L175" i="3"/>
  <c r="F174" i="3"/>
  <c r="G174" i="3"/>
  <c r="H174" i="3"/>
  <c r="I171" i="3"/>
  <c r="I151" i="3"/>
  <c r="G143" i="3"/>
  <c r="I143" i="3" s="1"/>
  <c r="F143" i="3"/>
  <c r="H143" i="3"/>
  <c r="L139" i="3"/>
  <c r="L137" i="3"/>
  <c r="F133" i="3"/>
  <c r="G133" i="3"/>
  <c r="H133" i="3"/>
  <c r="F198" i="3"/>
  <c r="G198" i="3"/>
  <c r="I198" i="3" s="1"/>
  <c r="H198" i="3"/>
  <c r="G181" i="3"/>
  <c r="I181" i="3" s="1"/>
  <c r="H181" i="3"/>
  <c r="L167" i="3"/>
  <c r="L156" i="3"/>
  <c r="I154" i="3"/>
  <c r="L109" i="3"/>
  <c r="G138" i="3"/>
  <c r="I138" i="3" s="1"/>
  <c r="F138" i="3"/>
  <c r="I124" i="3"/>
  <c r="F119" i="3"/>
  <c r="G119" i="3"/>
  <c r="I119" i="3" s="1"/>
  <c r="L101" i="3"/>
  <c r="L97" i="3"/>
  <c r="L59" i="3"/>
  <c r="L53" i="3"/>
  <c r="H46" i="3"/>
  <c r="G46" i="3"/>
  <c r="F46" i="3"/>
  <c r="G186" i="3"/>
  <c r="I186" i="3" s="1"/>
  <c r="G178" i="3"/>
  <c r="I178" i="3" s="1"/>
  <c r="G170" i="3"/>
  <c r="I170" i="3" s="1"/>
  <c r="G162" i="3"/>
  <c r="I162" i="3" s="1"/>
  <c r="H135" i="3"/>
  <c r="G130" i="3"/>
  <c r="I130" i="3" s="1"/>
  <c r="F130" i="3"/>
  <c r="H127" i="3"/>
  <c r="I76" i="3"/>
  <c r="L43" i="3"/>
  <c r="L29" i="3"/>
  <c r="F135" i="3"/>
  <c r="F127" i="3"/>
  <c r="L66" i="3"/>
  <c r="I135" i="3"/>
  <c r="I127" i="3"/>
  <c r="L125" i="3"/>
  <c r="G122" i="3"/>
  <c r="H122" i="3"/>
  <c r="F122" i="3"/>
  <c r="I120" i="3"/>
  <c r="F118" i="3"/>
  <c r="G118" i="3"/>
  <c r="I118" i="3" s="1"/>
  <c r="H118" i="3"/>
  <c r="G114" i="3"/>
  <c r="I114" i="3" s="1"/>
  <c r="H114" i="3"/>
  <c r="F114" i="3"/>
  <c r="L83" i="3"/>
  <c r="L75" i="3"/>
  <c r="I136" i="3"/>
  <c r="G106" i="3"/>
  <c r="H106" i="3"/>
  <c r="F106" i="3"/>
  <c r="L61" i="3"/>
  <c r="L50" i="3"/>
  <c r="L169" i="3"/>
  <c r="H165" i="3"/>
  <c r="I165" i="3" s="1"/>
  <c r="L161" i="3"/>
  <c r="H157" i="3"/>
  <c r="I157" i="3" s="1"/>
  <c r="F136" i="3"/>
  <c r="H136" i="3"/>
  <c r="G98" i="3"/>
  <c r="H98" i="3"/>
  <c r="F98" i="3"/>
  <c r="L91" i="3"/>
  <c r="I60" i="3"/>
  <c r="L35" i="3"/>
  <c r="H144" i="3"/>
  <c r="I144" i="3" s="1"/>
  <c r="L131" i="3"/>
  <c r="F128" i="3"/>
  <c r="H128" i="3"/>
  <c r="I128" i="3" s="1"/>
  <c r="G126" i="3"/>
  <c r="I126" i="3" s="1"/>
  <c r="L117" i="3"/>
  <c r="L113" i="3"/>
  <c r="F48" i="3"/>
  <c r="G48" i="3"/>
  <c r="H48" i="3"/>
  <c r="L44" i="3"/>
  <c r="H120" i="3"/>
  <c r="H112" i="3"/>
  <c r="I112" i="3" s="1"/>
  <c r="H104" i="3"/>
  <c r="I104" i="3" s="1"/>
  <c r="H96" i="3"/>
  <c r="I96" i="3" s="1"/>
  <c r="H92" i="3"/>
  <c r="I92" i="3" s="1"/>
  <c r="H84" i="3"/>
  <c r="I84" i="3" s="1"/>
  <c r="H76" i="3"/>
  <c r="I69" i="3"/>
  <c r="G63" i="3"/>
  <c r="H63" i="3"/>
  <c r="H38" i="3"/>
  <c r="G38" i="3"/>
  <c r="I38" i="3" s="1"/>
  <c r="L27" i="3"/>
  <c r="L21" i="3"/>
  <c r="G111" i="3"/>
  <c r="I111" i="3" s="1"/>
  <c r="H110" i="3"/>
  <c r="G103" i="3"/>
  <c r="I103" i="3" s="1"/>
  <c r="H102" i="3"/>
  <c r="G95" i="3"/>
  <c r="I95" i="3" s="1"/>
  <c r="H94" i="3"/>
  <c r="G93" i="3"/>
  <c r="I93" i="3" s="1"/>
  <c r="L89" i="3"/>
  <c r="G85" i="3"/>
  <c r="I85" i="3" s="1"/>
  <c r="L81" i="3"/>
  <c r="G77" i="3"/>
  <c r="I77" i="3" s="1"/>
  <c r="L73" i="3"/>
  <c r="G70" i="3"/>
  <c r="I70" i="3" s="1"/>
  <c r="F64" i="3"/>
  <c r="G64" i="3"/>
  <c r="H64" i="3"/>
  <c r="G55" i="3"/>
  <c r="H55" i="3"/>
  <c r="F40" i="3"/>
  <c r="G40" i="3"/>
  <c r="I40" i="3" s="1"/>
  <c r="H40" i="3"/>
  <c r="L37" i="3"/>
  <c r="G110" i="3"/>
  <c r="G102" i="3"/>
  <c r="G94" i="3"/>
  <c r="I94" i="3" s="1"/>
  <c r="G86" i="3"/>
  <c r="I86" i="3" s="1"/>
  <c r="G78" i="3"/>
  <c r="I78" i="3" s="1"/>
  <c r="L51" i="3"/>
  <c r="L45" i="3"/>
  <c r="G15" i="3"/>
  <c r="I15" i="3" s="1"/>
  <c r="H15" i="3"/>
  <c r="F15" i="3"/>
  <c r="L12" i="3"/>
  <c r="F86" i="3"/>
  <c r="F78" i="3"/>
  <c r="F56" i="3"/>
  <c r="G56" i="3"/>
  <c r="I56" i="3" s="1"/>
  <c r="H56" i="3"/>
  <c r="G23" i="3"/>
  <c r="I23" i="3" s="1"/>
  <c r="H23" i="3"/>
  <c r="F23" i="3"/>
  <c r="I20" i="3"/>
  <c r="L52" i="3"/>
  <c r="G47" i="3"/>
  <c r="H47" i="3"/>
  <c r="G39" i="3"/>
  <c r="H39" i="3"/>
  <c r="F39" i="3"/>
  <c r="G31" i="3"/>
  <c r="I31" i="3" s="1"/>
  <c r="H31" i="3"/>
  <c r="F31" i="3"/>
  <c r="I28" i="3"/>
  <c r="G87" i="3"/>
  <c r="I87" i="3" s="1"/>
  <c r="H87" i="3"/>
  <c r="G79" i="3"/>
  <c r="I79" i="3" s="1"/>
  <c r="H79" i="3"/>
  <c r="G71" i="3"/>
  <c r="I71" i="3" s="1"/>
  <c r="H71" i="3"/>
  <c r="G68" i="3"/>
  <c r="I68" i="3" s="1"/>
  <c r="I36" i="3"/>
  <c r="L11" i="3"/>
  <c r="F88" i="3"/>
  <c r="G88" i="3"/>
  <c r="I88" i="3" s="1"/>
  <c r="F80" i="3"/>
  <c r="G80" i="3"/>
  <c r="I80" i="3" s="1"/>
  <c r="F72" i="3"/>
  <c r="G72" i="3"/>
  <c r="I72" i="3" s="1"/>
  <c r="F63" i="3"/>
  <c r="F38" i="3"/>
  <c r="L19" i="3"/>
  <c r="L13" i="3"/>
  <c r="G30" i="3"/>
  <c r="I30" i="3" s="1"/>
  <c r="G22" i="3"/>
  <c r="I22" i="3" s="1"/>
  <c r="G14" i="3"/>
  <c r="I14" i="3" s="1"/>
  <c r="H32" i="3"/>
  <c r="H24" i="3"/>
  <c r="H16" i="3"/>
  <c r="G32" i="3"/>
  <c r="I32" i="3" s="1"/>
  <c r="G24" i="3"/>
  <c r="I24" i="3" s="1"/>
  <c r="G16" i="3"/>
  <c r="L340" i="4" l="1"/>
  <c r="L162" i="4"/>
  <c r="L40" i="4"/>
  <c r="L285" i="4"/>
  <c r="L319" i="4"/>
  <c r="L315" i="4"/>
  <c r="L219" i="4"/>
  <c r="L157" i="4"/>
  <c r="L48" i="4"/>
  <c r="L64" i="4"/>
  <c r="L37" i="4"/>
  <c r="L28" i="4"/>
  <c r="L291" i="4"/>
  <c r="L192" i="4"/>
  <c r="L56" i="4"/>
  <c r="L146" i="4"/>
  <c r="L108" i="4"/>
  <c r="L41" i="4"/>
  <c r="L44" i="4"/>
  <c r="L292" i="4"/>
  <c r="L211" i="4"/>
  <c r="L79" i="4"/>
  <c r="L257" i="4"/>
  <c r="L24" i="4"/>
  <c r="L311" i="4"/>
  <c r="L356" i="4"/>
  <c r="L191" i="4"/>
  <c r="L60" i="4"/>
  <c r="L91" i="4"/>
  <c r="L87" i="4"/>
  <c r="L12" i="4"/>
  <c r="L227" i="4"/>
  <c r="L289" i="4"/>
  <c r="L239" i="4"/>
  <c r="L253" i="4"/>
  <c r="L141" i="4"/>
  <c r="L273" i="4"/>
  <c r="L307" i="4"/>
  <c r="L145" i="4"/>
  <c r="L9" i="4"/>
  <c r="L208" i="4"/>
  <c r="L335" i="4"/>
  <c r="L130" i="4"/>
  <c r="L269" i="4"/>
  <c r="L182" i="4"/>
  <c r="L161" i="4"/>
  <c r="L99" i="4"/>
  <c r="L336" i="3"/>
  <c r="L157" i="3"/>
  <c r="L96" i="3"/>
  <c r="L281" i="3"/>
  <c r="L92" i="3"/>
  <c r="L112" i="3"/>
  <c r="L250" i="3"/>
  <c r="L346" i="3"/>
  <c r="L340" i="3"/>
  <c r="L128" i="3"/>
  <c r="L258" i="3"/>
  <c r="L264" i="3"/>
  <c r="L165" i="3"/>
  <c r="L266" i="3"/>
  <c r="L104" i="3"/>
  <c r="L274" i="3"/>
  <c r="L317" i="3"/>
  <c r="L335" i="3"/>
  <c r="L349" i="3"/>
  <c r="L84" i="3"/>
  <c r="L144" i="3"/>
  <c r="L332" i="3"/>
  <c r="L87" i="3"/>
  <c r="L23" i="3"/>
  <c r="L78" i="3"/>
  <c r="L118" i="3"/>
  <c r="L127" i="3"/>
  <c r="L188" i="3"/>
  <c r="L269" i="3"/>
  <c r="L166" i="3"/>
  <c r="L235" i="3"/>
  <c r="L211" i="3"/>
  <c r="L172" i="3"/>
  <c r="L210" i="3"/>
  <c r="L265" i="3"/>
  <c r="L249" i="3"/>
  <c r="L268" i="3"/>
  <c r="L242" i="3"/>
  <c r="L272" i="3"/>
  <c r="L351" i="3"/>
  <c r="L314" i="3"/>
  <c r="L319" i="3"/>
  <c r="L24" i="3"/>
  <c r="L72" i="3"/>
  <c r="L36" i="3"/>
  <c r="L28" i="3"/>
  <c r="I47" i="3"/>
  <c r="L70" i="3"/>
  <c r="L95" i="3"/>
  <c r="I48" i="3"/>
  <c r="I106" i="3"/>
  <c r="L135" i="3"/>
  <c r="I46" i="3"/>
  <c r="I133" i="3"/>
  <c r="L143" i="3"/>
  <c r="L203" i="3"/>
  <c r="L277" i="3"/>
  <c r="L243" i="3"/>
  <c r="I182" i="3"/>
  <c r="I197" i="3"/>
  <c r="L187" i="3"/>
  <c r="I276" i="3"/>
  <c r="I213" i="3"/>
  <c r="L306" i="3"/>
  <c r="L343" i="3"/>
  <c r="I286" i="3"/>
  <c r="L322" i="3"/>
  <c r="L22" i="3"/>
  <c r="L68" i="3"/>
  <c r="L15" i="3"/>
  <c r="L40" i="3"/>
  <c r="L38" i="3"/>
  <c r="L120" i="3"/>
  <c r="L130" i="3"/>
  <c r="L138" i="3"/>
  <c r="L151" i="3"/>
  <c r="L214" i="3"/>
  <c r="L194" i="3"/>
  <c r="L344" i="3"/>
  <c r="L310" i="3"/>
  <c r="L360" i="3"/>
  <c r="L359" i="3"/>
  <c r="L308" i="3"/>
  <c r="L316" i="3"/>
  <c r="L325" i="3"/>
  <c r="L348" i="3"/>
  <c r="L86" i="3"/>
  <c r="L80" i="3"/>
  <c r="L77" i="3"/>
  <c r="L103" i="3"/>
  <c r="I98" i="3"/>
  <c r="L76" i="3"/>
  <c r="L171" i="3"/>
  <c r="L147" i="3"/>
  <c r="I205" i="3"/>
  <c r="I158" i="3"/>
  <c r="L287" i="3"/>
  <c r="L257" i="3"/>
  <c r="L290" i="3"/>
  <c r="L300" i="3"/>
  <c r="L291" i="3"/>
  <c r="L32" i="3"/>
  <c r="L136" i="3"/>
  <c r="L162" i="3"/>
  <c r="L181" i="3"/>
  <c r="L206" i="3"/>
  <c r="L189" i="3"/>
  <c r="L173" i="3"/>
  <c r="L260" i="3"/>
  <c r="L295" i="3"/>
  <c r="L302" i="3"/>
  <c r="L352" i="3"/>
  <c r="L313" i="3"/>
  <c r="L30" i="3"/>
  <c r="L56" i="3"/>
  <c r="L94" i="3"/>
  <c r="L88" i="3"/>
  <c r="L20" i="3"/>
  <c r="I102" i="3"/>
  <c r="I55" i="3"/>
  <c r="L85" i="3"/>
  <c r="L111" i="3"/>
  <c r="I63" i="3"/>
  <c r="I122" i="3"/>
  <c r="L170" i="3"/>
  <c r="L119" i="3"/>
  <c r="L154" i="3"/>
  <c r="I174" i="3"/>
  <c r="L248" i="3"/>
  <c r="I252" i="3"/>
  <c r="I282" i="3"/>
  <c r="L262" i="3"/>
  <c r="L303" i="3"/>
  <c r="L307" i="3"/>
  <c r="L315" i="3"/>
  <c r="L196" i="3"/>
  <c r="L333" i="3"/>
  <c r="I328" i="3"/>
  <c r="L31" i="3"/>
  <c r="L69" i="3"/>
  <c r="L60" i="3"/>
  <c r="L114" i="3"/>
  <c r="L178" i="3"/>
  <c r="L198" i="3"/>
  <c r="L253" i="3"/>
  <c r="L219" i="3"/>
  <c r="L163" i="3"/>
  <c r="L256" i="3"/>
  <c r="L254" i="3"/>
  <c r="L246" i="3"/>
  <c r="L298" i="3"/>
  <c r="L270" i="3"/>
  <c r="I354" i="3"/>
  <c r="L330" i="3"/>
  <c r="I327" i="3"/>
  <c r="L293" i="3"/>
  <c r="L301" i="3"/>
  <c r="L309" i="3"/>
  <c r="L357" i="3"/>
  <c r="L71" i="3"/>
  <c r="L14" i="3"/>
  <c r="L79" i="3"/>
  <c r="I110" i="3"/>
  <c r="I16" i="3"/>
  <c r="I39" i="3"/>
  <c r="I64" i="3"/>
  <c r="L93" i="3"/>
  <c r="L126" i="3"/>
  <c r="L186" i="3"/>
  <c r="L124" i="3"/>
  <c r="L261" i="3"/>
  <c r="L227" i="3"/>
  <c r="L179" i="3"/>
  <c r="L195" i="3"/>
  <c r="I190" i="3"/>
  <c r="L273" i="3"/>
  <c r="L292" i="3"/>
  <c r="I320" i="3"/>
  <c r="L311" i="3"/>
  <c r="L358" i="3"/>
  <c r="L338" i="3"/>
  <c r="L356" i="3"/>
  <c r="I367" i="8" l="1"/>
  <c r="L39" i="3"/>
  <c r="L102" i="3"/>
  <c r="L182" i="3"/>
  <c r="L16" i="3"/>
  <c r="L327" i="3"/>
  <c r="L328" i="3"/>
  <c r="L122" i="3"/>
  <c r="L133" i="3"/>
  <c r="L174" i="3"/>
  <c r="L63" i="3"/>
  <c r="L46" i="3"/>
  <c r="L320" i="3"/>
  <c r="L213" i="3"/>
  <c r="L47" i="3"/>
  <c r="L354" i="3"/>
  <c r="L276" i="3"/>
  <c r="L110" i="3"/>
  <c r="L158" i="3"/>
  <c r="L98" i="3"/>
  <c r="L106" i="3"/>
  <c r="L190" i="3"/>
  <c r="L282" i="3"/>
  <c r="L205" i="3"/>
  <c r="L286" i="3"/>
  <c r="L48" i="3"/>
  <c r="L64" i="3"/>
  <c r="L252" i="3"/>
  <c r="L55" i="3"/>
  <c r="L197" i="3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M8" i="1"/>
  <c r="L9" i="1"/>
  <c r="L8" i="1"/>
  <c r="K14" i="1"/>
  <c r="K13" i="1"/>
  <c r="L365" i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279" i="5"/>
  <c r="E279" i="5" s="1"/>
  <c r="D280" i="5"/>
  <c r="E280" i="5" s="1"/>
  <c r="D281" i="5"/>
  <c r="E281" i="5" s="1"/>
  <c r="D282" i="5"/>
  <c r="E282" i="5" s="1"/>
  <c r="D283" i="5"/>
  <c r="E283" i="5" s="1"/>
  <c r="D284" i="5"/>
  <c r="E284" i="5" s="1"/>
  <c r="D285" i="5"/>
  <c r="E285" i="5" s="1"/>
  <c r="D286" i="5"/>
  <c r="E286" i="5" s="1"/>
  <c r="D287" i="5"/>
  <c r="E287" i="5" s="1"/>
  <c r="D288" i="5"/>
  <c r="E288" i="5" s="1"/>
  <c r="D289" i="5"/>
  <c r="E289" i="5" s="1"/>
  <c r="D290" i="5"/>
  <c r="E290" i="5" s="1"/>
  <c r="D291" i="5"/>
  <c r="E291" i="5" s="1"/>
  <c r="D292" i="5"/>
  <c r="E292" i="5" s="1"/>
  <c r="D293" i="5"/>
  <c r="E293" i="5" s="1"/>
  <c r="D294" i="5"/>
  <c r="E294" i="5" s="1"/>
  <c r="D295" i="5"/>
  <c r="E295" i="5" s="1"/>
  <c r="D296" i="5"/>
  <c r="E296" i="5" s="1"/>
  <c r="D297" i="5"/>
  <c r="E297" i="5" s="1"/>
  <c r="D298" i="5"/>
  <c r="E298" i="5" s="1"/>
  <c r="D299" i="5"/>
  <c r="E299" i="5" s="1"/>
  <c r="D300" i="5"/>
  <c r="E300" i="5" s="1"/>
  <c r="D301" i="5"/>
  <c r="E301" i="5" s="1"/>
  <c r="D302" i="5"/>
  <c r="E302" i="5" s="1"/>
  <c r="D303" i="5"/>
  <c r="E303" i="5" s="1"/>
  <c r="D304" i="5"/>
  <c r="E304" i="5" s="1"/>
  <c r="D305" i="5"/>
  <c r="E305" i="5" s="1"/>
  <c r="D306" i="5"/>
  <c r="E306" i="5" s="1"/>
  <c r="D307" i="5"/>
  <c r="E307" i="5" s="1"/>
  <c r="D308" i="5"/>
  <c r="E308" i="5" s="1"/>
  <c r="D309" i="5"/>
  <c r="E309" i="5" s="1"/>
  <c r="D310" i="5"/>
  <c r="E310" i="5" s="1"/>
  <c r="D311" i="5"/>
  <c r="E311" i="5" s="1"/>
  <c r="D312" i="5"/>
  <c r="E312" i="5" s="1"/>
  <c r="D313" i="5"/>
  <c r="E313" i="5" s="1"/>
  <c r="D314" i="5"/>
  <c r="E314" i="5" s="1"/>
  <c r="D315" i="5"/>
  <c r="E315" i="5" s="1"/>
  <c r="D316" i="5"/>
  <c r="E316" i="5" s="1"/>
  <c r="D317" i="5"/>
  <c r="E317" i="5" s="1"/>
  <c r="D318" i="5"/>
  <c r="E318" i="5" s="1"/>
  <c r="D319" i="5"/>
  <c r="E319" i="5" s="1"/>
  <c r="D320" i="5"/>
  <c r="E320" i="5" s="1"/>
  <c r="D321" i="5"/>
  <c r="E321" i="5" s="1"/>
  <c r="D322" i="5"/>
  <c r="E322" i="5" s="1"/>
  <c r="D323" i="5"/>
  <c r="E323" i="5" s="1"/>
  <c r="D324" i="5"/>
  <c r="E324" i="5" s="1"/>
  <c r="D325" i="5"/>
  <c r="E325" i="5" s="1"/>
  <c r="D326" i="5"/>
  <c r="E326" i="5" s="1"/>
  <c r="D327" i="5"/>
  <c r="E327" i="5" s="1"/>
  <c r="D328" i="5"/>
  <c r="E328" i="5" s="1"/>
  <c r="D329" i="5"/>
  <c r="E329" i="5" s="1"/>
  <c r="D330" i="5"/>
  <c r="E330" i="5" s="1"/>
  <c r="D331" i="5"/>
  <c r="E331" i="5" s="1"/>
  <c r="D332" i="5"/>
  <c r="E332" i="5" s="1"/>
  <c r="D333" i="5"/>
  <c r="E333" i="5" s="1"/>
  <c r="D334" i="5"/>
  <c r="E334" i="5" s="1"/>
  <c r="D335" i="5"/>
  <c r="E335" i="5" s="1"/>
  <c r="D336" i="5"/>
  <c r="E336" i="5" s="1"/>
  <c r="D337" i="5"/>
  <c r="E337" i="5" s="1"/>
  <c r="D338" i="5"/>
  <c r="E338" i="5" s="1"/>
  <c r="D339" i="5"/>
  <c r="E339" i="5" s="1"/>
  <c r="D340" i="5"/>
  <c r="E340" i="5" s="1"/>
  <c r="D341" i="5"/>
  <c r="E341" i="5" s="1"/>
  <c r="D342" i="5"/>
  <c r="E342" i="5" s="1"/>
  <c r="D343" i="5"/>
  <c r="E343" i="5" s="1"/>
  <c r="D344" i="5"/>
  <c r="E344" i="5" s="1"/>
  <c r="D345" i="5"/>
  <c r="E345" i="5" s="1"/>
  <c r="D346" i="5"/>
  <c r="E346" i="5" s="1"/>
  <c r="D347" i="5"/>
  <c r="E347" i="5" s="1"/>
  <c r="D348" i="5"/>
  <c r="E348" i="5" s="1"/>
  <c r="D349" i="5"/>
  <c r="E349" i="5" s="1"/>
  <c r="D350" i="5"/>
  <c r="E350" i="5" s="1"/>
  <c r="D351" i="5"/>
  <c r="E351" i="5" s="1"/>
  <c r="D352" i="5"/>
  <c r="E352" i="5" s="1"/>
  <c r="D353" i="5"/>
  <c r="E353" i="5" s="1"/>
  <c r="D354" i="5"/>
  <c r="E354" i="5" s="1"/>
  <c r="D355" i="5"/>
  <c r="E355" i="5" s="1"/>
  <c r="D356" i="5"/>
  <c r="E356" i="5" s="1"/>
  <c r="D357" i="5"/>
  <c r="E357" i="5" s="1"/>
  <c r="D358" i="5"/>
  <c r="E358" i="5" s="1"/>
  <c r="D359" i="5"/>
  <c r="E359" i="5" s="1"/>
  <c r="D360" i="5"/>
  <c r="E360" i="5" s="1"/>
  <c r="D361" i="5"/>
  <c r="E361" i="5" s="1"/>
  <c r="D362" i="5"/>
  <c r="E362" i="5" s="1"/>
  <c r="D363" i="5"/>
  <c r="E363" i="5" s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E8" i="7"/>
  <c r="D8" i="6"/>
  <c r="D8" i="5"/>
  <c r="E8" i="5" s="1"/>
  <c r="D8" i="4"/>
  <c r="D8" i="3"/>
  <c r="D8" i="2"/>
  <c r="G8" i="1"/>
  <c r="E8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J12" i="8" l="1"/>
  <c r="K12" i="8" s="1"/>
  <c r="M12" i="8" s="1"/>
  <c r="J16" i="8"/>
  <c r="K16" i="8" s="1"/>
  <c r="M16" i="8" s="1"/>
  <c r="J20" i="8"/>
  <c r="K20" i="8" s="1"/>
  <c r="M20" i="8" s="1"/>
  <c r="J24" i="8"/>
  <c r="K24" i="8" s="1"/>
  <c r="M24" i="8" s="1"/>
  <c r="J28" i="8"/>
  <c r="K28" i="8" s="1"/>
  <c r="M28" i="8" s="1"/>
  <c r="J9" i="8"/>
  <c r="M9" i="8" s="1"/>
  <c r="J13" i="8"/>
  <c r="K13" i="8" s="1"/>
  <c r="M13" i="8" s="1"/>
  <c r="J17" i="8"/>
  <c r="K17" i="8" s="1"/>
  <c r="M17" i="8" s="1"/>
  <c r="J21" i="8"/>
  <c r="K21" i="8" s="1"/>
  <c r="M21" i="8" s="1"/>
  <c r="J25" i="8"/>
  <c r="K25" i="8" s="1"/>
  <c r="M25" i="8" s="1"/>
  <c r="J29" i="8"/>
  <c r="K29" i="8" s="1"/>
  <c r="M29" i="8" s="1"/>
  <c r="J33" i="8"/>
  <c r="K33" i="8" s="1"/>
  <c r="M33" i="8" s="1"/>
  <c r="J37" i="8"/>
  <c r="K37" i="8" s="1"/>
  <c r="M37" i="8" s="1"/>
  <c r="J41" i="8"/>
  <c r="K41" i="8" s="1"/>
  <c r="M41" i="8" s="1"/>
  <c r="J45" i="8"/>
  <c r="K45" i="8" s="1"/>
  <c r="M45" i="8" s="1"/>
  <c r="J49" i="8"/>
  <c r="K49" i="8" s="1"/>
  <c r="M49" i="8" s="1"/>
  <c r="J10" i="8"/>
  <c r="K10" i="8" s="1"/>
  <c r="M10" i="8" s="1"/>
  <c r="J23" i="8"/>
  <c r="K23" i="8" s="1"/>
  <c r="M23" i="8" s="1"/>
  <c r="J26" i="8"/>
  <c r="K26" i="8" s="1"/>
  <c r="M26" i="8" s="1"/>
  <c r="J35" i="8"/>
  <c r="K35" i="8" s="1"/>
  <c r="M35" i="8" s="1"/>
  <c r="J39" i="8"/>
  <c r="K39" i="8" s="1"/>
  <c r="M39" i="8" s="1"/>
  <c r="J43" i="8"/>
  <c r="K43" i="8" s="1"/>
  <c r="M43" i="8" s="1"/>
  <c r="J47" i="8"/>
  <c r="K47" i="8" s="1"/>
  <c r="M47" i="8" s="1"/>
  <c r="J51" i="8"/>
  <c r="K51" i="8" s="1"/>
  <c r="M51" i="8" s="1"/>
  <c r="J52" i="8"/>
  <c r="K52" i="8" s="1"/>
  <c r="M52" i="8" s="1"/>
  <c r="J56" i="8"/>
  <c r="K56" i="8" s="1"/>
  <c r="M56" i="8" s="1"/>
  <c r="J60" i="8"/>
  <c r="K60" i="8" s="1"/>
  <c r="M60" i="8" s="1"/>
  <c r="J64" i="8"/>
  <c r="K64" i="8" s="1"/>
  <c r="M64" i="8" s="1"/>
  <c r="J68" i="8"/>
  <c r="K68" i="8" s="1"/>
  <c r="M68" i="8" s="1"/>
  <c r="J72" i="8"/>
  <c r="K72" i="8" s="1"/>
  <c r="M72" i="8" s="1"/>
  <c r="J76" i="8"/>
  <c r="K76" i="8" s="1"/>
  <c r="M76" i="8" s="1"/>
  <c r="J80" i="8"/>
  <c r="K80" i="8" s="1"/>
  <c r="M80" i="8" s="1"/>
  <c r="J84" i="8"/>
  <c r="K84" i="8" s="1"/>
  <c r="M84" i="8" s="1"/>
  <c r="J88" i="8"/>
  <c r="K88" i="8" s="1"/>
  <c r="M88" i="8" s="1"/>
  <c r="J92" i="8"/>
  <c r="K92" i="8" s="1"/>
  <c r="M92" i="8" s="1"/>
  <c r="J11" i="8"/>
  <c r="K11" i="8" s="1"/>
  <c r="M11" i="8" s="1"/>
  <c r="J14" i="8"/>
  <c r="K14" i="8" s="1"/>
  <c r="M14" i="8" s="1"/>
  <c r="J27" i="8"/>
  <c r="K27" i="8" s="1"/>
  <c r="M27" i="8" s="1"/>
  <c r="J30" i="8"/>
  <c r="K30" i="8" s="1"/>
  <c r="M30" i="8" s="1"/>
  <c r="J15" i="8"/>
  <c r="K15" i="8" s="1"/>
  <c r="M15" i="8" s="1"/>
  <c r="J18" i="8"/>
  <c r="K18" i="8" s="1"/>
  <c r="M18" i="8" s="1"/>
  <c r="J31" i="8"/>
  <c r="K31" i="8" s="1"/>
  <c r="M31" i="8" s="1"/>
  <c r="J54" i="8"/>
  <c r="K54" i="8" s="1"/>
  <c r="M54" i="8" s="1"/>
  <c r="J58" i="8"/>
  <c r="K58" i="8" s="1"/>
  <c r="M58" i="8" s="1"/>
  <c r="J62" i="8"/>
  <c r="K62" i="8" s="1"/>
  <c r="M62" i="8" s="1"/>
  <c r="J66" i="8"/>
  <c r="K66" i="8" s="1"/>
  <c r="M66" i="8" s="1"/>
  <c r="J70" i="8"/>
  <c r="K70" i="8" s="1"/>
  <c r="M70" i="8" s="1"/>
  <c r="J74" i="8"/>
  <c r="K74" i="8" s="1"/>
  <c r="M74" i="8" s="1"/>
  <c r="J78" i="8"/>
  <c r="K78" i="8" s="1"/>
  <c r="M78" i="8" s="1"/>
  <c r="J38" i="8"/>
  <c r="K38" i="8" s="1"/>
  <c r="M38" i="8" s="1"/>
  <c r="J44" i="8"/>
  <c r="K44" i="8" s="1"/>
  <c r="M44" i="8" s="1"/>
  <c r="J59" i="8"/>
  <c r="K59" i="8" s="1"/>
  <c r="M59" i="8" s="1"/>
  <c r="J65" i="8"/>
  <c r="K65" i="8" s="1"/>
  <c r="M65" i="8" s="1"/>
  <c r="J75" i="8"/>
  <c r="K75" i="8" s="1"/>
  <c r="M75" i="8" s="1"/>
  <c r="J83" i="8"/>
  <c r="K83" i="8" s="1"/>
  <c r="M83" i="8" s="1"/>
  <c r="J87" i="8"/>
  <c r="K87" i="8" s="1"/>
  <c r="M87" i="8" s="1"/>
  <c r="J91" i="8"/>
  <c r="K91" i="8" s="1"/>
  <c r="M91" i="8" s="1"/>
  <c r="J95" i="8"/>
  <c r="K95" i="8" s="1"/>
  <c r="M95" i="8" s="1"/>
  <c r="J97" i="8"/>
  <c r="K97" i="8" s="1"/>
  <c r="M97" i="8" s="1"/>
  <c r="J22" i="8"/>
  <c r="K22" i="8" s="1"/>
  <c r="M22" i="8" s="1"/>
  <c r="J34" i="8"/>
  <c r="K34" i="8" s="1"/>
  <c r="M34" i="8" s="1"/>
  <c r="J40" i="8"/>
  <c r="K40" i="8" s="1"/>
  <c r="M40" i="8" s="1"/>
  <c r="J50" i="8"/>
  <c r="K50" i="8" s="1"/>
  <c r="M50" i="8" s="1"/>
  <c r="J53" i="8"/>
  <c r="K53" i="8" s="1"/>
  <c r="M53" i="8" s="1"/>
  <c r="J63" i="8"/>
  <c r="K63" i="8" s="1"/>
  <c r="M63" i="8" s="1"/>
  <c r="J69" i="8"/>
  <c r="K69" i="8" s="1"/>
  <c r="M69" i="8" s="1"/>
  <c r="J79" i="8"/>
  <c r="K79" i="8" s="1"/>
  <c r="M79" i="8" s="1"/>
  <c r="J82" i="8"/>
  <c r="K82" i="8" s="1"/>
  <c r="M82" i="8" s="1"/>
  <c r="J86" i="8"/>
  <c r="K86" i="8" s="1"/>
  <c r="M86" i="8" s="1"/>
  <c r="J90" i="8"/>
  <c r="K90" i="8" s="1"/>
  <c r="M90" i="8" s="1"/>
  <c r="J19" i="8"/>
  <c r="K19" i="8" s="1"/>
  <c r="M19" i="8" s="1"/>
  <c r="J36" i="8"/>
  <c r="K36" i="8" s="1"/>
  <c r="M36" i="8" s="1"/>
  <c r="J46" i="8"/>
  <c r="K46" i="8" s="1"/>
  <c r="M46" i="8" s="1"/>
  <c r="J57" i="8"/>
  <c r="K57" i="8" s="1"/>
  <c r="M57" i="8" s="1"/>
  <c r="J67" i="8"/>
  <c r="K67" i="8" s="1"/>
  <c r="M67" i="8" s="1"/>
  <c r="J73" i="8"/>
  <c r="K73" i="8" s="1"/>
  <c r="M73" i="8" s="1"/>
  <c r="J81" i="8"/>
  <c r="K81" i="8" s="1"/>
  <c r="M81" i="8" s="1"/>
  <c r="J85" i="8"/>
  <c r="K85" i="8" s="1"/>
  <c r="M85" i="8" s="1"/>
  <c r="J89" i="8"/>
  <c r="K89" i="8" s="1"/>
  <c r="M89" i="8" s="1"/>
  <c r="J93" i="8"/>
  <c r="K93" i="8" s="1"/>
  <c r="M93" i="8" s="1"/>
  <c r="J99" i="8"/>
  <c r="K99" i="8" s="1"/>
  <c r="M99" i="8" s="1"/>
  <c r="J103" i="8"/>
  <c r="K103" i="8" s="1"/>
  <c r="M103" i="8" s="1"/>
  <c r="J107" i="8"/>
  <c r="K107" i="8" s="1"/>
  <c r="M107" i="8" s="1"/>
  <c r="J32" i="8"/>
  <c r="K32" i="8" s="1"/>
  <c r="M32" i="8" s="1"/>
  <c r="J48" i="8"/>
  <c r="K48" i="8" s="1"/>
  <c r="M48" i="8" s="1"/>
  <c r="J55" i="8"/>
  <c r="K55" i="8" s="1"/>
  <c r="M55" i="8" s="1"/>
  <c r="J77" i="8"/>
  <c r="K77" i="8" s="1"/>
  <c r="M77" i="8" s="1"/>
  <c r="J98" i="8"/>
  <c r="K98" i="8" s="1"/>
  <c r="M98" i="8" s="1"/>
  <c r="J102" i="8"/>
  <c r="K102" i="8" s="1"/>
  <c r="M102" i="8" s="1"/>
  <c r="J106" i="8"/>
  <c r="K106" i="8" s="1"/>
  <c r="M106" i="8" s="1"/>
  <c r="J111" i="8"/>
  <c r="K111" i="8" s="1"/>
  <c r="M111" i="8" s="1"/>
  <c r="J115" i="8"/>
  <c r="K115" i="8" s="1"/>
  <c r="M115" i="8" s="1"/>
  <c r="J119" i="8"/>
  <c r="K119" i="8" s="1"/>
  <c r="M119" i="8" s="1"/>
  <c r="J123" i="8"/>
  <c r="K123" i="8" s="1"/>
  <c r="M123" i="8" s="1"/>
  <c r="J127" i="8"/>
  <c r="K127" i="8" s="1"/>
  <c r="M127" i="8" s="1"/>
  <c r="J131" i="8"/>
  <c r="K131" i="8" s="1"/>
  <c r="M131" i="8" s="1"/>
  <c r="J42" i="8"/>
  <c r="K42" i="8" s="1"/>
  <c r="M42" i="8" s="1"/>
  <c r="J61" i="8"/>
  <c r="K61" i="8" s="1"/>
  <c r="M61" i="8" s="1"/>
  <c r="J94" i="8"/>
  <c r="K94" i="8" s="1"/>
  <c r="M94" i="8" s="1"/>
  <c r="J96" i="8"/>
  <c r="K96" i="8" s="1"/>
  <c r="M96" i="8" s="1"/>
  <c r="J100" i="8"/>
  <c r="K100" i="8" s="1"/>
  <c r="M100" i="8" s="1"/>
  <c r="J105" i="8"/>
  <c r="K105" i="8" s="1"/>
  <c r="M105" i="8" s="1"/>
  <c r="J109" i="8"/>
  <c r="K109" i="8" s="1"/>
  <c r="M109" i="8" s="1"/>
  <c r="J113" i="8"/>
  <c r="K113" i="8" s="1"/>
  <c r="M113" i="8" s="1"/>
  <c r="J117" i="8"/>
  <c r="K117" i="8" s="1"/>
  <c r="M117" i="8" s="1"/>
  <c r="J121" i="8"/>
  <c r="K121" i="8" s="1"/>
  <c r="M121" i="8" s="1"/>
  <c r="J125" i="8"/>
  <c r="K125" i="8" s="1"/>
  <c r="M125" i="8" s="1"/>
  <c r="J129" i="8"/>
  <c r="K129" i="8" s="1"/>
  <c r="M129" i="8" s="1"/>
  <c r="J134" i="8"/>
  <c r="K134" i="8" s="1"/>
  <c r="M134" i="8" s="1"/>
  <c r="J138" i="8"/>
  <c r="K138" i="8" s="1"/>
  <c r="M138" i="8" s="1"/>
  <c r="J142" i="8"/>
  <c r="K142" i="8" s="1"/>
  <c r="M142" i="8" s="1"/>
  <c r="J101" i="8"/>
  <c r="K101" i="8" s="1"/>
  <c r="M101" i="8" s="1"/>
  <c r="J112" i="8"/>
  <c r="K112" i="8" s="1"/>
  <c r="M112" i="8" s="1"/>
  <c r="J116" i="8"/>
  <c r="K116" i="8" s="1"/>
  <c r="M116" i="8" s="1"/>
  <c r="J120" i="8"/>
  <c r="K120" i="8" s="1"/>
  <c r="M120" i="8" s="1"/>
  <c r="J124" i="8"/>
  <c r="K124" i="8" s="1"/>
  <c r="M124" i="8" s="1"/>
  <c r="J128" i="8"/>
  <c r="K128" i="8" s="1"/>
  <c r="M128" i="8" s="1"/>
  <c r="J135" i="8"/>
  <c r="K135" i="8" s="1"/>
  <c r="M135" i="8" s="1"/>
  <c r="J139" i="8"/>
  <c r="K139" i="8" s="1"/>
  <c r="M139" i="8" s="1"/>
  <c r="J143" i="8"/>
  <c r="K143" i="8" s="1"/>
  <c r="M143" i="8" s="1"/>
  <c r="J147" i="8"/>
  <c r="K147" i="8" s="1"/>
  <c r="M147" i="8" s="1"/>
  <c r="J151" i="8"/>
  <c r="K151" i="8" s="1"/>
  <c r="M151" i="8" s="1"/>
  <c r="J155" i="8"/>
  <c r="K155" i="8" s="1"/>
  <c r="M155" i="8" s="1"/>
  <c r="J159" i="8"/>
  <c r="K159" i="8" s="1"/>
  <c r="M159" i="8" s="1"/>
  <c r="J163" i="8"/>
  <c r="K163" i="8" s="1"/>
  <c r="M163" i="8" s="1"/>
  <c r="J167" i="8"/>
  <c r="K167" i="8" s="1"/>
  <c r="M167" i="8" s="1"/>
  <c r="J171" i="8"/>
  <c r="K171" i="8" s="1"/>
  <c r="M171" i="8" s="1"/>
  <c r="J175" i="8"/>
  <c r="K175" i="8" s="1"/>
  <c r="M175" i="8" s="1"/>
  <c r="J71" i="8"/>
  <c r="K71" i="8" s="1"/>
  <c r="M71" i="8" s="1"/>
  <c r="J108" i="8"/>
  <c r="K108" i="8" s="1"/>
  <c r="M108" i="8" s="1"/>
  <c r="J132" i="8"/>
  <c r="K132" i="8" s="1"/>
  <c r="M132" i="8" s="1"/>
  <c r="J136" i="8"/>
  <c r="K136" i="8" s="1"/>
  <c r="M136" i="8" s="1"/>
  <c r="J140" i="8"/>
  <c r="K140" i="8" s="1"/>
  <c r="M140" i="8" s="1"/>
  <c r="J144" i="8"/>
  <c r="K144" i="8" s="1"/>
  <c r="M144" i="8" s="1"/>
  <c r="J148" i="8"/>
  <c r="K148" i="8" s="1"/>
  <c r="M148" i="8" s="1"/>
  <c r="J152" i="8"/>
  <c r="K152" i="8" s="1"/>
  <c r="M152" i="8" s="1"/>
  <c r="J156" i="8"/>
  <c r="K156" i="8" s="1"/>
  <c r="M156" i="8" s="1"/>
  <c r="J160" i="8"/>
  <c r="K160" i="8" s="1"/>
  <c r="M160" i="8" s="1"/>
  <c r="J164" i="8"/>
  <c r="K164" i="8" s="1"/>
  <c r="M164" i="8" s="1"/>
  <c r="J168" i="8"/>
  <c r="K168" i="8" s="1"/>
  <c r="M168" i="8" s="1"/>
  <c r="J172" i="8"/>
  <c r="K172" i="8" s="1"/>
  <c r="M172" i="8" s="1"/>
  <c r="J176" i="8"/>
  <c r="K176" i="8" s="1"/>
  <c r="M176" i="8" s="1"/>
  <c r="J180" i="8"/>
  <c r="K180" i="8" s="1"/>
  <c r="M180" i="8" s="1"/>
  <c r="J184" i="8"/>
  <c r="K184" i="8" s="1"/>
  <c r="M184" i="8" s="1"/>
  <c r="J188" i="8"/>
  <c r="K188" i="8" s="1"/>
  <c r="M188" i="8" s="1"/>
  <c r="J192" i="8"/>
  <c r="K192" i="8" s="1"/>
  <c r="M192" i="8" s="1"/>
  <c r="J110" i="8"/>
  <c r="K110" i="8" s="1"/>
  <c r="M110" i="8" s="1"/>
  <c r="J126" i="8"/>
  <c r="K126" i="8" s="1"/>
  <c r="M126" i="8" s="1"/>
  <c r="J141" i="8"/>
  <c r="K141" i="8" s="1"/>
  <c r="M141" i="8" s="1"/>
  <c r="J146" i="8"/>
  <c r="K146" i="8" s="1"/>
  <c r="M146" i="8" s="1"/>
  <c r="J149" i="8"/>
  <c r="K149" i="8" s="1"/>
  <c r="M149" i="8" s="1"/>
  <c r="J162" i="8"/>
  <c r="K162" i="8" s="1"/>
  <c r="M162" i="8" s="1"/>
  <c r="J165" i="8"/>
  <c r="K165" i="8" s="1"/>
  <c r="M165" i="8" s="1"/>
  <c r="J198" i="8"/>
  <c r="K198" i="8" s="1"/>
  <c r="M198" i="8" s="1"/>
  <c r="J202" i="8"/>
  <c r="K202" i="8" s="1"/>
  <c r="M202" i="8" s="1"/>
  <c r="J206" i="8"/>
  <c r="K206" i="8" s="1"/>
  <c r="M206" i="8" s="1"/>
  <c r="J210" i="8"/>
  <c r="K210" i="8" s="1"/>
  <c r="M210" i="8" s="1"/>
  <c r="J214" i="8"/>
  <c r="K214" i="8" s="1"/>
  <c r="M214" i="8" s="1"/>
  <c r="J218" i="8"/>
  <c r="K218" i="8" s="1"/>
  <c r="M218" i="8" s="1"/>
  <c r="J222" i="8"/>
  <c r="K222" i="8" s="1"/>
  <c r="M222" i="8" s="1"/>
  <c r="J226" i="8"/>
  <c r="K226" i="8" s="1"/>
  <c r="M226" i="8" s="1"/>
  <c r="J230" i="8"/>
  <c r="K230" i="8" s="1"/>
  <c r="M230" i="8" s="1"/>
  <c r="J234" i="8"/>
  <c r="K234" i="8" s="1"/>
  <c r="M234" i="8" s="1"/>
  <c r="J238" i="8"/>
  <c r="K238" i="8" s="1"/>
  <c r="M238" i="8" s="1"/>
  <c r="J114" i="8"/>
  <c r="K114" i="8" s="1"/>
  <c r="M114" i="8" s="1"/>
  <c r="J130" i="8"/>
  <c r="K130" i="8" s="1"/>
  <c r="M130" i="8" s="1"/>
  <c r="J137" i="8"/>
  <c r="K137" i="8" s="1"/>
  <c r="M137" i="8" s="1"/>
  <c r="J150" i="8"/>
  <c r="K150" i="8" s="1"/>
  <c r="M150" i="8" s="1"/>
  <c r="J153" i="8"/>
  <c r="K153" i="8" s="1"/>
  <c r="M153" i="8" s="1"/>
  <c r="J166" i="8"/>
  <c r="K166" i="8" s="1"/>
  <c r="M166" i="8" s="1"/>
  <c r="J169" i="8"/>
  <c r="K169" i="8" s="1"/>
  <c r="M169" i="8" s="1"/>
  <c r="J179" i="8"/>
  <c r="K179" i="8" s="1"/>
  <c r="M179" i="8" s="1"/>
  <c r="J183" i="8"/>
  <c r="K183" i="8" s="1"/>
  <c r="M183" i="8" s="1"/>
  <c r="J187" i="8"/>
  <c r="K187" i="8" s="1"/>
  <c r="M187" i="8" s="1"/>
  <c r="J191" i="8"/>
  <c r="K191" i="8" s="1"/>
  <c r="M191" i="8" s="1"/>
  <c r="J195" i="8"/>
  <c r="K195" i="8" s="1"/>
  <c r="M195" i="8" s="1"/>
  <c r="J199" i="8"/>
  <c r="K199" i="8" s="1"/>
  <c r="M199" i="8" s="1"/>
  <c r="J203" i="8"/>
  <c r="K203" i="8" s="1"/>
  <c r="M203" i="8" s="1"/>
  <c r="J207" i="8"/>
  <c r="K207" i="8" s="1"/>
  <c r="M207" i="8" s="1"/>
  <c r="J211" i="8"/>
  <c r="K211" i="8" s="1"/>
  <c r="M211" i="8" s="1"/>
  <c r="J215" i="8"/>
  <c r="K215" i="8" s="1"/>
  <c r="M215" i="8" s="1"/>
  <c r="J219" i="8"/>
  <c r="K219" i="8" s="1"/>
  <c r="M219" i="8" s="1"/>
  <c r="J223" i="8"/>
  <c r="K223" i="8" s="1"/>
  <c r="M223" i="8" s="1"/>
  <c r="J227" i="8"/>
  <c r="K227" i="8" s="1"/>
  <c r="M227" i="8" s="1"/>
  <c r="J231" i="8"/>
  <c r="K231" i="8" s="1"/>
  <c r="M231" i="8" s="1"/>
  <c r="J235" i="8"/>
  <c r="K235" i="8" s="1"/>
  <c r="M235" i="8" s="1"/>
  <c r="J239" i="8"/>
  <c r="K239" i="8" s="1"/>
  <c r="M239" i="8" s="1"/>
  <c r="J243" i="8"/>
  <c r="K243" i="8" s="1"/>
  <c r="M243" i="8" s="1"/>
  <c r="J247" i="8"/>
  <c r="K247" i="8" s="1"/>
  <c r="M247" i="8" s="1"/>
  <c r="J251" i="8"/>
  <c r="K251" i="8" s="1"/>
  <c r="M251" i="8" s="1"/>
  <c r="J118" i="8"/>
  <c r="K118" i="8" s="1"/>
  <c r="M118" i="8" s="1"/>
  <c r="J133" i="8"/>
  <c r="K133" i="8" s="1"/>
  <c r="M133" i="8" s="1"/>
  <c r="J154" i="8"/>
  <c r="K154" i="8" s="1"/>
  <c r="M154" i="8" s="1"/>
  <c r="J157" i="8"/>
  <c r="K157" i="8" s="1"/>
  <c r="M157" i="8" s="1"/>
  <c r="J170" i="8"/>
  <c r="K170" i="8" s="1"/>
  <c r="M170" i="8" s="1"/>
  <c r="J173" i="8"/>
  <c r="K173" i="8" s="1"/>
  <c r="M173" i="8" s="1"/>
  <c r="J178" i="8"/>
  <c r="K178" i="8" s="1"/>
  <c r="M178" i="8" s="1"/>
  <c r="J182" i="8"/>
  <c r="K182" i="8" s="1"/>
  <c r="M182" i="8" s="1"/>
  <c r="J186" i="8"/>
  <c r="K186" i="8" s="1"/>
  <c r="M186" i="8" s="1"/>
  <c r="J190" i="8"/>
  <c r="K190" i="8" s="1"/>
  <c r="M190" i="8" s="1"/>
  <c r="J194" i="8"/>
  <c r="K194" i="8" s="1"/>
  <c r="M194" i="8" s="1"/>
  <c r="J196" i="8"/>
  <c r="K196" i="8" s="1"/>
  <c r="M196" i="8" s="1"/>
  <c r="J200" i="8"/>
  <c r="K200" i="8" s="1"/>
  <c r="M200" i="8" s="1"/>
  <c r="J204" i="8"/>
  <c r="K204" i="8" s="1"/>
  <c r="M204" i="8" s="1"/>
  <c r="J208" i="8"/>
  <c r="K208" i="8" s="1"/>
  <c r="M208" i="8" s="1"/>
  <c r="J212" i="8"/>
  <c r="K212" i="8" s="1"/>
  <c r="M212" i="8" s="1"/>
  <c r="J216" i="8"/>
  <c r="K216" i="8" s="1"/>
  <c r="M216" i="8" s="1"/>
  <c r="J220" i="8"/>
  <c r="K220" i="8" s="1"/>
  <c r="M220" i="8" s="1"/>
  <c r="J224" i="8"/>
  <c r="K224" i="8" s="1"/>
  <c r="M224" i="8" s="1"/>
  <c r="J228" i="8"/>
  <c r="K228" i="8" s="1"/>
  <c r="M228" i="8" s="1"/>
  <c r="J232" i="8"/>
  <c r="K232" i="8" s="1"/>
  <c r="M232" i="8" s="1"/>
  <c r="J104" i="8"/>
  <c r="K104" i="8" s="1"/>
  <c r="M104" i="8" s="1"/>
  <c r="J122" i="8"/>
  <c r="K122" i="8" s="1"/>
  <c r="M122" i="8" s="1"/>
  <c r="J145" i="8"/>
  <c r="K145" i="8" s="1"/>
  <c r="M145" i="8" s="1"/>
  <c r="J158" i="8"/>
  <c r="K158" i="8" s="1"/>
  <c r="M158" i="8" s="1"/>
  <c r="J161" i="8"/>
  <c r="K161" i="8" s="1"/>
  <c r="M161" i="8" s="1"/>
  <c r="J174" i="8"/>
  <c r="K174" i="8" s="1"/>
  <c r="M174" i="8" s="1"/>
  <c r="J177" i="8"/>
  <c r="K177" i="8" s="1"/>
  <c r="M177" i="8" s="1"/>
  <c r="J181" i="8"/>
  <c r="K181" i="8" s="1"/>
  <c r="M181" i="8" s="1"/>
  <c r="J185" i="8"/>
  <c r="K185" i="8" s="1"/>
  <c r="M185" i="8" s="1"/>
  <c r="J189" i="8"/>
  <c r="K189" i="8" s="1"/>
  <c r="M189" i="8" s="1"/>
  <c r="J193" i="8"/>
  <c r="K193" i="8" s="1"/>
  <c r="M193" i="8" s="1"/>
  <c r="J197" i="8"/>
  <c r="K197" i="8" s="1"/>
  <c r="M197" i="8" s="1"/>
  <c r="J201" i="8"/>
  <c r="K201" i="8" s="1"/>
  <c r="M201" i="8" s="1"/>
  <c r="J205" i="8"/>
  <c r="K205" i="8" s="1"/>
  <c r="M205" i="8" s="1"/>
  <c r="J209" i="8"/>
  <c r="K209" i="8" s="1"/>
  <c r="M209" i="8" s="1"/>
  <c r="J213" i="8"/>
  <c r="K213" i="8" s="1"/>
  <c r="M213" i="8" s="1"/>
  <c r="J217" i="8"/>
  <c r="K217" i="8" s="1"/>
  <c r="M217" i="8" s="1"/>
  <c r="J221" i="8"/>
  <c r="K221" i="8" s="1"/>
  <c r="M221" i="8" s="1"/>
  <c r="J233" i="8"/>
  <c r="K233" i="8" s="1"/>
  <c r="M233" i="8" s="1"/>
  <c r="J236" i="8"/>
  <c r="K236" i="8" s="1"/>
  <c r="M236" i="8" s="1"/>
  <c r="J255" i="8"/>
  <c r="K255" i="8" s="1"/>
  <c r="M255" i="8" s="1"/>
  <c r="J259" i="8"/>
  <c r="K259" i="8" s="1"/>
  <c r="M259" i="8" s="1"/>
  <c r="J263" i="8"/>
  <c r="K263" i="8" s="1"/>
  <c r="M263" i="8" s="1"/>
  <c r="J267" i="8"/>
  <c r="K267" i="8" s="1"/>
  <c r="M267" i="8" s="1"/>
  <c r="J271" i="8"/>
  <c r="K271" i="8" s="1"/>
  <c r="M271" i="8" s="1"/>
  <c r="J275" i="8"/>
  <c r="K275" i="8" s="1"/>
  <c r="M275" i="8" s="1"/>
  <c r="J279" i="8"/>
  <c r="K279" i="8" s="1"/>
  <c r="M279" i="8" s="1"/>
  <c r="J283" i="8"/>
  <c r="K283" i="8" s="1"/>
  <c r="M283" i="8" s="1"/>
  <c r="J287" i="8"/>
  <c r="K287" i="8" s="1"/>
  <c r="M287" i="8" s="1"/>
  <c r="J291" i="8"/>
  <c r="K291" i="8" s="1"/>
  <c r="M291" i="8" s="1"/>
  <c r="J295" i="8"/>
  <c r="K295" i="8" s="1"/>
  <c r="M295" i="8" s="1"/>
  <c r="J299" i="8"/>
  <c r="K299" i="8" s="1"/>
  <c r="M299" i="8" s="1"/>
  <c r="J303" i="8"/>
  <c r="K303" i="8" s="1"/>
  <c r="M303" i="8" s="1"/>
  <c r="J307" i="8"/>
  <c r="K307" i="8" s="1"/>
  <c r="M307" i="8" s="1"/>
  <c r="J311" i="8"/>
  <c r="K311" i="8" s="1"/>
  <c r="M311" i="8" s="1"/>
  <c r="J315" i="8"/>
  <c r="K315" i="8" s="1"/>
  <c r="M315" i="8" s="1"/>
  <c r="J319" i="8"/>
  <c r="K319" i="8" s="1"/>
  <c r="M319" i="8" s="1"/>
  <c r="J229" i="8"/>
  <c r="K229" i="8" s="1"/>
  <c r="M229" i="8" s="1"/>
  <c r="J237" i="8"/>
  <c r="K237" i="8" s="1"/>
  <c r="M237" i="8" s="1"/>
  <c r="J240" i="8"/>
  <c r="K240" i="8" s="1"/>
  <c r="M240" i="8" s="1"/>
  <c r="J242" i="8"/>
  <c r="K242" i="8" s="1"/>
  <c r="M242" i="8" s="1"/>
  <c r="J246" i="8"/>
  <c r="K246" i="8" s="1"/>
  <c r="M246" i="8" s="1"/>
  <c r="J241" i="8"/>
  <c r="K241" i="8" s="1"/>
  <c r="M241" i="8" s="1"/>
  <c r="J244" i="8"/>
  <c r="K244" i="8" s="1"/>
  <c r="M244" i="8" s="1"/>
  <c r="J248" i="8"/>
  <c r="K248" i="8" s="1"/>
  <c r="M248" i="8" s="1"/>
  <c r="J253" i="8"/>
  <c r="K253" i="8" s="1"/>
  <c r="M253" i="8" s="1"/>
  <c r="J257" i="8"/>
  <c r="K257" i="8" s="1"/>
  <c r="M257" i="8" s="1"/>
  <c r="J261" i="8"/>
  <c r="K261" i="8" s="1"/>
  <c r="M261" i="8" s="1"/>
  <c r="J265" i="8"/>
  <c r="K265" i="8" s="1"/>
  <c r="M265" i="8" s="1"/>
  <c r="J269" i="8"/>
  <c r="K269" i="8" s="1"/>
  <c r="M269" i="8" s="1"/>
  <c r="J273" i="8"/>
  <c r="K273" i="8" s="1"/>
  <c r="M273" i="8" s="1"/>
  <c r="J277" i="8"/>
  <c r="K277" i="8" s="1"/>
  <c r="M277" i="8" s="1"/>
  <c r="J281" i="8"/>
  <c r="K281" i="8" s="1"/>
  <c r="M281" i="8" s="1"/>
  <c r="J285" i="8"/>
  <c r="K285" i="8" s="1"/>
  <c r="M285" i="8" s="1"/>
  <c r="J289" i="8"/>
  <c r="K289" i="8" s="1"/>
  <c r="M289" i="8" s="1"/>
  <c r="J293" i="8"/>
  <c r="K293" i="8" s="1"/>
  <c r="M293" i="8" s="1"/>
  <c r="J297" i="8"/>
  <c r="K297" i="8" s="1"/>
  <c r="M297" i="8" s="1"/>
  <c r="J301" i="8"/>
  <c r="K301" i="8" s="1"/>
  <c r="M301" i="8" s="1"/>
  <c r="J305" i="8"/>
  <c r="K305" i="8" s="1"/>
  <c r="M305" i="8" s="1"/>
  <c r="J309" i="8"/>
  <c r="K309" i="8" s="1"/>
  <c r="M309" i="8" s="1"/>
  <c r="J313" i="8"/>
  <c r="K313" i="8" s="1"/>
  <c r="M313" i="8" s="1"/>
  <c r="J317" i="8"/>
  <c r="K317" i="8" s="1"/>
  <c r="M317" i="8" s="1"/>
  <c r="J321" i="8"/>
  <c r="K321" i="8" s="1"/>
  <c r="M321" i="8" s="1"/>
  <c r="J323" i="8"/>
  <c r="K323" i="8" s="1"/>
  <c r="M323" i="8" s="1"/>
  <c r="J327" i="8"/>
  <c r="K327" i="8" s="1"/>
  <c r="M327" i="8" s="1"/>
  <c r="J331" i="8"/>
  <c r="K331" i="8" s="1"/>
  <c r="M331" i="8" s="1"/>
  <c r="J335" i="8"/>
  <c r="K335" i="8" s="1"/>
  <c r="M335" i="8" s="1"/>
  <c r="J339" i="8"/>
  <c r="K339" i="8" s="1"/>
  <c r="M339" i="8" s="1"/>
  <c r="J343" i="8"/>
  <c r="K343" i="8" s="1"/>
  <c r="M343" i="8" s="1"/>
  <c r="J347" i="8"/>
  <c r="K347" i="8" s="1"/>
  <c r="M347" i="8" s="1"/>
  <c r="J351" i="8"/>
  <c r="K351" i="8" s="1"/>
  <c r="M351" i="8" s="1"/>
  <c r="J355" i="8"/>
  <c r="K355" i="8" s="1"/>
  <c r="M355" i="8" s="1"/>
  <c r="J359" i="8"/>
  <c r="K359" i="8" s="1"/>
  <c r="M359" i="8" s="1"/>
  <c r="J363" i="8"/>
  <c r="K363" i="8" s="1"/>
  <c r="M363" i="8" s="1"/>
  <c r="J249" i="8"/>
  <c r="K249" i="8" s="1"/>
  <c r="M249" i="8" s="1"/>
  <c r="J256" i="8"/>
  <c r="K256" i="8" s="1"/>
  <c r="M256" i="8" s="1"/>
  <c r="J260" i="8"/>
  <c r="K260" i="8" s="1"/>
  <c r="M260" i="8" s="1"/>
  <c r="J264" i="8"/>
  <c r="K264" i="8" s="1"/>
  <c r="M264" i="8" s="1"/>
  <c r="J268" i="8"/>
  <c r="K268" i="8" s="1"/>
  <c r="M268" i="8" s="1"/>
  <c r="J272" i="8"/>
  <c r="K272" i="8" s="1"/>
  <c r="M272" i="8" s="1"/>
  <c r="J276" i="8"/>
  <c r="K276" i="8" s="1"/>
  <c r="M276" i="8" s="1"/>
  <c r="J280" i="8"/>
  <c r="K280" i="8" s="1"/>
  <c r="M280" i="8" s="1"/>
  <c r="J284" i="8"/>
  <c r="K284" i="8" s="1"/>
  <c r="M284" i="8" s="1"/>
  <c r="J288" i="8"/>
  <c r="K288" i="8" s="1"/>
  <c r="M288" i="8" s="1"/>
  <c r="J292" i="8"/>
  <c r="K292" i="8" s="1"/>
  <c r="M292" i="8" s="1"/>
  <c r="J296" i="8"/>
  <c r="K296" i="8" s="1"/>
  <c r="M296" i="8" s="1"/>
  <c r="J300" i="8"/>
  <c r="K300" i="8" s="1"/>
  <c r="M300" i="8" s="1"/>
  <c r="J304" i="8"/>
  <c r="K304" i="8" s="1"/>
  <c r="M304" i="8" s="1"/>
  <c r="J308" i="8"/>
  <c r="K308" i="8" s="1"/>
  <c r="M308" i="8" s="1"/>
  <c r="J312" i="8"/>
  <c r="K312" i="8" s="1"/>
  <c r="M312" i="8" s="1"/>
  <c r="J316" i="8"/>
  <c r="K316" i="8" s="1"/>
  <c r="M316" i="8" s="1"/>
  <c r="J320" i="8"/>
  <c r="K320" i="8" s="1"/>
  <c r="M320" i="8" s="1"/>
  <c r="J324" i="8"/>
  <c r="K324" i="8" s="1"/>
  <c r="M324" i="8" s="1"/>
  <c r="J328" i="8"/>
  <c r="K328" i="8" s="1"/>
  <c r="M328" i="8" s="1"/>
  <c r="J332" i="8"/>
  <c r="K332" i="8" s="1"/>
  <c r="M332" i="8" s="1"/>
  <c r="J336" i="8"/>
  <c r="K336" i="8" s="1"/>
  <c r="M336" i="8" s="1"/>
  <c r="J340" i="8"/>
  <c r="K340" i="8" s="1"/>
  <c r="M340" i="8" s="1"/>
  <c r="J344" i="8"/>
  <c r="K344" i="8" s="1"/>
  <c r="M344" i="8" s="1"/>
  <c r="J348" i="8"/>
  <c r="K348" i="8" s="1"/>
  <c r="M348" i="8" s="1"/>
  <c r="J352" i="8"/>
  <c r="K352" i="8" s="1"/>
  <c r="M352" i="8" s="1"/>
  <c r="J356" i="8"/>
  <c r="K356" i="8" s="1"/>
  <c r="M356" i="8" s="1"/>
  <c r="J360" i="8"/>
  <c r="K360" i="8" s="1"/>
  <c r="M360" i="8" s="1"/>
  <c r="J225" i="8"/>
  <c r="K225" i="8" s="1"/>
  <c r="M225" i="8" s="1"/>
  <c r="J250" i="8"/>
  <c r="K250" i="8" s="1"/>
  <c r="M250" i="8" s="1"/>
  <c r="J325" i="8"/>
  <c r="K325" i="8" s="1"/>
  <c r="M325" i="8" s="1"/>
  <c r="J329" i="8"/>
  <c r="K329" i="8" s="1"/>
  <c r="M329" i="8" s="1"/>
  <c r="J333" i="8"/>
  <c r="K333" i="8" s="1"/>
  <c r="M333" i="8" s="1"/>
  <c r="J337" i="8"/>
  <c r="K337" i="8" s="1"/>
  <c r="M337" i="8" s="1"/>
  <c r="J341" i="8"/>
  <c r="K341" i="8" s="1"/>
  <c r="M341" i="8" s="1"/>
  <c r="J345" i="8"/>
  <c r="K345" i="8" s="1"/>
  <c r="M345" i="8" s="1"/>
  <c r="J349" i="8"/>
  <c r="K349" i="8" s="1"/>
  <c r="M349" i="8" s="1"/>
  <c r="J353" i="8"/>
  <c r="K353" i="8" s="1"/>
  <c r="M353" i="8" s="1"/>
  <c r="J357" i="8"/>
  <c r="K357" i="8" s="1"/>
  <c r="M357" i="8" s="1"/>
  <c r="J361" i="8"/>
  <c r="K361" i="8" s="1"/>
  <c r="M361" i="8" s="1"/>
  <c r="J245" i="8"/>
  <c r="K245" i="8" s="1"/>
  <c r="M245" i="8" s="1"/>
  <c r="J252" i="8"/>
  <c r="K252" i="8" s="1"/>
  <c r="M252" i="8" s="1"/>
  <c r="J254" i="8"/>
  <c r="K254" i="8" s="1"/>
  <c r="M254" i="8" s="1"/>
  <c r="J258" i="8"/>
  <c r="K258" i="8" s="1"/>
  <c r="M258" i="8" s="1"/>
  <c r="J262" i="8"/>
  <c r="K262" i="8" s="1"/>
  <c r="M262" i="8" s="1"/>
  <c r="J266" i="8"/>
  <c r="K266" i="8" s="1"/>
  <c r="M266" i="8" s="1"/>
  <c r="J270" i="8"/>
  <c r="K270" i="8" s="1"/>
  <c r="M270" i="8" s="1"/>
  <c r="J274" i="8"/>
  <c r="K274" i="8" s="1"/>
  <c r="M274" i="8" s="1"/>
  <c r="J278" i="8"/>
  <c r="K278" i="8" s="1"/>
  <c r="M278" i="8" s="1"/>
  <c r="J282" i="8"/>
  <c r="K282" i="8" s="1"/>
  <c r="M282" i="8" s="1"/>
  <c r="J286" i="8"/>
  <c r="K286" i="8" s="1"/>
  <c r="M286" i="8" s="1"/>
  <c r="J290" i="8"/>
  <c r="K290" i="8" s="1"/>
  <c r="M290" i="8" s="1"/>
  <c r="J294" i="8"/>
  <c r="K294" i="8" s="1"/>
  <c r="M294" i="8" s="1"/>
  <c r="J298" i="8"/>
  <c r="K298" i="8" s="1"/>
  <c r="M298" i="8" s="1"/>
  <c r="J302" i="8"/>
  <c r="K302" i="8" s="1"/>
  <c r="M302" i="8" s="1"/>
  <c r="J306" i="8"/>
  <c r="K306" i="8" s="1"/>
  <c r="M306" i="8" s="1"/>
  <c r="J310" i="8"/>
  <c r="K310" i="8" s="1"/>
  <c r="M310" i="8" s="1"/>
  <c r="J314" i="8"/>
  <c r="K314" i="8" s="1"/>
  <c r="M314" i="8" s="1"/>
  <c r="J318" i="8"/>
  <c r="K318" i="8" s="1"/>
  <c r="M318" i="8" s="1"/>
  <c r="J322" i="8"/>
  <c r="K322" i="8" s="1"/>
  <c r="M322" i="8" s="1"/>
  <c r="J326" i="8"/>
  <c r="K326" i="8" s="1"/>
  <c r="M326" i="8" s="1"/>
  <c r="J330" i="8"/>
  <c r="K330" i="8" s="1"/>
  <c r="M330" i="8" s="1"/>
  <c r="J334" i="8"/>
  <c r="K334" i="8" s="1"/>
  <c r="M334" i="8" s="1"/>
  <c r="J338" i="8"/>
  <c r="K338" i="8" s="1"/>
  <c r="M338" i="8" s="1"/>
  <c r="J342" i="8"/>
  <c r="K342" i="8" s="1"/>
  <c r="M342" i="8" s="1"/>
  <c r="J346" i="8"/>
  <c r="K346" i="8" s="1"/>
  <c r="M346" i="8" s="1"/>
  <c r="J350" i="8"/>
  <c r="K350" i="8" s="1"/>
  <c r="M350" i="8" s="1"/>
  <c r="J354" i="8"/>
  <c r="K354" i="8" s="1"/>
  <c r="M354" i="8" s="1"/>
  <c r="J358" i="8"/>
  <c r="K358" i="8" s="1"/>
  <c r="M358" i="8" s="1"/>
  <c r="J362" i="8"/>
  <c r="K362" i="8" s="1"/>
  <c r="M362" i="8" s="1"/>
  <c r="J8" i="8"/>
  <c r="K8" i="8" s="1"/>
  <c r="D365" i="6"/>
  <c r="N8" i="9" l="1"/>
  <c r="C365" i="8"/>
  <c r="D365" i="8"/>
  <c r="C365" i="3" l="1"/>
  <c r="D365" i="3"/>
  <c r="F367" i="3" s="1"/>
  <c r="D365" i="10"/>
  <c r="F367" i="10" s="1"/>
  <c r="C365" i="10"/>
  <c r="D365" i="1"/>
  <c r="F367" i="1" s="1"/>
  <c r="H6" i="10"/>
  <c r="I6" i="10" s="1"/>
  <c r="J6" i="10" s="1"/>
  <c r="K6" i="10" s="1"/>
  <c r="L6" i="10" s="1"/>
  <c r="M6" i="10" s="1"/>
  <c r="H6" i="9"/>
  <c r="I6" i="9" s="1"/>
  <c r="J6" i="9" s="1"/>
  <c r="K6" i="9" s="1"/>
  <c r="L6" i="9" s="1"/>
  <c r="M6" i="9" s="1"/>
  <c r="H6" i="8"/>
  <c r="I6" i="8" s="1"/>
  <c r="J6" i="8" s="1"/>
  <c r="K6" i="8" s="1"/>
  <c r="L6" i="8" s="1"/>
  <c r="M6" i="8" s="1"/>
  <c r="H6" i="7"/>
  <c r="I6" i="7" s="1"/>
  <c r="J6" i="7" s="1"/>
  <c r="K6" i="7" s="1"/>
  <c r="L6" i="7" s="1"/>
  <c r="M6" i="7" s="1"/>
  <c r="H6" i="6"/>
  <c r="I6" i="6"/>
  <c r="J6" i="6" s="1"/>
  <c r="K6" i="6" s="1"/>
  <c r="L6" i="6" s="1"/>
  <c r="M6" i="6" s="1"/>
  <c r="H6" i="5"/>
  <c r="I6" i="5" s="1"/>
  <c r="J6" i="5" s="1"/>
  <c r="K6" i="5" s="1"/>
  <c r="L6" i="5" s="1"/>
  <c r="M6" i="5" s="1"/>
  <c r="H6" i="4"/>
  <c r="I6" i="4" s="1"/>
  <c r="J6" i="4" s="1"/>
  <c r="K6" i="4" s="1"/>
  <c r="L6" i="4" s="1"/>
  <c r="M6" i="4" s="1"/>
  <c r="H6" i="3"/>
  <c r="I6" i="3" s="1"/>
  <c r="J6" i="3" s="1"/>
  <c r="K6" i="3" s="1"/>
  <c r="L6" i="3" s="1"/>
  <c r="M6" i="3" s="1"/>
  <c r="H6" i="2"/>
  <c r="I6" i="2"/>
  <c r="J6" i="2"/>
  <c r="K6" i="2" s="1"/>
  <c r="L6" i="2" s="1"/>
  <c r="M6" i="2" s="1"/>
  <c r="C365" i="1"/>
  <c r="C365" i="6"/>
  <c r="E365" i="6" s="1"/>
  <c r="F367" i="6"/>
  <c r="C365" i="5"/>
  <c r="D365" i="5"/>
  <c r="F367" i="5" s="1"/>
  <c r="D365" i="2"/>
  <c r="F367" i="2" s="1"/>
  <c r="D365" i="9"/>
  <c r="C365" i="9"/>
  <c r="D365" i="7"/>
  <c r="F367" i="7" s="1"/>
  <c r="C365" i="7"/>
  <c r="D365" i="4"/>
  <c r="F367" i="4" s="1"/>
  <c r="C365" i="4"/>
  <c r="C365" i="2"/>
  <c r="H6" i="1"/>
  <c r="I6" i="1" s="1"/>
  <c r="J6" i="1" s="1"/>
  <c r="K6" i="1" s="1"/>
  <c r="L6" i="1" s="1"/>
  <c r="M6" i="1"/>
  <c r="F367" i="8"/>
  <c r="E365" i="4" l="1"/>
  <c r="E365" i="5"/>
  <c r="F365" i="5" s="1"/>
  <c r="E365" i="1"/>
  <c r="F365" i="1"/>
  <c r="F365" i="6"/>
  <c r="F365" i="4"/>
  <c r="E365" i="3"/>
  <c r="E365" i="2"/>
  <c r="E365" i="9"/>
  <c r="F365" i="8"/>
  <c r="F8" i="9" l="1"/>
  <c r="G9" i="7"/>
  <c r="G13" i="7"/>
  <c r="G14" i="7"/>
  <c r="G21" i="7"/>
  <c r="G22" i="7"/>
  <c r="G29" i="7"/>
  <c r="G33" i="7"/>
  <c r="G37" i="7"/>
  <c r="G41" i="7"/>
  <c r="G45" i="7"/>
  <c r="G49" i="7"/>
  <c r="G53" i="7"/>
  <c r="G54" i="7"/>
  <c r="G61" i="7"/>
  <c r="G62" i="7"/>
  <c r="G69" i="7"/>
  <c r="G70" i="7"/>
  <c r="G77" i="7"/>
  <c r="G78" i="7"/>
  <c r="G85" i="7"/>
  <c r="G86" i="7"/>
  <c r="G93" i="7"/>
  <c r="G94" i="7"/>
  <c r="G101" i="7"/>
  <c r="G102" i="7"/>
  <c r="G10" i="7"/>
  <c r="G16" i="7"/>
  <c r="G27" i="7"/>
  <c r="G30" i="7"/>
  <c r="G32" i="7"/>
  <c r="G39" i="7"/>
  <c r="G46" i="7"/>
  <c r="G48" i="7"/>
  <c r="G56" i="7"/>
  <c r="G67" i="7"/>
  <c r="G73" i="7"/>
  <c r="G76" i="7"/>
  <c r="G79" i="7"/>
  <c r="G88" i="7"/>
  <c r="G99" i="7"/>
  <c r="G105" i="7"/>
  <c r="G108" i="7"/>
  <c r="G115" i="7"/>
  <c r="G116" i="7"/>
  <c r="G12" i="7"/>
  <c r="G15" i="7"/>
  <c r="G11" i="7"/>
  <c r="G17" i="7"/>
  <c r="G20" i="7"/>
  <c r="G23" i="7"/>
  <c r="G26" i="7"/>
  <c r="G31" i="7"/>
  <c r="G38" i="7"/>
  <c r="G40" i="7"/>
  <c r="G47" i="7"/>
  <c r="G57" i="7"/>
  <c r="G60" i="7"/>
  <c r="G63" i="7"/>
  <c r="G66" i="7"/>
  <c r="G72" i="7"/>
  <c r="G83" i="7"/>
  <c r="G89" i="7"/>
  <c r="G92" i="7"/>
  <c r="G95" i="7"/>
  <c r="G98" i="7"/>
  <c r="G104" i="7"/>
  <c r="G111" i="7"/>
  <c r="G112" i="7"/>
  <c r="G119" i="7"/>
  <c r="G120" i="7"/>
  <c r="G121" i="7"/>
  <c r="G128" i="7"/>
  <c r="G129" i="7"/>
  <c r="G136" i="7"/>
  <c r="G137" i="7"/>
  <c r="G144" i="7"/>
  <c r="G148" i="7"/>
  <c r="G152" i="7"/>
  <c r="G156" i="7"/>
  <c r="G160" i="7"/>
  <c r="G164" i="7"/>
  <c r="G168" i="7"/>
  <c r="G172" i="7"/>
  <c r="G176" i="7"/>
  <c r="G180" i="7"/>
  <c r="G194" i="7"/>
  <c r="G195" i="7"/>
  <c r="G196" i="7"/>
  <c r="G197" i="7"/>
  <c r="G202" i="7"/>
  <c r="G207" i="7"/>
  <c r="G208" i="7"/>
  <c r="G213" i="7"/>
  <c r="G218" i="7"/>
  <c r="G223" i="7"/>
  <c r="G227" i="7"/>
  <c r="G228" i="7"/>
  <c r="G232" i="7"/>
  <c r="G236" i="7"/>
  <c r="G36" i="7"/>
  <c r="G43" i="7"/>
  <c r="G50" i="7"/>
  <c r="G75" i="7"/>
  <c r="G81" i="7"/>
  <c r="G84" i="7"/>
  <c r="G87" i="7"/>
  <c r="G90" i="7"/>
  <c r="G96" i="7"/>
  <c r="G113" i="7"/>
  <c r="G123" i="7"/>
  <c r="G134" i="7"/>
  <c r="G140" i="7"/>
  <c r="G143" i="7"/>
  <c r="G150" i="7"/>
  <c r="G157" i="7"/>
  <c r="G159" i="7"/>
  <c r="G44" i="7"/>
  <c r="G51" i="7"/>
  <c r="G82" i="7"/>
  <c r="G91" i="7"/>
  <c r="G97" i="7"/>
  <c r="G100" i="7"/>
  <c r="G103" i="7"/>
  <c r="G106" i="7"/>
  <c r="G109" i="7"/>
  <c r="G122" i="7"/>
  <c r="G125" i="7"/>
  <c r="G131" i="7"/>
  <c r="G145" i="7"/>
  <c r="G147" i="7"/>
  <c r="G154" i="7"/>
  <c r="G161" i="7"/>
  <c r="G163" i="7"/>
  <c r="G170" i="7"/>
  <c r="G177" i="7"/>
  <c r="G179" i="7"/>
  <c r="G182" i="7"/>
  <c r="G189" i="7"/>
  <c r="G192" i="7"/>
  <c r="G18" i="7"/>
  <c r="G24" i="7"/>
  <c r="G52" i="7"/>
  <c r="G58" i="7"/>
  <c r="G64" i="7"/>
  <c r="G107" i="7"/>
  <c r="G151" i="7"/>
  <c r="G158" i="7"/>
  <c r="G28" i="7"/>
  <c r="G35" i="7"/>
  <c r="G42" i="7"/>
  <c r="G68" i="7"/>
  <c r="G74" i="7"/>
  <c r="G80" i="7"/>
  <c r="G110" i="7"/>
  <c r="G146" i="7"/>
  <c r="G153" i="7"/>
  <c r="G166" i="7"/>
  <c r="G171" i="7"/>
  <c r="G173" i="7"/>
  <c r="G178" i="7"/>
  <c r="G184" i="7"/>
  <c r="G186" i="7"/>
  <c r="G188" i="7"/>
  <c r="G190" i="7"/>
  <c r="G201" i="7"/>
  <c r="G204" i="7"/>
  <c r="G206" i="7"/>
  <c r="G209" i="7"/>
  <c r="G211" i="7"/>
  <c r="G214" i="7"/>
  <c r="G219" i="7"/>
  <c r="G224" i="7"/>
  <c r="G226" i="7"/>
  <c r="G229" i="7"/>
  <c r="G231" i="7"/>
  <c r="G238" i="7"/>
  <c r="G242" i="7"/>
  <c r="G246" i="7"/>
  <c r="G250" i="7"/>
  <c r="G254" i="7"/>
  <c r="G258" i="7"/>
  <c r="G262" i="7"/>
  <c r="G266" i="7"/>
  <c r="G271" i="7"/>
  <c r="G272" i="7"/>
  <c r="G279" i="7"/>
  <c r="G280" i="7"/>
  <c r="G287" i="7"/>
  <c r="G288" i="7"/>
  <c r="G294" i="7"/>
  <c r="G301" i="7"/>
  <c r="G302" i="7"/>
  <c r="G309" i="7"/>
  <c r="G310" i="7"/>
  <c r="G317" i="7"/>
  <c r="G321" i="7"/>
  <c r="G325" i="7"/>
  <c r="G329" i="7"/>
  <c r="G330" i="7"/>
  <c r="G337" i="7"/>
  <c r="G338" i="7"/>
  <c r="G345" i="7"/>
  <c r="G346" i="7"/>
  <c r="G353" i="7"/>
  <c r="G354" i="7"/>
  <c r="G34" i="7"/>
  <c r="G118" i="7"/>
  <c r="G124" i="7"/>
  <c r="G130" i="7"/>
  <c r="G142" i="7"/>
  <c r="G149" i="7"/>
  <c r="G167" i="7"/>
  <c r="G187" i="7"/>
  <c r="G215" i="7"/>
  <c r="G217" i="7"/>
  <c r="G233" i="7"/>
  <c r="G243" i="7"/>
  <c r="G245" i="7"/>
  <c r="G252" i="7"/>
  <c r="G259" i="7"/>
  <c r="G261" i="7"/>
  <c r="G268" i="7"/>
  <c r="G274" i="7"/>
  <c r="G285" i="7"/>
  <c r="G291" i="7"/>
  <c r="G299" i="7"/>
  <c r="G25" i="7"/>
  <c r="G65" i="7"/>
  <c r="G126" i="7"/>
  <c r="G132" i="7"/>
  <c r="G138" i="7"/>
  <c r="G174" i="7"/>
  <c r="G185" i="7"/>
  <c r="G55" i="7"/>
  <c r="G114" i="7"/>
  <c r="G127" i="7"/>
  <c r="G133" i="7"/>
  <c r="G139" i="7"/>
  <c r="G165" i="7"/>
  <c r="G19" i="7"/>
  <c r="G59" i="7"/>
  <c r="G71" i="7"/>
  <c r="G117" i="7"/>
  <c r="G135" i="7"/>
  <c r="G141" i="7"/>
  <c r="G155" i="7"/>
  <c r="G162" i="7"/>
  <c r="G169" i="7"/>
  <c r="G175" i="7"/>
  <c r="G199" i="7"/>
  <c r="G210" i="7"/>
  <c r="G212" i="7"/>
  <c r="G221" i="7"/>
  <c r="G230" i="7"/>
  <c r="G235" i="7"/>
  <c r="G237" i="7"/>
  <c r="G239" i="7"/>
  <c r="G241" i="7"/>
  <c r="G248" i="7"/>
  <c r="G255" i="7"/>
  <c r="G257" i="7"/>
  <c r="G264" i="7"/>
  <c r="G277" i="7"/>
  <c r="G283" i="7"/>
  <c r="G286" i="7"/>
  <c r="G289" i="7"/>
  <c r="G292" i="7"/>
  <c r="G297" i="7"/>
  <c r="G300" i="7"/>
  <c r="G303" i="7"/>
  <c r="G306" i="7"/>
  <c r="G312" i="7"/>
  <c r="G322" i="7"/>
  <c r="G324" i="7"/>
  <c r="G332" i="7"/>
  <c r="G343" i="7"/>
  <c r="G349" i="7"/>
  <c r="G352" i="7"/>
  <c r="G355" i="7"/>
  <c r="G359" i="7"/>
  <c r="G360" i="7"/>
  <c r="G198" i="7"/>
  <c r="G249" i="7"/>
  <c r="G256" i="7"/>
  <c r="G270" i="7"/>
  <c r="G320" i="7"/>
  <c r="G327" i="7"/>
  <c r="G362" i="7"/>
  <c r="G336" i="7"/>
  <c r="G193" i="7"/>
  <c r="G216" i="7"/>
  <c r="G220" i="7"/>
  <c r="G225" i="7"/>
  <c r="G234" i="7"/>
  <c r="G253" i="7"/>
  <c r="G260" i="7"/>
  <c r="G267" i="7"/>
  <c r="G295" i="7"/>
  <c r="G298" i="7"/>
  <c r="G314" i="7"/>
  <c r="G316" i="7"/>
  <c r="G348" i="7"/>
  <c r="G361" i="7"/>
  <c r="G181" i="7"/>
  <c r="G200" i="7"/>
  <c r="G222" i="7"/>
  <c r="G240" i="7"/>
  <c r="G247" i="7"/>
  <c r="G265" i="7"/>
  <c r="G293" i="7"/>
  <c r="G296" i="7"/>
  <c r="G304" i="7"/>
  <c r="G319" i="7"/>
  <c r="G326" i="7"/>
  <c r="G351" i="7"/>
  <c r="G357" i="7"/>
  <c r="G363" i="7"/>
  <c r="G183" i="7"/>
  <c r="G191" i="7"/>
  <c r="G205" i="7"/>
  <c r="G244" i="7"/>
  <c r="G251" i="7"/>
  <c r="G269" i="7"/>
  <c r="G275" i="7"/>
  <c r="G278" i="7"/>
  <c r="G281" i="7"/>
  <c r="G284" i="7"/>
  <c r="G290" i="7"/>
  <c r="G305" i="7"/>
  <c r="G307" i="7"/>
  <c r="G311" i="7"/>
  <c r="G313" i="7"/>
  <c r="G315" i="7"/>
  <c r="G331" i="7"/>
  <c r="G333" i="7"/>
  <c r="G335" i="7"/>
  <c r="G339" i="7"/>
  <c r="G341" i="7"/>
  <c r="G347" i="7"/>
  <c r="G263" i="7"/>
  <c r="G273" i="7"/>
  <c r="G276" i="7"/>
  <c r="G282" i="7"/>
  <c r="G203" i="7"/>
  <c r="G308" i="7"/>
  <c r="G318" i="7"/>
  <c r="G323" i="7"/>
  <c r="G328" i="7"/>
  <c r="G334" i="7"/>
  <c r="G340" i="7"/>
  <c r="G342" i="7"/>
  <c r="G344" i="7"/>
  <c r="G350" i="7"/>
  <c r="G356" i="7"/>
  <c r="G358" i="7"/>
  <c r="H362" i="7"/>
  <c r="H354" i="7"/>
  <c r="F346" i="7"/>
  <c r="H338" i="7"/>
  <c r="H330" i="7"/>
  <c r="H322" i="7"/>
  <c r="F314" i="7"/>
  <c r="F306" i="7"/>
  <c r="H298" i="7"/>
  <c r="H290" i="7"/>
  <c r="H282" i="7"/>
  <c r="H274" i="7"/>
  <c r="H266" i="7"/>
  <c r="I266" i="7" s="1"/>
  <c r="L266" i="7" s="1"/>
  <c r="F258" i="7"/>
  <c r="H250" i="7"/>
  <c r="I250" i="7" s="1"/>
  <c r="L250" i="7" s="1"/>
  <c r="F242" i="7"/>
  <c r="H234" i="7"/>
  <c r="F226" i="7"/>
  <c r="F218" i="7"/>
  <c r="H210" i="7"/>
  <c r="F202" i="7"/>
  <c r="F194" i="7"/>
  <c r="H186" i="7"/>
  <c r="I186" i="7" s="1"/>
  <c r="L186" i="7" s="1"/>
  <c r="F178" i="7"/>
  <c r="F170" i="7"/>
  <c r="H162" i="7"/>
  <c r="I162" i="7" s="1"/>
  <c r="L162" i="7" s="1"/>
  <c r="F154" i="7"/>
  <c r="H146" i="7"/>
  <c r="I146" i="7" s="1"/>
  <c r="L146" i="7" s="1"/>
  <c r="H138" i="7"/>
  <c r="H130" i="7"/>
  <c r="F114" i="7"/>
  <c r="H106" i="7"/>
  <c r="H98" i="7"/>
  <c r="F90" i="7"/>
  <c r="F82" i="7"/>
  <c r="H74" i="7"/>
  <c r="F66" i="7"/>
  <c r="F58" i="7"/>
  <c r="H34" i="7"/>
  <c r="F349" i="7"/>
  <c r="H309" i="7"/>
  <c r="F277" i="7"/>
  <c r="F253" i="7"/>
  <c r="F213" i="7"/>
  <c r="H173" i="7"/>
  <c r="F133" i="7"/>
  <c r="F93" i="7"/>
  <c r="F61" i="7"/>
  <c r="F21" i="7"/>
  <c r="F336" i="7"/>
  <c r="H312" i="7"/>
  <c r="H280" i="7"/>
  <c r="H248" i="7"/>
  <c r="I248" i="7" s="1"/>
  <c r="L248" i="7" s="1"/>
  <c r="H224" i="7"/>
  <c r="F192" i="7"/>
  <c r="H168" i="7"/>
  <c r="I168" i="7" s="1"/>
  <c r="L168" i="7" s="1"/>
  <c r="F144" i="7"/>
  <c r="F112" i="7"/>
  <c r="H80" i="7"/>
  <c r="F40" i="7"/>
  <c r="F8" i="7"/>
  <c r="F335" i="7"/>
  <c r="H295" i="7"/>
  <c r="H271" i="7"/>
  <c r="H247" i="7"/>
  <c r="H223" i="7"/>
  <c r="H199" i="7"/>
  <c r="I199" i="7" s="1"/>
  <c r="L199" i="7" s="1"/>
  <c r="F167" i="7"/>
  <c r="F143" i="7"/>
  <c r="F119" i="7"/>
  <c r="H95" i="7"/>
  <c r="H71" i="7"/>
  <c r="F47" i="7"/>
  <c r="H15" i="7"/>
  <c r="F109" i="7"/>
  <c r="F45" i="7"/>
  <c r="H21" i="7"/>
  <c r="H360" i="7"/>
  <c r="H344" i="7"/>
  <c r="H320" i="7"/>
  <c r="F304" i="7"/>
  <c r="F362" i="7"/>
  <c r="F354" i="7"/>
  <c r="H346" i="7"/>
  <c r="F338" i="7"/>
  <c r="F330" i="7"/>
  <c r="F322" i="7"/>
  <c r="H314" i="7"/>
  <c r="H306" i="7"/>
  <c r="F298" i="7"/>
  <c r="F290" i="7"/>
  <c r="F282" i="7"/>
  <c r="F274" i="7"/>
  <c r="F266" i="7"/>
  <c r="H258" i="7"/>
  <c r="I258" i="7" s="1"/>
  <c r="L258" i="7" s="1"/>
  <c r="F250" i="7"/>
  <c r="H242" i="7"/>
  <c r="I242" i="7" s="1"/>
  <c r="L242" i="7" s="1"/>
  <c r="F234" i="7"/>
  <c r="H226" i="7"/>
  <c r="H218" i="7"/>
  <c r="F210" i="7"/>
  <c r="H202" i="7"/>
  <c r="H194" i="7"/>
  <c r="I194" i="7" s="1"/>
  <c r="L194" i="7" s="1"/>
  <c r="F186" i="7"/>
  <c r="H178" i="7"/>
  <c r="I178" i="7" s="1"/>
  <c r="L178" i="7" s="1"/>
  <c r="H170" i="7"/>
  <c r="I170" i="7" s="1"/>
  <c r="L170" i="7" s="1"/>
  <c r="F162" i="7"/>
  <c r="H154" i="7"/>
  <c r="I154" i="7" s="1"/>
  <c r="L154" i="7" s="1"/>
  <c r="F146" i="7"/>
  <c r="F138" i="7"/>
  <c r="F130" i="7"/>
  <c r="F122" i="7"/>
  <c r="H114" i="7"/>
  <c r="F106" i="7"/>
  <c r="F98" i="7"/>
  <c r="H90" i="7"/>
  <c r="H82" i="7"/>
  <c r="F74" i="7"/>
  <c r="H66" i="7"/>
  <c r="H58" i="7"/>
  <c r="F50" i="7"/>
  <c r="F42" i="7"/>
  <c r="F34" i="7"/>
  <c r="H26" i="7"/>
  <c r="H18" i="7"/>
  <c r="F10" i="7"/>
  <c r="H357" i="7"/>
  <c r="H349" i="7"/>
  <c r="F341" i="7"/>
  <c r="H333" i="7"/>
  <c r="H325" i="7"/>
  <c r="I325" i="7" s="1"/>
  <c r="L325" i="7" s="1"/>
  <c r="H317" i="7"/>
  <c r="I317" i="7" s="1"/>
  <c r="L317" i="7" s="1"/>
  <c r="F309" i="7"/>
  <c r="F301" i="7"/>
  <c r="H293" i="7"/>
  <c r="I293" i="7" s="1"/>
  <c r="L293" i="7" s="1"/>
  <c r="H285" i="7"/>
  <c r="H277" i="7"/>
  <c r="H269" i="7"/>
  <c r="H261" i="7"/>
  <c r="H253" i="7"/>
  <c r="H245" i="7"/>
  <c r="F237" i="7"/>
  <c r="F229" i="7"/>
  <c r="H221" i="7"/>
  <c r="I221" i="7" s="1"/>
  <c r="L221" i="7" s="1"/>
  <c r="H213" i="7"/>
  <c r="I213" i="7" s="1"/>
  <c r="L213" i="7" s="1"/>
  <c r="F205" i="7"/>
  <c r="F197" i="7"/>
  <c r="F189" i="7"/>
  <c r="F181" i="7"/>
  <c r="F173" i="7"/>
  <c r="F165" i="7"/>
  <c r="F157" i="7"/>
  <c r="F149" i="7"/>
  <c r="F141" i="7"/>
  <c r="H125" i="7"/>
  <c r="H117" i="7"/>
  <c r="F101" i="7"/>
  <c r="H93" i="7"/>
  <c r="F85" i="7"/>
  <c r="H77" i="7"/>
  <c r="F69" i="7"/>
  <c r="H61" i="7"/>
  <c r="F53" i="7"/>
  <c r="F37" i="7"/>
  <c r="F13" i="7"/>
  <c r="H336" i="7"/>
  <c r="F358" i="7"/>
  <c r="H350" i="7"/>
  <c r="H342" i="7"/>
  <c r="F334" i="7"/>
  <c r="H326" i="7"/>
  <c r="H318" i="7"/>
  <c r="F310" i="7"/>
  <c r="F302" i="7"/>
  <c r="H294" i="7"/>
  <c r="F286" i="7"/>
  <c r="F278" i="7"/>
  <c r="F270" i="7"/>
  <c r="H262" i="7"/>
  <c r="I262" i="7" s="1"/>
  <c r="L262" i="7" s="1"/>
  <c r="F254" i="7"/>
  <c r="H246" i="7"/>
  <c r="I246" i="7" s="1"/>
  <c r="L246" i="7" s="1"/>
  <c r="F238" i="7"/>
  <c r="H230" i="7"/>
  <c r="F222" i="7"/>
  <c r="H214" i="7"/>
  <c r="F206" i="7"/>
  <c r="H198" i="7"/>
  <c r="F190" i="7"/>
  <c r="H182" i="7"/>
  <c r="I182" i="7" s="1"/>
  <c r="L182" i="7" s="1"/>
  <c r="F174" i="7"/>
  <c r="H166" i="7"/>
  <c r="I166" i="7" s="1"/>
  <c r="L166" i="7" s="1"/>
  <c r="F158" i="7"/>
  <c r="H150" i="7"/>
  <c r="I150" i="7" s="1"/>
  <c r="L150" i="7" s="1"/>
  <c r="F142" i="7"/>
  <c r="F134" i="7"/>
  <c r="F126" i="7"/>
  <c r="F118" i="7"/>
  <c r="H110" i="7"/>
  <c r="F102" i="7"/>
  <c r="H94" i="7"/>
  <c r="F86" i="7"/>
  <c r="H78" i="7"/>
  <c r="F70" i="7"/>
  <c r="H62" i="7"/>
  <c r="F54" i="7"/>
  <c r="H46" i="7"/>
  <c r="H38" i="7"/>
  <c r="H30" i="7"/>
  <c r="H22" i="7"/>
  <c r="F14" i="7"/>
  <c r="H361" i="7"/>
  <c r="F353" i="7"/>
  <c r="F345" i="7"/>
  <c r="F337" i="7"/>
  <c r="H329" i="7"/>
  <c r="F321" i="7"/>
  <c r="F313" i="7"/>
  <c r="F305" i="7"/>
  <c r="H297" i="7"/>
  <c r="H289" i="7"/>
  <c r="H281" i="7"/>
  <c r="H273" i="7"/>
  <c r="F265" i="7"/>
  <c r="F257" i="7"/>
  <c r="F249" i="7"/>
  <c r="F241" i="7"/>
  <c r="H233" i="7"/>
  <c r="I233" i="7" s="1"/>
  <c r="L233" i="7" s="1"/>
  <c r="H225" i="7"/>
  <c r="F217" i="7"/>
  <c r="H209" i="7"/>
  <c r="I209" i="7" s="1"/>
  <c r="L209" i="7" s="1"/>
  <c r="F201" i="7"/>
  <c r="F193" i="7"/>
  <c r="H185" i="7"/>
  <c r="H177" i="7"/>
  <c r="H169" i="7"/>
  <c r="H161" i="7"/>
  <c r="H153" i="7"/>
  <c r="H145" i="7"/>
  <c r="F137" i="7"/>
  <c r="H129" i="7"/>
  <c r="H121" i="7"/>
  <c r="F113" i="7"/>
  <c r="H105" i="7"/>
  <c r="H97" i="7"/>
  <c r="F89" i="7"/>
  <c r="F81" i="7"/>
  <c r="F73" i="7"/>
  <c r="H358" i="7"/>
  <c r="F350" i="7"/>
  <c r="F342" i="7"/>
  <c r="H334" i="7"/>
  <c r="F326" i="7"/>
  <c r="F318" i="7"/>
  <c r="H310" i="7"/>
  <c r="H302" i="7"/>
  <c r="F294" i="7"/>
  <c r="H286" i="7"/>
  <c r="H278" i="7"/>
  <c r="H270" i="7"/>
  <c r="F262" i="7"/>
  <c r="H254" i="7"/>
  <c r="I254" i="7" s="1"/>
  <c r="L254" i="7" s="1"/>
  <c r="F246" i="7"/>
  <c r="H238" i="7"/>
  <c r="F230" i="7"/>
  <c r="H222" i="7"/>
  <c r="F214" i="7"/>
  <c r="H206" i="7"/>
  <c r="F198" i="7"/>
  <c r="H190" i="7"/>
  <c r="I190" i="7" s="1"/>
  <c r="L190" i="7" s="1"/>
  <c r="F182" i="7"/>
  <c r="H174" i="7"/>
  <c r="I174" i="7" s="1"/>
  <c r="L174" i="7" s="1"/>
  <c r="F166" i="7"/>
  <c r="H158" i="7"/>
  <c r="I158" i="7" s="1"/>
  <c r="L158" i="7" s="1"/>
  <c r="F150" i="7"/>
  <c r="H142" i="7"/>
  <c r="I142" i="7" s="1"/>
  <c r="L142" i="7" s="1"/>
  <c r="H134" i="7"/>
  <c r="H126" i="7"/>
  <c r="H118" i="7"/>
  <c r="F110" i="7"/>
  <c r="H102" i="7"/>
  <c r="F94" i="7"/>
  <c r="H86" i="7"/>
  <c r="F78" i="7"/>
  <c r="H70" i="7"/>
  <c r="F62" i="7"/>
  <c r="H54" i="7"/>
  <c r="F46" i="7"/>
  <c r="F38" i="7"/>
  <c r="F30" i="7"/>
  <c r="F22" i="7"/>
  <c r="H14" i="7"/>
  <c r="F361" i="7"/>
  <c r="H353" i="7"/>
  <c r="H345" i="7"/>
  <c r="H337" i="7"/>
  <c r="F329" i="7"/>
  <c r="H321" i="7"/>
  <c r="I321" i="7" s="1"/>
  <c r="L321" i="7" s="1"/>
  <c r="H313" i="7"/>
  <c r="H305" i="7"/>
  <c r="F297" i="7"/>
  <c r="F289" i="7"/>
  <c r="F281" i="7"/>
  <c r="F273" i="7"/>
  <c r="H265" i="7"/>
  <c r="H257" i="7"/>
  <c r="H249" i="7"/>
  <c r="H241" i="7"/>
  <c r="F233" i="7"/>
  <c r="F225" i="7"/>
  <c r="H217" i="7"/>
  <c r="I217" i="7" s="1"/>
  <c r="L217" i="7" s="1"/>
  <c r="F209" i="7"/>
  <c r="H201" i="7"/>
  <c r="I201" i="7" s="1"/>
  <c r="L201" i="7" s="1"/>
  <c r="H193" i="7"/>
  <c r="F185" i="7"/>
  <c r="F177" i="7"/>
  <c r="F169" i="7"/>
  <c r="F161" i="7"/>
  <c r="F153" i="7"/>
  <c r="F145" i="7"/>
  <c r="H137" i="7"/>
  <c r="F129" i="7"/>
  <c r="F121" i="7"/>
  <c r="H113" i="7"/>
  <c r="F105" i="7"/>
  <c r="F97" i="7"/>
  <c r="H89" i="7"/>
  <c r="H81" i="7"/>
  <c r="I81" i="7" s="1"/>
  <c r="L81" i="7" s="1"/>
  <c r="H73" i="7"/>
  <c r="F65" i="7"/>
  <c r="H57" i="7"/>
  <c r="H49" i="7"/>
  <c r="I49" i="7" s="1"/>
  <c r="L49" i="7" s="1"/>
  <c r="H41" i="7"/>
  <c r="I41" i="7" s="1"/>
  <c r="L41" i="7" s="1"/>
  <c r="H33" i="7"/>
  <c r="I33" i="7" s="1"/>
  <c r="L33" i="7" s="1"/>
  <c r="F25" i="7"/>
  <c r="H17" i="7"/>
  <c r="F9" i="7"/>
  <c r="F356" i="7"/>
  <c r="F348" i="7"/>
  <c r="F340" i="7"/>
  <c r="F332" i="7"/>
  <c r="H324" i="7"/>
  <c r="H316" i="7"/>
  <c r="H308" i="7"/>
  <c r="H300" i="7"/>
  <c r="F292" i="7"/>
  <c r="F284" i="7"/>
  <c r="H276" i="7"/>
  <c r="H268" i="7"/>
  <c r="I268" i="7" s="1"/>
  <c r="L268" i="7" s="1"/>
  <c r="F260" i="7"/>
  <c r="H252" i="7"/>
  <c r="I252" i="7" s="1"/>
  <c r="L252" i="7" s="1"/>
  <c r="F244" i="7"/>
  <c r="F236" i="7"/>
  <c r="F228" i="7"/>
  <c r="F220" i="7"/>
  <c r="H212" i="7"/>
  <c r="F204" i="7"/>
  <c r="F196" i="7"/>
  <c r="H188" i="7"/>
  <c r="I188" i="7" s="1"/>
  <c r="L188" i="7" s="1"/>
  <c r="F180" i="7"/>
  <c r="H172" i="7"/>
  <c r="I172" i="7" s="1"/>
  <c r="L172" i="7" s="1"/>
  <c r="H164" i="7"/>
  <c r="I164" i="7" s="1"/>
  <c r="L164" i="7" s="1"/>
  <c r="H156" i="7"/>
  <c r="I156" i="7" s="1"/>
  <c r="L156" i="7" s="1"/>
  <c r="F148" i="7"/>
  <c r="F140" i="7"/>
  <c r="F132" i="7"/>
  <c r="H124" i="7"/>
  <c r="H116" i="7"/>
  <c r="H108" i="7"/>
  <c r="H100" i="7"/>
  <c r="H92" i="7"/>
  <c r="H84" i="7"/>
  <c r="H76" i="7"/>
  <c r="H68" i="7"/>
  <c r="H60" i="7"/>
  <c r="H52" i="7"/>
  <c r="H44" i="7"/>
  <c r="H36" i="7"/>
  <c r="H28" i="7"/>
  <c r="H20" i="7"/>
  <c r="H12" i="7"/>
  <c r="F363" i="7"/>
  <c r="F355" i="7"/>
  <c r="F347" i="7"/>
  <c r="F339" i="7"/>
  <c r="F331" i="7"/>
  <c r="F323" i="7"/>
  <c r="H315" i="7"/>
  <c r="H307" i="7"/>
  <c r="H299" i="7"/>
  <c r="H291" i="7"/>
  <c r="F283" i="7"/>
  <c r="F275" i="7"/>
  <c r="F267" i="7"/>
  <c r="F259" i="7"/>
  <c r="F251" i="7"/>
  <c r="F243" i="7"/>
  <c r="H235" i="7"/>
  <c r="H227" i="7"/>
  <c r="I227" i="7" s="1"/>
  <c r="L227" i="7" s="1"/>
  <c r="F219" i="7"/>
  <c r="H211" i="7"/>
  <c r="I211" i="7" s="1"/>
  <c r="L211" i="7" s="1"/>
  <c r="F203" i="7"/>
  <c r="H195" i="7"/>
  <c r="F187" i="7"/>
  <c r="H179" i="7"/>
  <c r="H171" i="7"/>
  <c r="H163" i="7"/>
  <c r="H155" i="7"/>
  <c r="H147" i="7"/>
  <c r="F139" i="7"/>
  <c r="F131" i="7"/>
  <c r="F123" i="7"/>
  <c r="F115" i="7"/>
  <c r="H107" i="7"/>
  <c r="H99" i="7"/>
  <c r="H91" i="7"/>
  <c r="H83" i="7"/>
  <c r="H75" i="7"/>
  <c r="H67" i="7"/>
  <c r="H59" i="7"/>
  <c r="F51" i="7"/>
  <c r="H43" i="7"/>
  <c r="I43" i="7" s="1"/>
  <c r="L43" i="7" s="1"/>
  <c r="F35" i="7"/>
  <c r="H27" i="7"/>
  <c r="H19" i="7"/>
  <c r="H11" i="7"/>
  <c r="H122" i="7"/>
  <c r="H50" i="7"/>
  <c r="H42" i="7"/>
  <c r="F26" i="7"/>
  <c r="F18" i="7"/>
  <c r="H10" i="7"/>
  <c r="F357" i="7"/>
  <c r="H341" i="7"/>
  <c r="F333" i="7"/>
  <c r="F325" i="7"/>
  <c r="F317" i="7"/>
  <c r="H301" i="7"/>
  <c r="F293" i="7"/>
  <c r="F285" i="7"/>
  <c r="F269" i="7"/>
  <c r="F261" i="7"/>
  <c r="F245" i="7"/>
  <c r="H237" i="7"/>
  <c r="H229" i="7"/>
  <c r="F221" i="7"/>
  <c r="H205" i="7"/>
  <c r="I205" i="7" s="1"/>
  <c r="L205" i="7" s="1"/>
  <c r="H197" i="7"/>
  <c r="H189" i="7"/>
  <c r="H181" i="7"/>
  <c r="H165" i="7"/>
  <c r="H157" i="7"/>
  <c r="H149" i="7"/>
  <c r="H141" i="7"/>
  <c r="F125" i="7"/>
  <c r="F117" i="7"/>
  <c r="H109" i="7"/>
  <c r="H101" i="7"/>
  <c r="H85" i="7"/>
  <c r="F77" i="7"/>
  <c r="H69" i="7"/>
  <c r="H53" i="7"/>
  <c r="H45" i="7"/>
  <c r="I45" i="7" s="1"/>
  <c r="L45" i="7" s="1"/>
  <c r="H37" i="7"/>
  <c r="I37" i="7" s="1"/>
  <c r="L37" i="7" s="1"/>
  <c r="H29" i="7"/>
  <c r="I29" i="7" s="1"/>
  <c r="L29" i="7" s="1"/>
  <c r="H13" i="7"/>
  <c r="F360" i="7"/>
  <c r="F352" i="7"/>
  <c r="F344" i="7"/>
  <c r="F328" i="7"/>
  <c r="F320" i="7"/>
  <c r="H304" i="7"/>
  <c r="H296" i="7"/>
  <c r="F288" i="7"/>
  <c r="H272" i="7"/>
  <c r="H264" i="7"/>
  <c r="I264" i="7" s="1"/>
  <c r="L264" i="7" s="1"/>
  <c r="F256" i="7"/>
  <c r="F240" i="7"/>
  <c r="H232" i="7"/>
  <c r="F216" i="7"/>
  <c r="H208" i="7"/>
  <c r="F200" i="7"/>
  <c r="H184" i="7"/>
  <c r="I184" i="7" s="1"/>
  <c r="L184" i="7" s="1"/>
  <c r="F176" i="7"/>
  <c r="H160" i="7"/>
  <c r="I160" i="7" s="1"/>
  <c r="L160" i="7" s="1"/>
  <c r="F152" i="7"/>
  <c r="F136" i="7"/>
  <c r="F128" i="7"/>
  <c r="H120" i="7"/>
  <c r="H104" i="7"/>
  <c r="H96" i="7"/>
  <c r="H88" i="7"/>
  <c r="H72" i="7"/>
  <c r="H64" i="7"/>
  <c r="H56" i="7"/>
  <c r="F48" i="7"/>
  <c r="F32" i="7"/>
  <c r="H24" i="7"/>
  <c r="H16" i="7"/>
  <c r="F359" i="7"/>
  <c r="F351" i="7"/>
  <c r="F343" i="7"/>
  <c r="H327" i="7"/>
  <c r="I327" i="7" s="1"/>
  <c r="L327" i="7" s="1"/>
  <c r="F319" i="7"/>
  <c r="H311" i="7"/>
  <c r="H303" i="7"/>
  <c r="F287" i="7"/>
  <c r="F279" i="7"/>
  <c r="H263" i="7"/>
  <c r="H255" i="7"/>
  <c r="H239" i="7"/>
  <c r="F231" i="7"/>
  <c r="F215" i="7"/>
  <c r="F207" i="7"/>
  <c r="F191" i="7"/>
  <c r="H183" i="7"/>
  <c r="F175" i="7"/>
  <c r="F159" i="7"/>
  <c r="F151" i="7"/>
  <c r="F135" i="7"/>
  <c r="F127" i="7"/>
  <c r="F111" i="7"/>
  <c r="H103" i="7"/>
  <c r="H87" i="7"/>
  <c r="H79" i="7"/>
  <c r="H63" i="7"/>
  <c r="H55" i="7"/>
  <c r="H39" i="7"/>
  <c r="I39" i="7" s="1"/>
  <c r="L39" i="7" s="1"/>
  <c r="F31" i="7"/>
  <c r="H23" i="7"/>
  <c r="H133" i="7"/>
  <c r="F29" i="7"/>
  <c r="H352" i="7"/>
  <c r="H328" i="7"/>
  <c r="F312" i="7"/>
  <c r="H288" i="7"/>
  <c r="F41" i="7"/>
  <c r="H9" i="7"/>
  <c r="H332" i="7"/>
  <c r="F300" i="7"/>
  <c r="F280" i="7"/>
  <c r="F264" i="7"/>
  <c r="F248" i="7"/>
  <c r="F232" i="7"/>
  <c r="H216" i="7"/>
  <c r="H200" i="7"/>
  <c r="F184" i="7"/>
  <c r="F168" i="7"/>
  <c r="H152" i="7"/>
  <c r="I152" i="7" s="1"/>
  <c r="L152" i="7" s="1"/>
  <c r="H136" i="7"/>
  <c r="F120" i="7"/>
  <c r="F104" i="7"/>
  <c r="F88" i="7"/>
  <c r="F72" i="7"/>
  <c r="F56" i="7"/>
  <c r="H40" i="7"/>
  <c r="F24" i="7"/>
  <c r="H8" i="7"/>
  <c r="H351" i="7"/>
  <c r="H335" i="7"/>
  <c r="H319" i="7"/>
  <c r="I319" i="7" s="1"/>
  <c r="L319" i="7" s="1"/>
  <c r="F303" i="7"/>
  <c r="H287" i="7"/>
  <c r="F271" i="7"/>
  <c r="F255" i="7"/>
  <c r="F239" i="7"/>
  <c r="F223" i="7"/>
  <c r="H207" i="7"/>
  <c r="I207" i="7" s="1"/>
  <c r="L207" i="7" s="1"/>
  <c r="H191" i="7"/>
  <c r="H175" i="7"/>
  <c r="H159" i="7"/>
  <c r="H143" i="7"/>
  <c r="H127" i="7"/>
  <c r="H111" i="7"/>
  <c r="F95" i="7"/>
  <c r="F79" i="7"/>
  <c r="F63" i="7"/>
  <c r="H47" i="7"/>
  <c r="I47" i="7" s="1"/>
  <c r="L47" i="7" s="1"/>
  <c r="H31" i="7"/>
  <c r="I31" i="7" s="1"/>
  <c r="L31" i="7" s="1"/>
  <c r="F15" i="7"/>
  <c r="H65" i="7"/>
  <c r="F33" i="7"/>
  <c r="H356" i="7"/>
  <c r="F324" i="7"/>
  <c r="F296" i="7"/>
  <c r="F276" i="7"/>
  <c r="H260" i="7"/>
  <c r="I260" i="7" s="1"/>
  <c r="L260" i="7" s="1"/>
  <c r="H244" i="7"/>
  <c r="I244" i="7" s="1"/>
  <c r="L244" i="7" s="1"/>
  <c r="H228" i="7"/>
  <c r="F212" i="7"/>
  <c r="H196" i="7"/>
  <c r="I196" i="7" s="1"/>
  <c r="L196" i="7" s="1"/>
  <c r="H180" i="7"/>
  <c r="I180" i="7" s="1"/>
  <c r="L180" i="7" s="1"/>
  <c r="F164" i="7"/>
  <c r="H148" i="7"/>
  <c r="I148" i="7" s="1"/>
  <c r="L148" i="7" s="1"/>
  <c r="H132" i="7"/>
  <c r="F116" i="7"/>
  <c r="F100" i="7"/>
  <c r="F84" i="7"/>
  <c r="F68" i="7"/>
  <c r="F52" i="7"/>
  <c r="F36" i="7"/>
  <c r="F20" i="7"/>
  <c r="H363" i="7"/>
  <c r="H347" i="7"/>
  <c r="H331" i="7"/>
  <c r="F315" i="7"/>
  <c r="F299" i="7"/>
  <c r="H283" i="7"/>
  <c r="H267" i="7"/>
  <c r="H251" i="7"/>
  <c r="F235" i="7"/>
  <c r="H219" i="7"/>
  <c r="I219" i="7" s="1"/>
  <c r="L219" i="7" s="1"/>
  <c r="H203" i="7"/>
  <c r="I203" i="7" s="1"/>
  <c r="L203" i="7" s="1"/>
  <c r="H187" i="7"/>
  <c r="F171" i="7"/>
  <c r="F155" i="7"/>
  <c r="H139" i="7"/>
  <c r="H123" i="7"/>
  <c r="F107" i="7"/>
  <c r="F91" i="7"/>
  <c r="F75" i="7"/>
  <c r="F59" i="7"/>
  <c r="F43" i="7"/>
  <c r="F27" i="7"/>
  <c r="F11" i="7"/>
  <c r="F57" i="7"/>
  <c r="H25" i="7"/>
  <c r="H348" i="7"/>
  <c r="F316" i="7"/>
  <c r="H292" i="7"/>
  <c r="F272" i="7"/>
  <c r="H256" i="7"/>
  <c r="I256" i="7" s="1"/>
  <c r="L256" i="7" s="1"/>
  <c r="H240" i="7"/>
  <c r="F224" i="7"/>
  <c r="F208" i="7"/>
  <c r="H192" i="7"/>
  <c r="I192" i="7" s="1"/>
  <c r="L192" i="7" s="1"/>
  <c r="H176" i="7"/>
  <c r="I176" i="7" s="1"/>
  <c r="L176" i="7" s="1"/>
  <c r="F160" i="7"/>
  <c r="H144" i="7"/>
  <c r="I144" i="7" s="1"/>
  <c r="L144" i="7" s="1"/>
  <c r="H128" i="7"/>
  <c r="H112" i="7"/>
  <c r="F96" i="7"/>
  <c r="F80" i="7"/>
  <c r="F64" i="7"/>
  <c r="H48" i="7"/>
  <c r="H32" i="7"/>
  <c r="F16" i="7"/>
  <c r="H359" i="7"/>
  <c r="H343" i="7"/>
  <c r="F327" i="7"/>
  <c r="F311" i="7"/>
  <c r="F295" i="7"/>
  <c r="H279" i="7"/>
  <c r="F263" i="7"/>
  <c r="F247" i="7"/>
  <c r="H231" i="7"/>
  <c r="H215" i="7"/>
  <c r="I215" i="7" s="1"/>
  <c r="L215" i="7" s="1"/>
  <c r="F199" i="7"/>
  <c r="F183" i="7"/>
  <c r="H167" i="7"/>
  <c r="H151" i="7"/>
  <c r="H135" i="7"/>
  <c r="H119" i="7"/>
  <c r="F103" i="7"/>
  <c r="F87" i="7"/>
  <c r="F71" i="7"/>
  <c r="F55" i="7"/>
  <c r="F39" i="7"/>
  <c r="F23" i="7"/>
  <c r="F49" i="7"/>
  <c r="F17" i="7"/>
  <c r="H340" i="7"/>
  <c r="F308" i="7"/>
  <c r="H284" i="7"/>
  <c r="F268" i="7"/>
  <c r="F252" i="7"/>
  <c r="H236" i="7"/>
  <c r="H220" i="7"/>
  <c r="H204" i="7"/>
  <c r="F188" i="7"/>
  <c r="F172" i="7"/>
  <c r="F156" i="7"/>
  <c r="H140" i="7"/>
  <c r="F124" i="7"/>
  <c r="F108" i="7"/>
  <c r="F92" i="7"/>
  <c r="F76" i="7"/>
  <c r="F60" i="7"/>
  <c r="F44" i="7"/>
  <c r="F28" i="7"/>
  <c r="F12" i="7"/>
  <c r="H355" i="7"/>
  <c r="H339" i="7"/>
  <c r="H323" i="7"/>
  <c r="I323" i="7" s="1"/>
  <c r="L323" i="7" s="1"/>
  <c r="F307" i="7"/>
  <c r="F291" i="7"/>
  <c r="H275" i="7"/>
  <c r="H259" i="7"/>
  <c r="H243" i="7"/>
  <c r="F227" i="7"/>
  <c r="F211" i="7"/>
  <c r="F195" i="7"/>
  <c r="F179" i="7"/>
  <c r="F163" i="7"/>
  <c r="F147" i="7"/>
  <c r="H131" i="7"/>
  <c r="H115" i="7"/>
  <c r="F99" i="7"/>
  <c r="F83" i="7"/>
  <c r="F67" i="7"/>
  <c r="H51" i="7"/>
  <c r="I51" i="7" s="1"/>
  <c r="L51" i="7" s="1"/>
  <c r="H35" i="7"/>
  <c r="I35" i="7" s="1"/>
  <c r="L35" i="7" s="1"/>
  <c r="F19" i="7"/>
  <c r="F13" i="5"/>
  <c r="F15" i="5"/>
  <c r="F17" i="5"/>
  <c r="F19" i="5"/>
  <c r="F21" i="5"/>
  <c r="F23" i="5"/>
  <c r="F25" i="5"/>
  <c r="F27" i="5"/>
  <c r="F29" i="5"/>
  <c r="F31" i="5"/>
  <c r="F33" i="5"/>
  <c r="F35" i="5"/>
  <c r="F37" i="5"/>
  <c r="F39" i="5"/>
  <c r="F41" i="5"/>
  <c r="F43" i="5"/>
  <c r="F45" i="5"/>
  <c r="F47" i="5"/>
  <c r="F49" i="5"/>
  <c r="F51" i="5"/>
  <c r="F53" i="5"/>
  <c r="F55" i="5"/>
  <c r="F57" i="5"/>
  <c r="F59" i="5"/>
  <c r="F61" i="5"/>
  <c r="F63" i="5"/>
  <c r="F65" i="5"/>
  <c r="F67" i="5"/>
  <c r="F69" i="5"/>
  <c r="F71" i="5"/>
  <c r="F73" i="5"/>
  <c r="F75" i="5"/>
  <c r="F77" i="5"/>
  <c r="F79" i="5"/>
  <c r="F81" i="5"/>
  <c r="F83" i="5"/>
  <c r="F85" i="5"/>
  <c r="F87" i="5"/>
  <c r="F89" i="5"/>
  <c r="F91" i="5"/>
  <c r="F93" i="5"/>
  <c r="F95" i="5"/>
  <c r="F97" i="5"/>
  <c r="F99" i="5"/>
  <c r="F101" i="5"/>
  <c r="F103" i="5"/>
  <c r="F105" i="5"/>
  <c r="F107" i="5"/>
  <c r="F109" i="5"/>
  <c r="F111" i="5"/>
  <c r="F113" i="5"/>
  <c r="F115" i="5"/>
  <c r="F117" i="5"/>
  <c r="F119" i="5"/>
  <c r="F121" i="5"/>
  <c r="F123" i="5"/>
  <c r="F125" i="5"/>
  <c r="F127" i="5"/>
  <c r="F129" i="5"/>
  <c r="F131" i="5"/>
  <c r="F133" i="5"/>
  <c r="F135" i="5"/>
  <c r="F137" i="5"/>
  <c r="F139" i="5"/>
  <c r="F141" i="5"/>
  <c r="F143" i="5"/>
  <c r="F145" i="5"/>
  <c r="F147" i="5"/>
  <c r="F149" i="5"/>
  <c r="F151" i="5"/>
  <c r="F153" i="5"/>
  <c r="F155" i="5"/>
  <c r="F157" i="5"/>
  <c r="F159" i="5"/>
  <c r="F161" i="5"/>
  <c r="F163" i="5"/>
  <c r="F165" i="5"/>
  <c r="F167" i="5"/>
  <c r="F169" i="5"/>
  <c r="F171" i="5"/>
  <c r="F173" i="5"/>
  <c r="F175" i="5"/>
  <c r="F177" i="5"/>
  <c r="F179" i="5"/>
  <c r="F181" i="5"/>
  <c r="F9" i="5"/>
  <c r="F11" i="5"/>
  <c r="F18" i="5"/>
  <c r="F26" i="5"/>
  <c r="F34" i="5"/>
  <c r="F42" i="5"/>
  <c r="F50" i="5"/>
  <c r="F58" i="5"/>
  <c r="F66" i="5"/>
  <c r="F74" i="5"/>
  <c r="F82" i="5"/>
  <c r="F90" i="5"/>
  <c r="F98" i="5"/>
  <c r="F106" i="5"/>
  <c r="F114" i="5"/>
  <c r="F122" i="5"/>
  <c r="F130" i="5"/>
  <c r="F138" i="5"/>
  <c r="F146" i="5"/>
  <c r="F154" i="5"/>
  <c r="F162" i="5"/>
  <c r="F170" i="5"/>
  <c r="F178" i="5"/>
  <c r="F183" i="5"/>
  <c r="F185" i="5"/>
  <c r="F187" i="5"/>
  <c r="F189" i="5"/>
  <c r="F191" i="5"/>
  <c r="F193" i="5"/>
  <c r="F195" i="5"/>
  <c r="F197" i="5"/>
  <c r="F199" i="5"/>
  <c r="F201" i="5"/>
  <c r="F203" i="5"/>
  <c r="F205" i="5"/>
  <c r="F207" i="5"/>
  <c r="F209" i="5"/>
  <c r="F211" i="5"/>
  <c r="F213" i="5"/>
  <c r="F215" i="5"/>
  <c r="F217" i="5"/>
  <c r="F219" i="5"/>
  <c r="F221" i="5"/>
  <c r="F223" i="5"/>
  <c r="F225" i="5"/>
  <c r="F227" i="5"/>
  <c r="F229" i="5"/>
  <c r="F16" i="5"/>
  <c r="F24" i="5"/>
  <c r="F32" i="5"/>
  <c r="F40" i="5"/>
  <c r="F48" i="5"/>
  <c r="F56" i="5"/>
  <c r="F64" i="5"/>
  <c r="F72" i="5"/>
  <c r="F80" i="5"/>
  <c r="F88" i="5"/>
  <c r="F96" i="5"/>
  <c r="F104" i="5"/>
  <c r="F112" i="5"/>
  <c r="F120" i="5"/>
  <c r="F128" i="5"/>
  <c r="F136" i="5"/>
  <c r="F144" i="5"/>
  <c r="F152" i="5"/>
  <c r="F160" i="5"/>
  <c r="F168" i="5"/>
  <c r="F176" i="5"/>
  <c r="F14" i="5"/>
  <c r="F22" i="5"/>
  <c r="F30" i="5"/>
  <c r="F38" i="5"/>
  <c r="F46" i="5"/>
  <c r="F54" i="5"/>
  <c r="F62" i="5"/>
  <c r="F70" i="5"/>
  <c r="F78" i="5"/>
  <c r="F86" i="5"/>
  <c r="F94" i="5"/>
  <c r="F102" i="5"/>
  <c r="F110" i="5"/>
  <c r="F118" i="5"/>
  <c r="F126" i="5"/>
  <c r="F134" i="5"/>
  <c r="F142" i="5"/>
  <c r="F150" i="5"/>
  <c r="F158" i="5"/>
  <c r="F166" i="5"/>
  <c r="F174" i="5"/>
  <c r="F182" i="5"/>
  <c r="F184" i="5"/>
  <c r="F186" i="5"/>
  <c r="F188" i="5"/>
  <c r="F190" i="5"/>
  <c r="F192" i="5"/>
  <c r="F194" i="5"/>
  <c r="F196" i="5"/>
  <c r="F198" i="5"/>
  <c r="F200" i="5"/>
  <c r="F202" i="5"/>
  <c r="F204" i="5"/>
  <c r="F206" i="5"/>
  <c r="F208" i="5"/>
  <c r="F210" i="5"/>
  <c r="F212" i="5"/>
  <c r="F214" i="5"/>
  <c r="F216" i="5"/>
  <c r="F218" i="5"/>
  <c r="F220" i="5"/>
  <c r="F222" i="5"/>
  <c r="F224" i="5"/>
  <c r="F226" i="5"/>
  <c r="F228" i="5"/>
  <c r="F230" i="5"/>
  <c r="F232" i="5"/>
  <c r="F234" i="5"/>
  <c r="F236" i="5"/>
  <c r="F238" i="5"/>
  <c r="F240" i="5"/>
  <c r="F242" i="5"/>
  <c r="F244" i="5"/>
  <c r="F246" i="5"/>
  <c r="F248" i="5"/>
  <c r="F250" i="5"/>
  <c r="F252" i="5"/>
  <c r="F254" i="5"/>
  <c r="F256" i="5"/>
  <c r="F258" i="5"/>
  <c r="F260" i="5"/>
  <c r="F262" i="5"/>
  <c r="F264" i="5"/>
  <c r="F266" i="5"/>
  <c r="F268" i="5"/>
  <c r="F270" i="5"/>
  <c r="F272" i="5"/>
  <c r="F274" i="5"/>
  <c r="F276" i="5"/>
  <c r="F278" i="5"/>
  <c r="F280" i="5"/>
  <c r="F282" i="5"/>
  <c r="F284" i="5"/>
  <c r="F286" i="5"/>
  <c r="F288" i="5"/>
  <c r="F290" i="5"/>
  <c r="F292" i="5"/>
  <c r="F294" i="5"/>
  <c r="F296" i="5"/>
  <c r="F298" i="5"/>
  <c r="F300" i="5"/>
  <c r="F302" i="5"/>
  <c r="F304" i="5"/>
  <c r="F306" i="5"/>
  <c r="F308" i="5"/>
  <c r="F20" i="5"/>
  <c r="F52" i="5"/>
  <c r="F84" i="5"/>
  <c r="F116" i="5"/>
  <c r="F148" i="5"/>
  <c r="F180" i="5"/>
  <c r="F44" i="5"/>
  <c r="F108" i="5"/>
  <c r="F309" i="5"/>
  <c r="F315" i="5"/>
  <c r="F321" i="5"/>
  <c r="F327" i="5"/>
  <c r="F333" i="5"/>
  <c r="F339" i="5"/>
  <c r="F347" i="5"/>
  <c r="F353" i="5"/>
  <c r="F359" i="5"/>
  <c r="F28" i="5"/>
  <c r="F60" i="5"/>
  <c r="F92" i="5"/>
  <c r="F124" i="5"/>
  <c r="F156" i="5"/>
  <c r="F310" i="5"/>
  <c r="F312" i="5"/>
  <c r="F314" i="5"/>
  <c r="F316" i="5"/>
  <c r="F318" i="5"/>
  <c r="F320" i="5"/>
  <c r="F322" i="5"/>
  <c r="F324" i="5"/>
  <c r="F326" i="5"/>
  <c r="F328" i="5"/>
  <c r="F330" i="5"/>
  <c r="F332" i="5"/>
  <c r="F334" i="5"/>
  <c r="F336" i="5"/>
  <c r="F338" i="5"/>
  <c r="F340" i="5"/>
  <c r="F342" i="5"/>
  <c r="F344" i="5"/>
  <c r="F346" i="5"/>
  <c r="F348" i="5"/>
  <c r="F350" i="5"/>
  <c r="F352" i="5"/>
  <c r="F354" i="5"/>
  <c r="F356" i="5"/>
  <c r="F358" i="5"/>
  <c r="F360" i="5"/>
  <c r="F362" i="5"/>
  <c r="F76" i="5"/>
  <c r="F172" i="5"/>
  <c r="F311" i="5"/>
  <c r="F317" i="5"/>
  <c r="F323" i="5"/>
  <c r="F329" i="5"/>
  <c r="F335" i="5"/>
  <c r="F341" i="5"/>
  <c r="F345" i="5"/>
  <c r="F349" i="5"/>
  <c r="F355" i="5"/>
  <c r="F361" i="5"/>
  <c r="F36" i="5"/>
  <c r="F68" i="5"/>
  <c r="F100" i="5"/>
  <c r="F132" i="5"/>
  <c r="F164" i="5"/>
  <c r="F140" i="5"/>
  <c r="F313" i="5"/>
  <c r="F319" i="5"/>
  <c r="F325" i="5"/>
  <c r="F331" i="5"/>
  <c r="F337" i="5"/>
  <c r="F343" i="5"/>
  <c r="F351" i="5"/>
  <c r="F357" i="5"/>
  <c r="F363" i="5"/>
  <c r="F307" i="5"/>
  <c r="F259" i="5"/>
  <c r="F299" i="5"/>
  <c r="F251" i="5"/>
  <c r="F297" i="5"/>
  <c r="F281" i="5"/>
  <c r="F265" i="5"/>
  <c r="F249" i="5"/>
  <c r="F233" i="5"/>
  <c r="F267" i="5"/>
  <c r="F10" i="5"/>
  <c r="F295" i="5"/>
  <c r="F247" i="5"/>
  <c r="F287" i="5"/>
  <c r="F239" i="5"/>
  <c r="F293" i="5"/>
  <c r="F277" i="5"/>
  <c r="F261" i="5"/>
  <c r="F245" i="5"/>
  <c r="F303" i="5"/>
  <c r="F255" i="5"/>
  <c r="F283" i="5"/>
  <c r="F231" i="5"/>
  <c r="F275" i="5"/>
  <c r="F305" i="5"/>
  <c r="F289" i="5"/>
  <c r="F273" i="5"/>
  <c r="F257" i="5"/>
  <c r="F241" i="5"/>
  <c r="F291" i="5"/>
  <c r="F243" i="5"/>
  <c r="F271" i="5"/>
  <c r="F12" i="5"/>
  <c r="F263" i="5"/>
  <c r="F301" i="5"/>
  <c r="F285" i="5"/>
  <c r="F269" i="5"/>
  <c r="F253" i="5"/>
  <c r="F237" i="5"/>
  <c r="F279" i="5"/>
  <c r="F235" i="5"/>
  <c r="F8" i="5"/>
  <c r="G18" i="5"/>
  <c r="G19" i="5"/>
  <c r="H33" i="5"/>
  <c r="H57" i="5"/>
  <c r="G60" i="5"/>
  <c r="G61" i="5"/>
  <c r="H68" i="5"/>
  <c r="G69" i="5"/>
  <c r="G73" i="5"/>
  <c r="H84" i="5"/>
  <c r="H99" i="5"/>
  <c r="H111" i="5"/>
  <c r="H124" i="5"/>
  <c r="G137" i="5"/>
  <c r="G138" i="5"/>
  <c r="G141" i="5"/>
  <c r="G143" i="5"/>
  <c r="G159" i="5"/>
  <c r="G162" i="5"/>
  <c r="G163" i="5"/>
  <c r="G165" i="5"/>
  <c r="G176" i="5"/>
  <c r="G184" i="5"/>
  <c r="H190" i="5"/>
  <c r="H191" i="5"/>
  <c r="G195" i="5"/>
  <c r="G196" i="5"/>
  <c r="G204" i="5"/>
  <c r="G27" i="5"/>
  <c r="G30" i="5"/>
  <c r="G31" i="5"/>
  <c r="G47" i="5"/>
  <c r="G48" i="5"/>
  <c r="G55" i="5"/>
  <c r="G65" i="5"/>
  <c r="G66" i="5"/>
  <c r="G82" i="5"/>
  <c r="G97" i="5"/>
  <c r="H109" i="5"/>
  <c r="G120" i="5"/>
  <c r="G121" i="5"/>
  <c r="G129" i="5"/>
  <c r="G132" i="5"/>
  <c r="G146" i="5"/>
  <c r="G147" i="5"/>
  <c r="G149" i="5"/>
  <c r="G150" i="5"/>
  <c r="G153" i="5"/>
  <c r="G154" i="5"/>
  <c r="G155" i="5"/>
  <c r="H179" i="5"/>
  <c r="H180" i="5"/>
  <c r="G200" i="5"/>
  <c r="G14" i="5"/>
  <c r="G15" i="5"/>
  <c r="G34" i="5"/>
  <c r="G35" i="5"/>
  <c r="G51" i="5"/>
  <c r="G85" i="5"/>
  <c r="G86" i="5"/>
  <c r="G88" i="5"/>
  <c r="G89" i="5"/>
  <c r="G92" i="5"/>
  <c r="G93" i="5"/>
  <c r="G96" i="5"/>
  <c r="G100" i="5"/>
  <c r="G101" i="5"/>
  <c r="G102" i="5"/>
  <c r="G105" i="5"/>
  <c r="G106" i="5"/>
  <c r="G122" i="5"/>
  <c r="G125" i="5"/>
  <c r="G126" i="5"/>
  <c r="G128" i="5"/>
  <c r="G133" i="5"/>
  <c r="G134" i="5"/>
  <c r="G142" i="5"/>
  <c r="G157" i="5"/>
  <c r="G158" i="5"/>
  <c r="G166" i="5"/>
  <c r="G169" i="5"/>
  <c r="G170" i="5"/>
  <c r="G173" i="5"/>
  <c r="G192" i="5"/>
  <c r="G201" i="5"/>
  <c r="H18" i="5"/>
  <c r="G26" i="5"/>
  <c r="G42" i="5"/>
  <c r="H61" i="5"/>
  <c r="H73" i="5"/>
  <c r="G81" i="5"/>
  <c r="G117" i="5"/>
  <c r="H136" i="5"/>
  <c r="H162" i="5"/>
  <c r="G180" i="5"/>
  <c r="G188" i="5"/>
  <c r="G208" i="5"/>
  <c r="G216" i="5"/>
  <c r="H222" i="5"/>
  <c r="H238" i="5"/>
  <c r="G239" i="5"/>
  <c r="H240" i="5"/>
  <c r="G244" i="5"/>
  <c r="G247" i="5"/>
  <c r="G248" i="5"/>
  <c r="H254" i="5"/>
  <c r="G264" i="5"/>
  <c r="G265" i="5"/>
  <c r="G272" i="5"/>
  <c r="H286" i="5"/>
  <c r="H299" i="5"/>
  <c r="H300" i="5"/>
  <c r="H17" i="5"/>
  <c r="G23" i="5"/>
  <c r="G39" i="5"/>
  <c r="H53" i="5"/>
  <c r="H60" i="5"/>
  <c r="G72" i="5"/>
  <c r="G78" i="5"/>
  <c r="G110" i="5"/>
  <c r="G116" i="5"/>
  <c r="H148" i="5"/>
  <c r="H161" i="5"/>
  <c r="G179" i="5"/>
  <c r="G185" i="5"/>
  <c r="H196" i="5"/>
  <c r="H207" i="5"/>
  <c r="H208" i="5"/>
  <c r="G211" i="5"/>
  <c r="G212" i="5"/>
  <c r="G213" i="5"/>
  <c r="H216" i="5"/>
  <c r="G217" i="5"/>
  <c r="G220" i="5"/>
  <c r="G221" i="5"/>
  <c r="G223" i="5"/>
  <c r="G224" i="5"/>
  <c r="G227" i="5"/>
  <c r="G228" i="5"/>
  <c r="G229" i="5"/>
  <c r="G232" i="5"/>
  <c r="G233" i="5"/>
  <c r="G236" i="5"/>
  <c r="G237" i="5"/>
  <c r="G249" i="5"/>
  <c r="G256" i="5"/>
  <c r="H264" i="5"/>
  <c r="G268" i="5"/>
  <c r="G275" i="5"/>
  <c r="G276" i="5"/>
  <c r="G277" i="5"/>
  <c r="G280" i="5"/>
  <c r="G281" i="5"/>
  <c r="G284" i="5"/>
  <c r="G285" i="5"/>
  <c r="G287" i="5"/>
  <c r="G288" i="5"/>
  <c r="G291" i="5"/>
  <c r="G292" i="5"/>
  <c r="G293" i="5"/>
  <c r="G22" i="5"/>
  <c r="G38" i="5"/>
  <c r="G46" i="5"/>
  <c r="H59" i="5"/>
  <c r="H69" i="5"/>
  <c r="G77" i="5"/>
  <c r="G109" i="5"/>
  <c r="I109" i="5" s="1"/>
  <c r="L109" i="5" s="1"/>
  <c r="G113" i="5"/>
  <c r="H138" i="5"/>
  <c r="H176" i="5"/>
  <c r="H184" i="5"/>
  <c r="H195" i="5"/>
  <c r="H204" i="5"/>
  <c r="H210" i="5"/>
  <c r="H211" i="5"/>
  <c r="H212" i="5"/>
  <c r="H219" i="5"/>
  <c r="H220" i="5"/>
  <c r="H223" i="5"/>
  <c r="H224" i="5"/>
  <c r="H227" i="5"/>
  <c r="H228" i="5"/>
  <c r="G231" i="5"/>
  <c r="H232" i="5"/>
  <c r="G252" i="5"/>
  <c r="G259" i="5"/>
  <c r="G260" i="5"/>
  <c r="H274" i="5"/>
  <c r="G295" i="5"/>
  <c r="G296" i="5"/>
  <c r="H302" i="5"/>
  <c r="G303" i="5"/>
  <c r="G304" i="5"/>
  <c r="H108" i="5"/>
  <c r="G189" i="5"/>
  <c r="G240" i="5"/>
  <c r="H296" i="5"/>
  <c r="H340" i="5"/>
  <c r="G297" i="5"/>
  <c r="H303" i="5"/>
  <c r="H309" i="5"/>
  <c r="H310" i="5"/>
  <c r="H323" i="5"/>
  <c r="G327" i="5"/>
  <c r="G330" i="5"/>
  <c r="G332" i="5"/>
  <c r="G336" i="5"/>
  <c r="G341" i="5"/>
  <c r="G345" i="5"/>
  <c r="H19" i="5"/>
  <c r="G112" i="5"/>
  <c r="H137" i="5"/>
  <c r="H260" i="5"/>
  <c r="G301" i="5"/>
  <c r="G307" i="5"/>
  <c r="G315" i="5"/>
  <c r="G316" i="5"/>
  <c r="G319" i="5"/>
  <c r="G320" i="5"/>
  <c r="G339" i="5"/>
  <c r="G356" i="5"/>
  <c r="G357" i="5"/>
  <c r="G360" i="5"/>
  <c r="G361" i="5"/>
  <c r="G183" i="5"/>
  <c r="G335" i="5"/>
  <c r="G340" i="5"/>
  <c r="G344" i="5"/>
  <c r="H352" i="5"/>
  <c r="H37" i="5"/>
  <c r="G118" i="5"/>
  <c r="H252" i="5"/>
  <c r="H259" i="5"/>
  <c r="H270" i="5"/>
  <c r="G300" i="5"/>
  <c r="H306" i="5"/>
  <c r="G310" i="5"/>
  <c r="G311" i="5"/>
  <c r="G314" i="5"/>
  <c r="G323" i="5"/>
  <c r="G331" i="5"/>
  <c r="H337" i="5"/>
  <c r="H338" i="5"/>
  <c r="G348" i="5"/>
  <c r="G349" i="5"/>
  <c r="G352" i="5"/>
  <c r="G353" i="5"/>
  <c r="H359" i="5"/>
  <c r="G43" i="5"/>
  <c r="G76" i="5"/>
  <c r="H194" i="5"/>
  <c r="G243" i="5"/>
  <c r="H258" i="5"/>
  <c r="H311" i="5"/>
  <c r="G326" i="5"/>
  <c r="H331" i="5"/>
  <c r="H348" i="5"/>
  <c r="H351" i="5"/>
  <c r="H339" i="5"/>
  <c r="H307" i="5"/>
  <c r="H326" i="5"/>
  <c r="H293" i="5"/>
  <c r="H275" i="5"/>
  <c r="H75" i="5"/>
  <c r="G343" i="5"/>
  <c r="G305" i="5"/>
  <c r="H65" i="5"/>
  <c r="H34" i="5"/>
  <c r="H291" i="5"/>
  <c r="H341" i="5"/>
  <c r="G309" i="5"/>
  <c r="I309" i="5" s="1"/>
  <c r="L309" i="5" s="1"/>
  <c r="H280" i="5"/>
  <c r="H243" i="5"/>
  <c r="G242" i="5"/>
  <c r="H353" i="5"/>
  <c r="G337" i="5"/>
  <c r="G306" i="5"/>
  <c r="H248" i="5"/>
  <c r="H233" i="5"/>
  <c r="H97" i="5"/>
  <c r="H85" i="5"/>
  <c r="G266" i="5"/>
  <c r="H239" i="5"/>
  <c r="G218" i="5"/>
  <c r="H171" i="5"/>
  <c r="H149" i="5"/>
  <c r="H126" i="5"/>
  <c r="H42" i="5"/>
  <c r="H297" i="5"/>
  <c r="G206" i="5"/>
  <c r="H142" i="5"/>
  <c r="H100" i="5"/>
  <c r="H86" i="5"/>
  <c r="H35" i="5"/>
  <c r="H304" i="5"/>
  <c r="G274" i="5"/>
  <c r="I274" i="5" s="1"/>
  <c r="L274" i="5" s="1"/>
  <c r="H231" i="5"/>
  <c r="G202" i="5"/>
  <c r="H170" i="5"/>
  <c r="H150" i="5"/>
  <c r="H125" i="5"/>
  <c r="H55" i="5"/>
  <c r="H11" i="5"/>
  <c r="H213" i="5"/>
  <c r="H185" i="5"/>
  <c r="G136" i="5"/>
  <c r="H78" i="5"/>
  <c r="G37" i="5"/>
  <c r="H199" i="5"/>
  <c r="H177" i="5"/>
  <c r="G152" i="5"/>
  <c r="G124" i="5"/>
  <c r="G68" i="5"/>
  <c r="G203" i="5"/>
  <c r="H147" i="5"/>
  <c r="G87" i="5"/>
  <c r="H66" i="5"/>
  <c r="G11" i="5"/>
  <c r="G328" i="5"/>
  <c r="H271" i="5"/>
  <c r="H255" i="5"/>
  <c r="G350" i="5"/>
  <c r="G263" i="5"/>
  <c r="G317" i="5"/>
  <c r="H312" i="5"/>
  <c r="G362" i="5"/>
  <c r="H290" i="5"/>
  <c r="G257" i="5"/>
  <c r="H335" i="5"/>
  <c r="H360" i="5"/>
  <c r="H315" i="5"/>
  <c r="H285" i="5"/>
  <c r="G164" i="5"/>
  <c r="G13" i="5"/>
  <c r="G325" i="5"/>
  <c r="H305" i="5"/>
  <c r="H51" i="5"/>
  <c r="H30" i="5"/>
  <c r="G355" i="5"/>
  <c r="H336" i="5"/>
  <c r="H292" i="5"/>
  <c r="H276" i="5"/>
  <c r="H39" i="5"/>
  <c r="H15" i="5"/>
  <c r="H349" i="5"/>
  <c r="H325" i="5"/>
  <c r="H268" i="5"/>
  <c r="H244" i="5"/>
  <c r="H116" i="5"/>
  <c r="H93" i="5"/>
  <c r="H23" i="5"/>
  <c r="H265" i="5"/>
  <c r="G238" i="5"/>
  <c r="H201" i="5"/>
  <c r="H169" i="5"/>
  <c r="H134" i="5"/>
  <c r="H122" i="5"/>
  <c r="H26" i="5"/>
  <c r="G270" i="5"/>
  <c r="H192" i="5"/>
  <c r="H112" i="5"/>
  <c r="H96" i="5"/>
  <c r="H76" i="5"/>
  <c r="H31" i="5"/>
  <c r="G302" i="5"/>
  <c r="G271" i="5"/>
  <c r="G219" i="5"/>
  <c r="H202" i="5"/>
  <c r="H166" i="5"/>
  <c r="H133" i="5"/>
  <c r="H121" i="5"/>
  <c r="H46" i="5"/>
  <c r="H229" i="5"/>
  <c r="G207" i="5"/>
  <c r="I207" i="5" s="1"/>
  <c r="L207" i="5" s="1"/>
  <c r="H183" i="5"/>
  <c r="H118" i="5"/>
  <c r="H72" i="5"/>
  <c r="G17" i="5"/>
  <c r="I17" i="5" s="1"/>
  <c r="L17" i="5" s="1"/>
  <c r="H197" i="5"/>
  <c r="H165" i="5"/>
  <c r="G144" i="5"/>
  <c r="G111" i="5"/>
  <c r="G57" i="5"/>
  <c r="G178" i="5"/>
  <c r="G145" i="5"/>
  <c r="H82" i="5"/>
  <c r="G49" i="5"/>
  <c r="G9" i="5"/>
  <c r="G333" i="5"/>
  <c r="H324" i="5"/>
  <c r="G255" i="5"/>
  <c r="I255" i="5" s="1"/>
  <c r="L255" i="5" s="1"/>
  <c r="H350" i="5"/>
  <c r="G278" i="5"/>
  <c r="H245" i="5"/>
  <c r="H317" i="5"/>
  <c r="G312" i="5"/>
  <c r="H269" i="5"/>
  <c r="H346" i="5"/>
  <c r="G267" i="5"/>
  <c r="H327" i="5"/>
  <c r="H356" i="5"/>
  <c r="H361" i="5"/>
  <c r="H283" i="5"/>
  <c r="H164" i="5"/>
  <c r="H13" i="5"/>
  <c r="G322" i="5"/>
  <c r="H249" i="5"/>
  <c r="H49" i="5"/>
  <c r="H357" i="5"/>
  <c r="G351" i="5"/>
  <c r="I351" i="5" s="1"/>
  <c r="L351" i="5" s="1"/>
  <c r="H332" i="5"/>
  <c r="H288" i="5"/>
  <c r="H272" i="5"/>
  <c r="H287" i="5"/>
  <c r="G363" i="5"/>
  <c r="H343" i="5"/>
  <c r="H321" i="5"/>
  <c r="G250" i="5"/>
  <c r="H237" i="5"/>
  <c r="H105" i="5"/>
  <c r="H89" i="5"/>
  <c r="G299" i="5"/>
  <c r="I299" i="5" s="1"/>
  <c r="L299" i="5" s="1"/>
  <c r="G254" i="5"/>
  <c r="G234" i="5"/>
  <c r="H188" i="5"/>
  <c r="H157" i="5"/>
  <c r="H132" i="5"/>
  <c r="H117" i="5"/>
  <c r="H21" i="5"/>
  <c r="G258" i="5"/>
  <c r="H178" i="5"/>
  <c r="H106" i="5"/>
  <c r="H92" i="5"/>
  <c r="H71" i="5"/>
  <c r="H27" i="5"/>
  <c r="H295" i="5"/>
  <c r="H266" i="5"/>
  <c r="H215" i="5"/>
  <c r="H200" i="5"/>
  <c r="H158" i="5"/>
  <c r="H129" i="5"/>
  <c r="H113" i="5"/>
  <c r="H38" i="5"/>
  <c r="H221" i="5"/>
  <c r="G194" i="5"/>
  <c r="G161" i="5"/>
  <c r="I161" i="5" s="1"/>
  <c r="L161" i="5" s="1"/>
  <c r="H110" i="5"/>
  <c r="G59" i="5"/>
  <c r="I59" i="5" s="1"/>
  <c r="L59" i="5" s="1"/>
  <c r="H206" i="5"/>
  <c r="G191" i="5"/>
  <c r="H163" i="5"/>
  <c r="H143" i="5"/>
  <c r="G99" i="5"/>
  <c r="I99" i="5" s="1"/>
  <c r="L99" i="5" s="1"/>
  <c r="G33" i="5"/>
  <c r="I33" i="5" s="1"/>
  <c r="L33" i="5" s="1"/>
  <c r="G174" i="5"/>
  <c r="G127" i="5"/>
  <c r="G75" i="5"/>
  <c r="H48" i="5"/>
  <c r="H363" i="5"/>
  <c r="I363" i="5" s="1"/>
  <c r="H333" i="5"/>
  <c r="G324" i="5"/>
  <c r="G282" i="5"/>
  <c r="H261" i="5"/>
  <c r="G358" i="5"/>
  <c r="G342" i="5"/>
  <c r="G294" i="5"/>
  <c r="H278" i="5"/>
  <c r="G245" i="5"/>
  <c r="H318" i="5"/>
  <c r="G313" i="5"/>
  <c r="H308" i="5"/>
  <c r="G298" i="5"/>
  <c r="H279" i="5"/>
  <c r="G269" i="5"/>
  <c r="G346" i="5"/>
  <c r="H267" i="5"/>
  <c r="H319" i="5"/>
  <c r="H344" i="5"/>
  <c r="H320" i="5"/>
  <c r="H281" i="5"/>
  <c r="H146" i="5"/>
  <c r="G347" i="5"/>
  <c r="G321" i="5"/>
  <c r="I321" i="5" s="1"/>
  <c r="L321" i="5" s="1"/>
  <c r="H236" i="5"/>
  <c r="H47" i="5"/>
  <c r="H316" i="5"/>
  <c r="H345" i="5"/>
  <c r="H330" i="5"/>
  <c r="H284" i="5"/>
  <c r="H256" i="5"/>
  <c r="H277" i="5"/>
  <c r="G359" i="5"/>
  <c r="I359" i="5" s="1"/>
  <c r="L359" i="5" s="1"/>
  <c r="G338" i="5"/>
  <c r="H314" i="5"/>
  <c r="H250" i="5"/>
  <c r="H235" i="5"/>
  <c r="H101" i="5"/>
  <c r="H87" i="5"/>
  <c r="G286" i="5"/>
  <c r="H247" i="5"/>
  <c r="G222" i="5"/>
  <c r="I222" i="5" s="1"/>
  <c r="L222" i="5" s="1"/>
  <c r="H173" i="5"/>
  <c r="H153" i="5"/>
  <c r="H128" i="5"/>
  <c r="H81" i="5"/>
  <c r="H301" i="5"/>
  <c r="G226" i="5"/>
  <c r="H145" i="5"/>
  <c r="H102" i="5"/>
  <c r="H88" i="5"/>
  <c r="H43" i="5"/>
  <c r="H14" i="5"/>
  <c r="G283" i="5"/>
  <c r="G235" i="5"/>
  <c r="G210" i="5"/>
  <c r="H174" i="5"/>
  <c r="H154" i="5"/>
  <c r="H127" i="5"/>
  <c r="H77" i="5"/>
  <c r="H22" i="5"/>
  <c r="H217" i="5"/>
  <c r="H189" i="5"/>
  <c r="G148" i="5"/>
  <c r="G108" i="5"/>
  <c r="G53" i="5"/>
  <c r="H205" i="5"/>
  <c r="G190" i="5"/>
  <c r="H159" i="5"/>
  <c r="H141" i="5"/>
  <c r="G84" i="5"/>
  <c r="H10" i="5"/>
  <c r="H155" i="5"/>
  <c r="H120" i="5"/>
  <c r="G71" i="5"/>
  <c r="G21" i="5"/>
  <c r="H328" i="5"/>
  <c r="H322" i="5"/>
  <c r="H282" i="5"/>
  <c r="G261" i="5"/>
  <c r="I261" i="5" s="1"/>
  <c r="L261" i="5" s="1"/>
  <c r="H358" i="5"/>
  <c r="H342" i="5"/>
  <c r="H294" i="5"/>
  <c r="H263" i="5"/>
  <c r="G318" i="5"/>
  <c r="H313" i="5"/>
  <c r="G308" i="5"/>
  <c r="H298" i="5"/>
  <c r="G279" i="5"/>
  <c r="H362" i="5"/>
  <c r="G290" i="5"/>
  <c r="H257" i="5"/>
  <c r="G354" i="5"/>
  <c r="H347" i="5"/>
  <c r="G334" i="5"/>
  <c r="H251" i="5"/>
  <c r="G273" i="5"/>
  <c r="G246" i="5"/>
  <c r="G199" i="5"/>
  <c r="I199" i="5" s="1"/>
  <c r="L199" i="5" s="1"/>
  <c r="G187" i="5"/>
  <c r="G182" i="5"/>
  <c r="H156" i="5"/>
  <c r="H193" i="5"/>
  <c r="G214" i="5"/>
  <c r="H289" i="5"/>
  <c r="G225" i="5"/>
  <c r="H198" i="5"/>
  <c r="G168" i="5"/>
  <c r="G171" i="5"/>
  <c r="H130" i="5"/>
  <c r="G115" i="5"/>
  <c r="G90" i="5"/>
  <c r="H63" i="5"/>
  <c r="G139" i="5"/>
  <c r="G131" i="5"/>
  <c r="G107" i="5"/>
  <c r="H79" i="5"/>
  <c r="G64" i="5"/>
  <c r="H103" i="5"/>
  <c r="H91" i="5"/>
  <c r="H80" i="5"/>
  <c r="G70" i="5"/>
  <c r="G54" i="5"/>
  <c r="H58" i="5"/>
  <c r="G36" i="5"/>
  <c r="G29" i="5"/>
  <c r="G114" i="5"/>
  <c r="G50" i="5"/>
  <c r="G40" i="5"/>
  <c r="G41" i="5"/>
  <c r="H28" i="5"/>
  <c r="G20" i="5"/>
  <c r="H9" i="5"/>
  <c r="I9" i="5" s="1"/>
  <c r="L9" i="5" s="1"/>
  <c r="G329" i="5"/>
  <c r="H253" i="5"/>
  <c r="H246" i="5"/>
  <c r="H209" i="5"/>
  <c r="G186" i="5"/>
  <c r="H182" i="5"/>
  <c r="G160" i="5"/>
  <c r="G193" i="5"/>
  <c r="H241" i="5"/>
  <c r="H214" i="5"/>
  <c r="G289" i="5"/>
  <c r="G262" i="5"/>
  <c r="H234" i="5"/>
  <c r="G205" i="5"/>
  <c r="I205" i="5" s="1"/>
  <c r="L205" i="5" s="1"/>
  <c r="G197" i="5"/>
  <c r="I197" i="5" s="1"/>
  <c r="L197" i="5" s="1"/>
  <c r="H168" i="5"/>
  <c r="G177" i="5"/>
  <c r="H152" i="5"/>
  <c r="G130" i="5"/>
  <c r="I130" i="5" s="1"/>
  <c r="L130" i="5" s="1"/>
  <c r="H115" i="5"/>
  <c r="G67" i="5"/>
  <c r="H56" i="5"/>
  <c r="G140" i="5"/>
  <c r="H135" i="5"/>
  <c r="H131" i="5"/>
  <c r="H107" i="5"/>
  <c r="H167" i="5"/>
  <c r="G119" i="5"/>
  <c r="H94" i="5"/>
  <c r="G80" i="5"/>
  <c r="H151" i="5"/>
  <c r="G95" i="5"/>
  <c r="H54" i="5"/>
  <c r="G83" i="5"/>
  <c r="G58" i="5"/>
  <c r="I58" i="5" s="1"/>
  <c r="L58" i="5" s="1"/>
  <c r="H36" i="5"/>
  <c r="H29" i="5"/>
  <c r="H50" i="5"/>
  <c r="H40" i="5"/>
  <c r="H74" i="5"/>
  <c r="H41" i="5"/>
  <c r="G12" i="5"/>
  <c r="H20" i="5"/>
  <c r="G32" i="5"/>
  <c r="G16" i="5"/>
  <c r="H355" i="5"/>
  <c r="H329" i="5"/>
  <c r="G253" i="5"/>
  <c r="H226" i="5"/>
  <c r="G209" i="5"/>
  <c r="H186" i="5"/>
  <c r="H181" i="5"/>
  <c r="H160" i="5"/>
  <c r="G230" i="5"/>
  <c r="G175" i="5"/>
  <c r="G241" i="5"/>
  <c r="H262" i="5"/>
  <c r="G215" i="5"/>
  <c r="I215" i="5" s="1"/>
  <c r="L215" i="5" s="1"/>
  <c r="H203" i="5"/>
  <c r="G172" i="5"/>
  <c r="H144" i="5"/>
  <c r="I144" i="5" s="1"/>
  <c r="L144" i="5" s="1"/>
  <c r="H67" i="5"/>
  <c r="G56" i="5"/>
  <c r="H140" i="5"/>
  <c r="G135" i="5"/>
  <c r="G167" i="5"/>
  <c r="H119" i="5"/>
  <c r="G94" i="5"/>
  <c r="G45" i="5"/>
  <c r="G151" i="5"/>
  <c r="G123" i="5"/>
  <c r="H104" i="5"/>
  <c r="H95" i="5"/>
  <c r="H62" i="5"/>
  <c r="H98" i="5"/>
  <c r="H83" i="5"/>
  <c r="G24" i="5"/>
  <c r="G25" i="5"/>
  <c r="G44" i="5"/>
  <c r="G74" i="5"/>
  <c r="I74" i="5" s="1"/>
  <c r="L74" i="5" s="1"/>
  <c r="H52" i="5"/>
  <c r="H12" i="5"/>
  <c r="H32" i="5"/>
  <c r="H16" i="5"/>
  <c r="G8" i="5"/>
  <c r="H354" i="5"/>
  <c r="H334" i="5"/>
  <c r="G251" i="5"/>
  <c r="H273" i="5"/>
  <c r="H218" i="5"/>
  <c r="H187" i="5"/>
  <c r="G181" i="5"/>
  <c r="I181" i="5" s="1"/>
  <c r="L181" i="5" s="1"/>
  <c r="G156" i="5"/>
  <c r="I156" i="5" s="1"/>
  <c r="L156" i="5" s="1"/>
  <c r="H230" i="5"/>
  <c r="H175" i="5"/>
  <c r="H242" i="5"/>
  <c r="H225" i="5"/>
  <c r="G198" i="5"/>
  <c r="I198" i="5" s="1"/>
  <c r="L198" i="5" s="1"/>
  <c r="H172" i="5"/>
  <c r="H90" i="5"/>
  <c r="G63" i="5"/>
  <c r="H139" i="5"/>
  <c r="G79" i="5"/>
  <c r="H64" i="5"/>
  <c r="G103" i="5"/>
  <c r="G91" i="5"/>
  <c r="H45" i="5"/>
  <c r="H123" i="5"/>
  <c r="G104" i="5"/>
  <c r="H70" i="5"/>
  <c r="G62" i="5"/>
  <c r="G98" i="5"/>
  <c r="H24" i="5"/>
  <c r="H25" i="5"/>
  <c r="H114" i="5"/>
  <c r="H44" i="5"/>
  <c r="G52" i="5"/>
  <c r="I52" i="5" s="1"/>
  <c r="L52" i="5" s="1"/>
  <c r="G28" i="5"/>
  <c r="I28" i="5" s="1"/>
  <c r="L28" i="5" s="1"/>
  <c r="G10" i="5"/>
  <c r="I10" i="5" s="1"/>
  <c r="L10" i="5" s="1"/>
  <c r="H8" i="5"/>
  <c r="G8" i="4"/>
  <c r="F8" i="4"/>
  <c r="H8" i="4"/>
  <c r="G8" i="3"/>
  <c r="F8" i="3"/>
  <c r="H8" i="3"/>
  <c r="G357" i="2"/>
  <c r="G334" i="2"/>
  <c r="G309" i="2"/>
  <c r="G358" i="2"/>
  <c r="G333" i="2"/>
  <c r="H310" i="2"/>
  <c r="G307" i="2"/>
  <c r="G304" i="2"/>
  <c r="H298" i="2"/>
  <c r="G350" i="2"/>
  <c r="G347" i="2"/>
  <c r="G325" i="2"/>
  <c r="G317" i="2"/>
  <c r="G301" i="2"/>
  <c r="G280" i="2"/>
  <c r="G278" i="2"/>
  <c r="G269" i="2"/>
  <c r="G241" i="2"/>
  <c r="G232" i="2"/>
  <c r="G230" i="2"/>
  <c r="G225" i="2"/>
  <c r="G218" i="2"/>
  <c r="G210" i="2"/>
  <c r="G201" i="2"/>
  <c r="F354" i="2"/>
  <c r="G342" i="2"/>
  <c r="G339" i="2"/>
  <c r="G254" i="2"/>
  <c r="G247" i="2"/>
  <c r="G355" i="2"/>
  <c r="F362" i="2"/>
  <c r="H356" i="2"/>
  <c r="G341" i="2"/>
  <c r="H335" i="2"/>
  <c r="G331" i="2"/>
  <c r="G326" i="2"/>
  <c r="G302" i="2"/>
  <c r="F298" i="2"/>
  <c r="H295" i="2"/>
  <c r="G286" i="2"/>
  <c r="G240" i="2"/>
  <c r="G197" i="2"/>
  <c r="G169" i="2"/>
  <c r="G166" i="2"/>
  <c r="G149" i="2"/>
  <c r="G147" i="2"/>
  <c r="G144" i="2"/>
  <c r="G138" i="2"/>
  <c r="G124" i="2"/>
  <c r="G98" i="2"/>
  <c r="G66" i="2"/>
  <c r="G63" i="2"/>
  <c r="G60" i="2"/>
  <c r="G46" i="2"/>
  <c r="G30" i="2"/>
  <c r="H350" i="2"/>
  <c r="F302" i="2"/>
  <c r="G288" i="2"/>
  <c r="G264" i="2"/>
  <c r="G229" i="2"/>
  <c r="G219" i="2"/>
  <c r="G200" i="2"/>
  <c r="G189" i="2"/>
  <c r="G186" i="2"/>
  <c r="G155" i="2"/>
  <c r="G127" i="2"/>
  <c r="G117" i="2"/>
  <c r="G110" i="2"/>
  <c r="G103" i="2"/>
  <c r="G101" i="2"/>
  <c r="G95" i="2"/>
  <c r="G92" i="2"/>
  <c r="G85" i="2"/>
  <c r="G78" i="2"/>
  <c r="G71" i="2"/>
  <c r="G69" i="2"/>
  <c r="G49" i="2"/>
  <c r="G349" i="2"/>
  <c r="H326" i="2"/>
  <c r="G310" i="2"/>
  <c r="G296" i="2"/>
  <c r="G293" i="2"/>
  <c r="G270" i="2"/>
  <c r="G262" i="2"/>
  <c r="G253" i="2"/>
  <c r="H248" i="2"/>
  <c r="H244" i="2"/>
  <c r="G231" i="2"/>
  <c r="H228" i="2"/>
  <c r="H201" i="2"/>
  <c r="G193" i="2"/>
  <c r="G173" i="2"/>
  <c r="G170" i="2"/>
  <c r="F141" i="2"/>
  <c r="H120" i="2"/>
  <c r="G94" i="2"/>
  <c r="G86" i="2"/>
  <c r="G67" i="2"/>
  <c r="H63" i="2"/>
  <c r="G41" i="2"/>
  <c r="G28" i="2"/>
  <c r="F349" i="2"/>
  <c r="G315" i="2"/>
  <c r="H304" i="2"/>
  <c r="F296" i="2"/>
  <c r="F293" i="2"/>
  <c r="G285" i="2"/>
  <c r="G248" i="2"/>
  <c r="F228" i="2"/>
  <c r="F224" i="2"/>
  <c r="G208" i="2"/>
  <c r="H204" i="2"/>
  <c r="F201" i="2"/>
  <c r="H166" i="2"/>
  <c r="H137" i="2"/>
  <c r="G133" i="2"/>
  <c r="F86" i="2"/>
  <c r="G70" i="2"/>
  <c r="G52" i="2"/>
  <c r="H13" i="2"/>
  <c r="F11" i="2"/>
  <c r="H325" i="2"/>
  <c r="F304" i="2"/>
  <c r="G299" i="2"/>
  <c r="G277" i="2"/>
  <c r="H272" i="2"/>
  <c r="G261" i="2"/>
  <c r="H256" i="2"/>
  <c r="F248" i="2"/>
  <c r="H234" i="2"/>
  <c r="F208" i="2"/>
  <c r="H187" i="2"/>
  <c r="H179" i="2"/>
  <c r="G176" i="2"/>
  <c r="H162" i="2"/>
  <c r="H154" i="2"/>
  <c r="H140" i="2"/>
  <c r="G137" i="2"/>
  <c r="I137" i="2" s="1"/>
  <c r="L137" i="2" s="1"/>
  <c r="G119" i="2"/>
  <c r="H108" i="2"/>
  <c r="H62" i="2"/>
  <c r="G58" i="2"/>
  <c r="H54" i="2"/>
  <c r="H44" i="2"/>
  <c r="F40" i="2"/>
  <c r="G37" i="2"/>
  <c r="F27" i="2"/>
  <c r="H20" i="2"/>
  <c r="F16" i="2"/>
  <c r="G13" i="2"/>
  <c r="H358" i="2"/>
  <c r="H341" i="2"/>
  <c r="F330" i="2"/>
  <c r="H318" i="2"/>
  <c r="F314" i="2"/>
  <c r="F277" i="2"/>
  <c r="G272" i="2"/>
  <c r="F264" i="2"/>
  <c r="F261" i="2"/>
  <c r="G256" i="2"/>
  <c r="I256" i="2" s="1"/>
  <c r="L256" i="2" s="1"/>
  <c r="H252" i="2"/>
  <c r="F242" i="2"/>
  <c r="F234" i="2"/>
  <c r="H230" i="2"/>
  <c r="H218" i="2"/>
  <c r="H214" i="2"/>
  <c r="H211" i="2"/>
  <c r="F200" i="2"/>
  <c r="G187" i="2"/>
  <c r="F183" i="2"/>
  <c r="G179" i="2"/>
  <c r="F176" i="2"/>
  <c r="H172" i="2"/>
  <c r="H169" i="2"/>
  <c r="G165" i="2"/>
  <c r="G162" i="2"/>
  <c r="G154" i="2"/>
  <c r="H147" i="2"/>
  <c r="F140" i="2"/>
  <c r="F137" i="2"/>
  <c r="H132" i="2"/>
  <c r="H115" i="2"/>
  <c r="G108" i="2"/>
  <c r="H96" i="2"/>
  <c r="F93" i="2"/>
  <c r="H80" i="2"/>
  <c r="F73" i="2"/>
  <c r="F65" i="2"/>
  <c r="G62" i="2"/>
  <c r="I62" i="2" s="1"/>
  <c r="L62" i="2" s="1"/>
  <c r="F58" i="2"/>
  <c r="G54" i="2"/>
  <c r="I54" i="2" s="1"/>
  <c r="L54" i="2" s="1"/>
  <c r="G44" i="2"/>
  <c r="I44" i="2" s="1"/>
  <c r="L44" i="2" s="1"/>
  <c r="G33" i="2"/>
  <c r="H29" i="2"/>
  <c r="H22" i="2"/>
  <c r="G20" i="2"/>
  <c r="I20" i="2" s="1"/>
  <c r="L20" i="2" s="1"/>
  <c r="F13" i="2"/>
  <c r="H351" i="2"/>
  <c r="G318" i="2"/>
  <c r="H294" i="2"/>
  <c r="G291" i="2"/>
  <c r="F272" i="2"/>
  <c r="F230" i="2"/>
  <c r="G226" i="2"/>
  <c r="G214" i="2"/>
  <c r="G211" i="2"/>
  <c r="H202" i="2"/>
  <c r="H194" i="2"/>
  <c r="G157" i="2"/>
  <c r="G150" i="2"/>
  <c r="G132" i="2"/>
  <c r="G122" i="2"/>
  <c r="G115" i="2"/>
  <c r="H111" i="2"/>
  <c r="F108" i="2"/>
  <c r="G87" i="2"/>
  <c r="H76" i="2"/>
  <c r="H46" i="2"/>
  <c r="H36" i="2"/>
  <c r="G29" i="2"/>
  <c r="G22" i="2"/>
  <c r="G363" i="2"/>
  <c r="F357" i="2"/>
  <c r="G323" i="2"/>
  <c r="H302" i="2"/>
  <c r="G294" i="2"/>
  <c r="H287" i="2"/>
  <c r="H279" i="2"/>
  <c r="G246" i="2"/>
  <c r="H241" i="2"/>
  <c r="F226" i="2"/>
  <c r="G202" i="2"/>
  <c r="G194" i="2"/>
  <c r="H190" i="2"/>
  <c r="F186" i="2"/>
  <c r="H178" i="2"/>
  <c r="G168" i="2"/>
  <c r="F157" i="2"/>
  <c r="H146" i="2"/>
  <c r="H126" i="2"/>
  <c r="F122" i="2"/>
  <c r="H118" i="2"/>
  <c r="F115" i="2"/>
  <c r="G111" i="2"/>
  <c r="H83" i="2"/>
  <c r="G76" i="2"/>
  <c r="I76" i="2" s="1"/>
  <c r="L76" i="2" s="1"/>
  <c r="H64" i="2"/>
  <c r="H53" i="2"/>
  <c r="F43" i="2"/>
  <c r="G36" i="2"/>
  <c r="I36" i="2" s="1"/>
  <c r="L36" i="2" s="1"/>
  <c r="F32" i="2"/>
  <c r="F29" i="2"/>
  <c r="G25" i="2"/>
  <c r="H12" i="2"/>
  <c r="F8" i="2"/>
  <c r="H333" i="2"/>
  <c r="H282" i="2"/>
  <c r="H266" i="2"/>
  <c r="G259" i="2"/>
  <c r="G237" i="2"/>
  <c r="G221" i="2"/>
  <c r="G213" i="2"/>
  <c r="G205" i="2"/>
  <c r="F194" i="2"/>
  <c r="G181" i="2"/>
  <c r="G178" i="2"/>
  <c r="G146" i="2"/>
  <c r="G126" i="2"/>
  <c r="G118" i="2"/>
  <c r="G99" i="2"/>
  <c r="G83" i="2"/>
  <c r="F76" i="2"/>
  <c r="F68" i="2"/>
  <c r="F61" i="2"/>
  <c r="F56" i="2"/>
  <c r="G53" i="2"/>
  <c r="F19" i="2"/>
  <c r="G12" i="2"/>
  <c r="H8" i="2"/>
  <c r="H349" i="2"/>
  <c r="F333" i="2"/>
  <c r="H296" i="2"/>
  <c r="H286" i="2"/>
  <c r="H278" i="2"/>
  <c r="F266" i="2"/>
  <c r="H262" i="2"/>
  <c r="G198" i="2"/>
  <c r="G185" i="2"/>
  <c r="F160" i="2"/>
  <c r="G141" i="2"/>
  <c r="G134" i="2"/>
  <c r="F118" i="2"/>
  <c r="G102" i="2"/>
  <c r="G90" i="2"/>
  <c r="H86" i="2"/>
  <c r="G79" i="2"/>
  <c r="G45" i="2"/>
  <c r="G38" i="2"/>
  <c r="F24" i="2"/>
  <c r="G21" i="2"/>
  <c r="G14" i="2"/>
  <c r="F12" i="2"/>
  <c r="F45" i="2"/>
  <c r="F94" i="2"/>
  <c r="H112" i="2"/>
  <c r="H138" i="2"/>
  <c r="F338" i="2"/>
  <c r="H68" i="2"/>
  <c r="H217" i="2"/>
  <c r="H21" i="2"/>
  <c r="H149" i="2"/>
  <c r="I149" i="2" s="1"/>
  <c r="L149" i="2" s="1"/>
  <c r="H186" i="2"/>
  <c r="G250" i="2"/>
  <c r="H323" i="2"/>
  <c r="H100" i="2"/>
  <c r="F214" i="2"/>
  <c r="G9" i="2"/>
  <c r="F69" i="2"/>
  <c r="H264" i="2"/>
  <c r="H309" i="2"/>
  <c r="F48" i="2"/>
  <c r="G287" i="2"/>
  <c r="I287" i="2" s="1"/>
  <c r="L287" i="2" s="1"/>
  <c r="G172" i="2"/>
  <c r="I172" i="2" s="1"/>
  <c r="L172" i="2" s="1"/>
  <c r="F34" i="2"/>
  <c r="F159" i="2"/>
  <c r="H284" i="2"/>
  <c r="G361" i="2"/>
  <c r="G352" i="2"/>
  <c r="F102" i="2"/>
  <c r="H128" i="2"/>
  <c r="F146" i="2"/>
  <c r="F83" i="2"/>
  <c r="F274" i="2"/>
  <c r="F149" i="2"/>
  <c r="H52" i="2"/>
  <c r="H14" i="2"/>
  <c r="H158" i="2"/>
  <c r="F97" i="2"/>
  <c r="F170" i="2"/>
  <c r="H42" i="2"/>
  <c r="F164" i="2"/>
  <c r="F245" i="2"/>
  <c r="H322" i="2"/>
  <c r="H45" i="2"/>
  <c r="F107" i="2"/>
  <c r="F168" i="2"/>
  <c r="H226" i="2"/>
  <c r="H271" i="2"/>
  <c r="H69" i="2"/>
  <c r="F150" i="2"/>
  <c r="H260" i="2"/>
  <c r="F44" i="2"/>
  <c r="H103" i="2"/>
  <c r="F179" i="2"/>
  <c r="F238" i="2"/>
  <c r="F334" i="2"/>
  <c r="F85" i="2"/>
  <c r="F195" i="2"/>
  <c r="F280" i="2"/>
  <c r="F30" i="2"/>
  <c r="H133" i="2"/>
  <c r="H219" i="2"/>
  <c r="G319" i="2"/>
  <c r="H35" i="2"/>
  <c r="H90" i="2"/>
  <c r="H180" i="2"/>
  <c r="H212" i="2"/>
  <c r="F14" i="2"/>
  <c r="F90" i="2"/>
  <c r="F148" i="2"/>
  <c r="F198" i="2"/>
  <c r="F258" i="2"/>
  <c r="F46" i="2"/>
  <c r="F147" i="2"/>
  <c r="F232" i="2"/>
  <c r="G311" i="2"/>
  <c r="H40" i="2"/>
  <c r="H153" i="2"/>
  <c r="H255" i="2"/>
  <c r="F241" i="2"/>
  <c r="H320" i="2"/>
  <c r="F287" i="2"/>
  <c r="H355" i="2"/>
  <c r="G303" i="2"/>
  <c r="H17" i="2"/>
  <c r="G40" i="2"/>
  <c r="I40" i="2" s="1"/>
  <c r="L40" i="2" s="1"/>
  <c r="H60" i="2"/>
  <c r="F91" i="2"/>
  <c r="F120" i="2"/>
  <c r="F158" i="2"/>
  <c r="H188" i="2"/>
  <c r="G55" i="2"/>
  <c r="G91" i="2"/>
  <c r="G174" i="2"/>
  <c r="H233" i="2"/>
  <c r="G156" i="2"/>
  <c r="G97" i="2"/>
  <c r="H203" i="2"/>
  <c r="F153" i="2"/>
  <c r="F18" i="2"/>
  <c r="F50" i="2"/>
  <c r="F82" i="2"/>
  <c r="H121" i="2"/>
  <c r="H161" i="2"/>
  <c r="H220" i="2"/>
  <c r="G50" i="2"/>
  <c r="G114" i="2"/>
  <c r="F177" i="2"/>
  <c r="F199" i="2"/>
  <c r="G130" i="2"/>
  <c r="F206" i="2"/>
  <c r="G195" i="2"/>
  <c r="G152" i="2"/>
  <c r="G216" i="2"/>
  <c r="F340" i="2"/>
  <c r="H348" i="2"/>
  <c r="H257" i="2"/>
  <c r="H164" i="2"/>
  <c r="F62" i="2"/>
  <c r="H270" i="2"/>
  <c r="H225" i="2"/>
  <c r="F218" i="2"/>
  <c r="F53" i="2"/>
  <c r="H170" i="2"/>
  <c r="H254" i="2"/>
  <c r="H327" i="2"/>
  <c r="H71" i="2"/>
  <c r="H122" i="2"/>
  <c r="H175" i="2"/>
  <c r="F246" i="2"/>
  <c r="H312" i="2"/>
  <c r="H87" i="2"/>
  <c r="F182" i="2"/>
  <c r="H291" i="2"/>
  <c r="F54" i="2"/>
  <c r="H127" i="2"/>
  <c r="H183" i="2"/>
  <c r="H242" i="2"/>
  <c r="F358" i="2"/>
  <c r="F119" i="2"/>
  <c r="H227" i="2"/>
  <c r="H288" i="2"/>
  <c r="F52" i="2"/>
  <c r="H173" i="2"/>
  <c r="G243" i="2"/>
  <c r="G359" i="2"/>
  <c r="F41" i="2"/>
  <c r="F117" i="2"/>
  <c r="H185" i="2"/>
  <c r="F231" i="2"/>
  <c r="F35" i="2"/>
  <c r="F98" i="2"/>
  <c r="H155" i="2"/>
  <c r="F212" i="2"/>
  <c r="H301" i="2"/>
  <c r="F60" i="2"/>
  <c r="G159" i="2"/>
  <c r="G255" i="2"/>
  <c r="I255" i="2" s="1"/>
  <c r="L255" i="2" s="1"/>
  <c r="H331" i="2"/>
  <c r="H56" i="2"/>
  <c r="F207" i="2"/>
  <c r="H268" i="2"/>
  <c r="G263" i="2"/>
  <c r="F350" i="2"/>
  <c r="F295" i="2"/>
  <c r="H315" i="2"/>
  <c r="H317" i="2"/>
  <c r="G24" i="2"/>
  <c r="F47" i="2"/>
  <c r="G74" i="2"/>
  <c r="H99" i="2"/>
  <c r="H124" i="2"/>
  <c r="I124" i="2" s="1"/>
  <c r="L124" i="2" s="1"/>
  <c r="H160" i="2"/>
  <c r="G217" i="2"/>
  <c r="I217" i="2" s="1"/>
  <c r="L217" i="2" s="1"/>
  <c r="F66" i="2"/>
  <c r="G105" i="2"/>
  <c r="H196" i="2"/>
  <c r="G80" i="2"/>
  <c r="I80" i="2" s="1"/>
  <c r="L80" i="2" s="1"/>
  <c r="H156" i="2"/>
  <c r="H129" i="2"/>
  <c r="F72" i="2"/>
  <c r="G203" i="2"/>
  <c r="F26" i="2"/>
  <c r="H57" i="2"/>
  <c r="G89" i="2"/>
  <c r="G125" i="2"/>
  <c r="H171" i="2"/>
  <c r="G10" i="2"/>
  <c r="G64" i="2"/>
  <c r="G128" i="2"/>
  <c r="I128" i="2" s="1"/>
  <c r="L128" i="2" s="1"/>
  <c r="G177" i="2"/>
  <c r="F204" i="2"/>
  <c r="G135" i="2"/>
  <c r="H206" i="2"/>
  <c r="F223" i="2"/>
  <c r="H163" i="2"/>
  <c r="G235" i="2"/>
  <c r="H251" i="2"/>
  <c r="G251" i="2"/>
  <c r="G236" i="2"/>
  <c r="F257" i="2"/>
  <c r="G305" i="2"/>
  <c r="F308" i="2"/>
  <c r="H276" i="2"/>
  <c r="H337" i="2"/>
  <c r="F273" i="2"/>
  <c r="G313" i="2"/>
  <c r="G275" i="2"/>
  <c r="H329" i="2"/>
  <c r="F323" i="2"/>
  <c r="G330" i="2"/>
  <c r="F344" i="2"/>
  <c r="G312" i="2"/>
  <c r="G344" i="2"/>
  <c r="F351" i="2"/>
  <c r="F95" i="2"/>
  <c r="G191" i="2"/>
  <c r="H16" i="2"/>
  <c r="H239" i="2"/>
  <c r="G196" i="2"/>
  <c r="H280" i="2"/>
  <c r="H59" i="2"/>
  <c r="F253" i="2"/>
  <c r="F167" i="2"/>
  <c r="H338" i="2"/>
  <c r="G279" i="2"/>
  <c r="I279" i="2" s="1"/>
  <c r="L279" i="2" s="1"/>
  <c r="H93" i="2"/>
  <c r="H216" i="2"/>
  <c r="F244" i="2"/>
  <c r="H330" i="2"/>
  <c r="H339" i="2"/>
  <c r="F31" i="2"/>
  <c r="F109" i="2"/>
  <c r="G23" i="2"/>
  <c r="G116" i="2"/>
  <c r="H224" i="2"/>
  <c r="H65" i="2"/>
  <c r="F104" i="2"/>
  <c r="G61" i="2"/>
  <c r="G136" i="2"/>
  <c r="G18" i="2"/>
  <c r="F133" i="2"/>
  <c r="G81" i="2"/>
  <c r="F235" i="2"/>
  <c r="H321" i="2"/>
  <c r="H259" i="2"/>
  <c r="H281" i="2"/>
  <c r="F337" i="2"/>
  <c r="H297" i="2"/>
  <c r="G265" i="2"/>
  <c r="F339" i="2"/>
  <c r="G320" i="2"/>
  <c r="I320" i="2" s="1"/>
  <c r="L320" i="2" s="1"/>
  <c r="F181" i="2"/>
  <c r="H221" i="2"/>
  <c r="F25" i="2"/>
  <c r="F21" i="2"/>
  <c r="H70" i="2"/>
  <c r="H79" i="2"/>
  <c r="F106" i="2"/>
  <c r="H290" i="2"/>
  <c r="H61" i="2"/>
  <c r="F178" i="2"/>
  <c r="G274" i="2"/>
  <c r="H344" i="2"/>
  <c r="H91" i="2"/>
  <c r="H131" i="2"/>
  <c r="F175" i="2"/>
  <c r="H246" i="2"/>
  <c r="F312" i="2"/>
  <c r="F92" i="2"/>
  <c r="F211" i="2"/>
  <c r="H307" i="2"/>
  <c r="H58" i="2"/>
  <c r="G140" i="2"/>
  <c r="I140" i="2" s="1"/>
  <c r="L140" i="2" s="1"/>
  <c r="F187" i="2"/>
  <c r="G252" i="2"/>
  <c r="I252" i="2" s="1"/>
  <c r="L252" i="2" s="1"/>
  <c r="H10" i="2"/>
  <c r="H119" i="2"/>
  <c r="G239" i="2"/>
  <c r="H299" i="2"/>
  <c r="F70" i="2"/>
  <c r="H184" i="2"/>
  <c r="H253" i="2"/>
  <c r="H359" i="2"/>
  <c r="H48" i="2"/>
  <c r="H125" i="2"/>
  <c r="F193" i="2"/>
  <c r="F240" i="2"/>
  <c r="F38" i="2"/>
  <c r="H106" i="2"/>
  <c r="G164" i="2"/>
  <c r="F225" i="2"/>
  <c r="H316" i="2"/>
  <c r="F63" i="2"/>
  <c r="F166" i="2"/>
  <c r="G268" i="2"/>
  <c r="F341" i="2"/>
  <c r="H82" i="2"/>
  <c r="F213" i="2"/>
  <c r="F276" i="2"/>
  <c r="F278" i="2"/>
  <c r="G228" i="2"/>
  <c r="I228" i="2" s="1"/>
  <c r="L228" i="2" s="1"/>
  <c r="G298" i="2"/>
  <c r="I298" i="2" s="1"/>
  <c r="L298" i="2" s="1"/>
  <c r="F318" i="2"/>
  <c r="G327" i="2"/>
  <c r="H25" i="2"/>
  <c r="I25" i="2" s="1"/>
  <c r="L25" i="2" s="1"/>
  <c r="G48" i="2"/>
  <c r="F77" i="2"/>
  <c r="G106" i="2"/>
  <c r="H143" i="2"/>
  <c r="G160" i="2"/>
  <c r="I160" i="2" s="1"/>
  <c r="L160" i="2" s="1"/>
  <c r="G15" i="2"/>
  <c r="H73" i="2"/>
  <c r="G109" i="2"/>
  <c r="F80" i="2"/>
  <c r="G129" i="2"/>
  <c r="I129" i="2" s="1"/>
  <c r="L129" i="2" s="1"/>
  <c r="G104" i="2"/>
  <c r="F209" i="2"/>
  <c r="G27" i="2"/>
  <c r="G57" i="2"/>
  <c r="I57" i="2" s="1"/>
  <c r="L57" i="2" s="1"/>
  <c r="G93" i="2"/>
  <c r="G131" i="2"/>
  <c r="I131" i="2" s="1"/>
  <c r="L131" i="2" s="1"/>
  <c r="G182" i="2"/>
  <c r="F17" i="2"/>
  <c r="F64" i="2"/>
  <c r="F128" i="2"/>
  <c r="H182" i="2"/>
  <c r="H81" i="2"/>
  <c r="H135" i="2"/>
  <c r="F152" i="2"/>
  <c r="H235" i="2"/>
  <c r="F247" i="2"/>
  <c r="F251" i="2"/>
  <c r="H345" i="2"/>
  <c r="H236" i="2"/>
  <c r="F305" i="2"/>
  <c r="H308" i="2"/>
  <c r="G284" i="2"/>
  <c r="I284" i="2" s="1"/>
  <c r="L284" i="2" s="1"/>
  <c r="G337" i="2"/>
  <c r="I337" i="2" s="1"/>
  <c r="L337" i="2" s="1"/>
  <c r="H275" i="2"/>
  <c r="F313" i="2"/>
  <c r="G329" i="2"/>
  <c r="I329" i="2" s="1"/>
  <c r="L329" i="2" s="1"/>
  <c r="H265" i="2"/>
  <c r="H361" i="2"/>
  <c r="F331" i="2"/>
  <c r="G338" i="2"/>
  <c r="I338" i="2" s="1"/>
  <c r="L338" i="2" s="1"/>
  <c r="F352" i="2"/>
  <c r="F319" i="2"/>
  <c r="H274" i="2"/>
  <c r="F143" i="2"/>
  <c r="H123" i="2"/>
  <c r="H74" i="2"/>
  <c r="G17" i="2"/>
  <c r="I17" i="2" s="1"/>
  <c r="L17" i="2" s="1"/>
  <c r="G148" i="2"/>
  <c r="H193" i="2"/>
  <c r="H110" i="2"/>
  <c r="F236" i="2"/>
  <c r="H66" i="2"/>
  <c r="G207" i="2"/>
  <c r="H346" i="2"/>
  <c r="F279" i="2"/>
  <c r="F310" i="2"/>
  <c r="G8" i="2"/>
  <c r="I8" i="2" s="1"/>
  <c r="H49" i="2"/>
  <c r="F84" i="2"/>
  <c r="F145" i="2"/>
  <c r="G73" i="2"/>
  <c r="G112" i="2"/>
  <c r="I112" i="2" s="1"/>
  <c r="L112" i="2" s="1"/>
  <c r="F142" i="2"/>
  <c r="H209" i="2"/>
  <c r="G100" i="2"/>
  <c r="G199" i="2"/>
  <c r="G82" i="2"/>
  <c r="F190" i="2"/>
  <c r="G184" i="2"/>
  <c r="F249" i="2"/>
  <c r="G345" i="2"/>
  <c r="H283" i="2"/>
  <c r="F227" i="2"/>
  <c r="F275" i="2"/>
  <c r="F329" i="2"/>
  <c r="G346" i="2"/>
  <c r="F360" i="2"/>
  <c r="F20" i="2"/>
  <c r="H94" i="2"/>
  <c r="H95" i="2"/>
  <c r="H210" i="2"/>
  <c r="G227" i="2"/>
  <c r="I227" i="2" s="1"/>
  <c r="L227" i="2" s="1"/>
  <c r="G289" i="2"/>
  <c r="F356" i="2"/>
  <c r="F256" i="2"/>
  <c r="F294" i="2"/>
  <c r="G183" i="2"/>
  <c r="I183" i="2" s="1"/>
  <c r="L183" i="2" s="1"/>
  <c r="H47" i="2"/>
  <c r="H18" i="2"/>
  <c r="H152" i="2"/>
  <c r="G244" i="2"/>
  <c r="H293" i="2"/>
  <c r="H67" i="2"/>
  <c r="I67" i="2" s="1"/>
  <c r="L67" i="2" s="1"/>
  <c r="F196" i="2"/>
  <c r="F129" i="2"/>
  <c r="G204" i="2"/>
  <c r="I204" i="2" s="1"/>
  <c r="L204" i="2" s="1"/>
  <c r="H159" i="2"/>
  <c r="I159" i="2" s="1"/>
  <c r="L159" i="2" s="1"/>
  <c r="G297" i="2"/>
  <c r="I297" i="2" s="1"/>
  <c r="L297" i="2" s="1"/>
  <c r="F291" i="2"/>
  <c r="F359" i="2"/>
  <c r="F130" i="2"/>
  <c r="H357" i="2"/>
  <c r="H200" i="2"/>
  <c r="F239" i="2"/>
  <c r="F67" i="2"/>
  <c r="H181" i="2"/>
  <c r="I181" i="2" s="1"/>
  <c r="L181" i="2" s="1"/>
  <c r="H232" i="2"/>
  <c r="G32" i="2"/>
  <c r="G31" i="2"/>
  <c r="G142" i="2"/>
  <c r="G68" i="2"/>
  <c r="G139" i="2"/>
  <c r="G163" i="2"/>
  <c r="I163" i="2" s="1"/>
  <c r="L163" i="2" s="1"/>
  <c r="F259" i="2"/>
  <c r="F297" i="2"/>
  <c r="G354" i="2"/>
  <c r="G75" i="2"/>
  <c r="G113" i="2"/>
  <c r="F332" i="2"/>
  <c r="H353" i="2"/>
  <c r="F315" i="2"/>
  <c r="F205" i="2"/>
  <c r="F154" i="2"/>
  <c r="H168" i="2"/>
  <c r="H43" i="2"/>
  <c r="F210" i="2"/>
  <c r="F22" i="2"/>
  <c r="G238" i="2"/>
  <c r="F100" i="2"/>
  <c r="H222" i="2"/>
  <c r="F37" i="2"/>
  <c r="H269" i="2"/>
  <c r="F101" i="2"/>
  <c r="F288" i="2"/>
  <c r="F74" i="2"/>
  <c r="F197" i="2"/>
  <c r="F75" i="2"/>
  <c r="F185" i="2"/>
  <c r="H343" i="2"/>
  <c r="H213" i="2"/>
  <c r="H24" i="2"/>
  <c r="F237" i="2"/>
  <c r="F301" i="2"/>
  <c r="H328" i="2"/>
  <c r="H354" i="2"/>
  <c r="H33" i="2"/>
  <c r="G88" i="2"/>
  <c r="G145" i="2"/>
  <c r="G39" i="2"/>
  <c r="H142" i="2"/>
  <c r="F10" i="2"/>
  <c r="H72" i="2"/>
  <c r="H139" i="2"/>
  <c r="G34" i="2"/>
  <c r="H113" i="2"/>
  <c r="F184" i="2"/>
  <c r="H195" i="2"/>
  <c r="F321" i="2"/>
  <c r="G332" i="2"/>
  <c r="G281" i="2"/>
  <c r="I281" i="2" s="1"/>
  <c r="L281" i="2" s="1"/>
  <c r="G245" i="2"/>
  <c r="H313" i="2"/>
  <c r="F265" i="2"/>
  <c r="F307" i="2"/>
  <c r="G362" i="2"/>
  <c r="F311" i="2"/>
  <c r="H38" i="2"/>
  <c r="F162" i="2"/>
  <c r="F221" i="2"/>
  <c r="F71" i="2"/>
  <c r="F217" i="2"/>
  <c r="H51" i="2"/>
  <c r="G260" i="2"/>
  <c r="F103" i="2"/>
  <c r="G234" i="2"/>
  <c r="H77" i="2"/>
  <c r="F269" i="2"/>
  <c r="H116" i="2"/>
  <c r="F309" i="2"/>
  <c r="F78" i="2"/>
  <c r="G212" i="2"/>
  <c r="F79" i="2"/>
  <c r="H189" i="2"/>
  <c r="H39" i="2"/>
  <c r="G223" i="2"/>
  <c r="H34" i="2"/>
  <c r="H247" i="2"/>
  <c r="F306" i="2"/>
  <c r="G335" i="2"/>
  <c r="I335" i="2" s="1"/>
  <c r="L335" i="2" s="1"/>
  <c r="H360" i="2"/>
  <c r="F39" i="2"/>
  <c r="F88" i="2"/>
  <c r="H150" i="2"/>
  <c r="G47" i="2"/>
  <c r="F174" i="2"/>
  <c r="F203" i="2"/>
  <c r="G42" i="2"/>
  <c r="I42" i="2" s="1"/>
  <c r="L42" i="2" s="1"/>
  <c r="G171" i="2"/>
  <c r="F191" i="2"/>
  <c r="G276" i="2"/>
  <c r="I276" i="2" s="1"/>
  <c r="L276" i="2" s="1"/>
  <c r="H267" i="2"/>
  <c r="F110" i="2"/>
  <c r="F202" i="2"/>
  <c r="H229" i="2"/>
  <c r="H102" i="2"/>
  <c r="F229" i="2"/>
  <c r="F87" i="2"/>
  <c r="G267" i="2"/>
  <c r="F127" i="2"/>
  <c r="G242" i="2"/>
  <c r="H101" i="2"/>
  <c r="H285" i="2"/>
  <c r="F151" i="2"/>
  <c r="H319" i="2"/>
  <c r="H109" i="2"/>
  <c r="H215" i="2"/>
  <c r="H98" i="2"/>
  <c r="H205" i="2"/>
  <c r="H55" i="2"/>
  <c r="H237" i="2"/>
  <c r="H50" i="2"/>
  <c r="F262" i="2"/>
  <c r="H347" i="2"/>
  <c r="H362" i="2"/>
  <c r="H41" i="2"/>
  <c r="I41" i="2" s="1"/>
  <c r="L41" i="2" s="1"/>
  <c r="H92" i="2"/>
  <c r="I92" i="2" s="1"/>
  <c r="L92" i="2" s="1"/>
  <c r="G158" i="2"/>
  <c r="I158" i="2" s="1"/>
  <c r="L158" i="2" s="1"/>
  <c r="G59" i="2"/>
  <c r="I59" i="2" s="1"/>
  <c r="L59" i="2" s="1"/>
  <c r="H174" i="2"/>
  <c r="F156" i="2"/>
  <c r="G72" i="2"/>
  <c r="G19" i="2"/>
  <c r="H89" i="2"/>
  <c r="F171" i="2"/>
  <c r="F57" i="2"/>
  <c r="H177" i="2"/>
  <c r="H130" i="2"/>
  <c r="F216" i="2"/>
  <c r="H223" i="2"/>
  <c r="G257" i="2"/>
  <c r="I257" i="2" s="1"/>
  <c r="L257" i="2" s="1"/>
  <c r="G300" i="2"/>
  <c r="F284" i="2"/>
  <c r="H273" i="2"/>
  <c r="G353" i="2"/>
  <c r="F316" i="2"/>
  <c r="F267" i="2"/>
  <c r="F347" i="2"/>
  <c r="F328" i="2"/>
  <c r="G328" i="2"/>
  <c r="H28" i="2"/>
  <c r="H31" i="2"/>
  <c r="F111" i="2"/>
  <c r="H136" i="2"/>
  <c r="H26" i="2"/>
  <c r="H303" i="2"/>
  <c r="F144" i="2"/>
  <c r="F28" i="2"/>
  <c r="H332" i="2"/>
  <c r="H134" i="2"/>
  <c r="F113" i="2"/>
  <c r="F135" i="2"/>
  <c r="G351" i="2"/>
  <c r="G56" i="2"/>
  <c r="H117" i="2"/>
  <c r="I117" i="2" s="1"/>
  <c r="L117" i="2" s="1"/>
  <c r="G188" i="2"/>
  <c r="I188" i="2" s="1"/>
  <c r="L188" i="2" s="1"/>
  <c r="F233" i="2"/>
  <c r="F42" i="2"/>
  <c r="G220" i="2"/>
  <c r="I220" i="2" s="1"/>
  <c r="L220" i="2" s="1"/>
  <c r="H192" i="2"/>
  <c r="G249" i="2"/>
  <c r="G283" i="2"/>
  <c r="F252" i="2"/>
  <c r="F363" i="2"/>
  <c r="G336" i="2"/>
  <c r="F192" i="2"/>
  <c r="F49" i="2"/>
  <c r="H157" i="2"/>
  <c r="G143" i="2"/>
  <c r="H176" i="2"/>
  <c r="H324" i="2"/>
  <c r="H11" i="2"/>
  <c r="H30" i="2"/>
  <c r="G180" i="2"/>
  <c r="F138" i="2"/>
  <c r="H292" i="2"/>
  <c r="H141" i="2"/>
  <c r="G266" i="2"/>
  <c r="I266" i="2" s="1"/>
  <c r="L266" i="2" s="1"/>
  <c r="G16" i="2"/>
  <c r="I16" i="2" s="1"/>
  <c r="L16" i="2" s="1"/>
  <c r="G120" i="2"/>
  <c r="I120" i="2" s="1"/>
  <c r="L120" i="2" s="1"/>
  <c r="F188" i="2"/>
  <c r="G233" i="2"/>
  <c r="I233" i="2" s="1"/>
  <c r="L233" i="2" s="1"/>
  <c r="F136" i="2"/>
  <c r="F220" i="2"/>
  <c r="G192" i="2"/>
  <c r="I192" i="2" s="1"/>
  <c r="L192" i="2" s="1"/>
  <c r="G340" i="2"/>
  <c r="G292" i="2"/>
  <c r="F260" i="2"/>
  <c r="F361" i="2"/>
  <c r="F343" i="2"/>
  <c r="F99" i="2"/>
  <c r="F161" i="2"/>
  <c r="H165" i="2"/>
  <c r="H334" i="2"/>
  <c r="H231" i="2"/>
  <c r="F180" i="2"/>
  <c r="G290" i="2"/>
  <c r="I290" i="2" s="1"/>
  <c r="L290" i="2" s="1"/>
  <c r="F163" i="2"/>
  <c r="F23" i="2"/>
  <c r="H105" i="2"/>
  <c r="G161" i="2"/>
  <c r="I161" i="2" s="1"/>
  <c r="L161" i="2" s="1"/>
  <c r="G121" i="2"/>
  <c r="I121" i="2" s="1"/>
  <c r="L121" i="2" s="1"/>
  <c r="F121" i="2"/>
  <c r="H340" i="2"/>
  <c r="H238" i="2"/>
  <c r="F289" i="2"/>
  <c r="G322" i="2"/>
  <c r="F189" i="2"/>
  <c r="H32" i="2"/>
  <c r="F222" i="2"/>
  <c r="H78" i="2"/>
  <c r="H197" i="2"/>
  <c r="G343" i="2"/>
  <c r="I343" i="2" s="1"/>
  <c r="L343" i="2" s="1"/>
  <c r="F346" i="2"/>
  <c r="H314" i="2"/>
  <c r="H85" i="2"/>
  <c r="I85" i="2" s="1"/>
  <c r="L85" i="2" s="1"/>
  <c r="G123" i="2"/>
  <c r="I123" i="2" s="1"/>
  <c r="L123" i="2" s="1"/>
  <c r="G209" i="2"/>
  <c r="F139" i="2"/>
  <c r="H191" i="2"/>
  <c r="I191" i="2" s="1"/>
  <c r="L191" i="2" s="1"/>
  <c r="H245" i="2"/>
  <c r="F299" i="2"/>
  <c r="G360" i="2"/>
  <c r="G11" i="2"/>
  <c r="G222" i="2"/>
  <c r="G316" i="2"/>
  <c r="I316" i="2" s="1"/>
  <c r="L316" i="2" s="1"/>
  <c r="F320" i="2"/>
  <c r="F126" i="2"/>
  <c r="H19" i="2"/>
  <c r="F254" i="2"/>
  <c r="H107" i="2"/>
  <c r="H250" i="2"/>
  <c r="I250" i="2" s="1"/>
  <c r="L250" i="2" s="1"/>
  <c r="F132" i="2"/>
  <c r="H15" i="2"/>
  <c r="F165" i="2"/>
  <c r="H277" i="2"/>
  <c r="H144" i="2"/>
  <c r="F325" i="2"/>
  <c r="G215" i="2"/>
  <c r="H23" i="2"/>
  <c r="H151" i="2"/>
  <c r="F270" i="2"/>
  <c r="F134" i="2"/>
  <c r="H240" i="2"/>
  <c r="F81" i="2"/>
  <c r="G282" i="2"/>
  <c r="I282" i="2" s="1"/>
  <c r="L282" i="2" s="1"/>
  <c r="H114" i="2"/>
  <c r="F282" i="2"/>
  <c r="H261" i="2"/>
  <c r="H336" i="2"/>
  <c r="H9" i="2"/>
  <c r="I9" i="2" s="1"/>
  <c r="L9" i="2" s="1"/>
  <c r="F55" i="2"/>
  <c r="F116" i="2"/>
  <c r="F172" i="2"/>
  <c r="G77" i="2"/>
  <c r="G224" i="2"/>
  <c r="G65" i="2"/>
  <c r="I65" i="2" s="1"/>
  <c r="L65" i="2" s="1"/>
  <c r="F125" i="2"/>
  <c r="G35" i="2"/>
  <c r="I35" i="2" s="1"/>
  <c r="L35" i="2" s="1"/>
  <c r="H104" i="2"/>
  <c r="H199" i="2"/>
  <c r="F89" i="2"/>
  <c r="G190" i="2"/>
  <c r="I190" i="2" s="1"/>
  <c r="L190" i="2" s="1"/>
  <c r="G167" i="2"/>
  <c r="H249" i="2"/>
  <c r="F345" i="2"/>
  <c r="F283" i="2"/>
  <c r="F300" i="2"/>
  <c r="H300" i="2"/>
  <c r="G273" i="2"/>
  <c r="I273" i="2" s="1"/>
  <c r="L273" i="2" s="1"/>
  <c r="F353" i="2"/>
  <c r="G324" i="2"/>
  <c r="F355" i="2"/>
  <c r="F336" i="2"/>
  <c r="F335" i="2"/>
  <c r="H198" i="2"/>
  <c r="F290" i="2"/>
  <c r="F250" i="2"/>
  <c r="F169" i="2"/>
  <c r="H352" i="2"/>
  <c r="F215" i="2"/>
  <c r="F173" i="2"/>
  <c r="G258" i="2"/>
  <c r="F286" i="2"/>
  <c r="H306" i="2"/>
  <c r="H263" i="2"/>
  <c r="F15" i="2"/>
  <c r="G84" i="2"/>
  <c r="F131" i="2"/>
  <c r="G107" i="2"/>
  <c r="G96" i="2"/>
  <c r="I96" i="2" s="1"/>
  <c r="L96" i="2" s="1"/>
  <c r="H167" i="2"/>
  <c r="G348" i="2"/>
  <c r="I348" i="2" s="1"/>
  <c r="L348" i="2" s="1"/>
  <c r="G308" i="2"/>
  <c r="I308" i="2" s="1"/>
  <c r="L308" i="2" s="1"/>
  <c r="H289" i="2"/>
  <c r="G356" i="2"/>
  <c r="I356" i="2" s="1"/>
  <c r="L356" i="2" s="1"/>
  <c r="F324" i="2"/>
  <c r="F255" i="2"/>
  <c r="F36" i="2"/>
  <c r="F317" i="2"/>
  <c r="G271" i="2"/>
  <c r="I271" i="2" s="1"/>
  <c r="L271" i="2" s="1"/>
  <c r="F33" i="2"/>
  <c r="G151" i="2"/>
  <c r="F219" i="2"/>
  <c r="H342" i="2"/>
  <c r="H258" i="2"/>
  <c r="F124" i="2"/>
  <c r="H311" i="2"/>
  <c r="H363" i="2"/>
  <c r="F59" i="2"/>
  <c r="H88" i="2"/>
  <c r="H97" i="2"/>
  <c r="G43" i="2"/>
  <c r="I43" i="2" s="1"/>
  <c r="L43" i="2" s="1"/>
  <c r="F114" i="2"/>
  <c r="F96" i="2"/>
  <c r="F348" i="2"/>
  <c r="F268" i="2"/>
  <c r="G314" i="2"/>
  <c r="F263" i="2"/>
  <c r="H148" i="2"/>
  <c r="F322" i="2"/>
  <c r="F51" i="2"/>
  <c r="H208" i="2"/>
  <c r="H37" i="2"/>
  <c r="F155" i="2"/>
  <c r="F326" i="2"/>
  <c r="G306" i="2"/>
  <c r="F123" i="2"/>
  <c r="G51" i="2"/>
  <c r="I51" i="2" s="1"/>
  <c r="L51" i="2" s="1"/>
  <c r="F9" i="2"/>
  <c r="G206" i="2"/>
  <c r="I206" i="2" s="1"/>
  <c r="L206" i="2" s="1"/>
  <c r="F292" i="2"/>
  <c r="H243" i="2"/>
  <c r="F271" i="2"/>
  <c r="F105" i="2"/>
  <c r="G175" i="2"/>
  <c r="I175" i="2" s="1"/>
  <c r="L175" i="2" s="1"/>
  <c r="H84" i="2"/>
  <c r="H27" i="2"/>
  <c r="F285" i="2"/>
  <c r="H75" i="2"/>
  <c r="H207" i="2"/>
  <c r="G295" i="2"/>
  <c r="F342" i="2"/>
  <c r="H145" i="2"/>
  <c r="F112" i="2"/>
  <c r="G26" i="2"/>
  <c r="G321" i="2"/>
  <c r="I321" i="2" s="1"/>
  <c r="L321" i="2" s="1"/>
  <c r="H305" i="2"/>
  <c r="F243" i="2"/>
  <c r="F303" i="2"/>
  <c r="G153" i="2"/>
  <c r="I153" i="2" s="1"/>
  <c r="L153" i="2" s="1"/>
  <c r="F281" i="2"/>
  <c r="F327" i="2"/>
  <c r="G363" i="1"/>
  <c r="H361" i="1"/>
  <c r="H358" i="1"/>
  <c r="G355" i="1"/>
  <c r="G353" i="1"/>
  <c r="G350" i="1"/>
  <c r="G343" i="1"/>
  <c r="H338" i="1"/>
  <c r="G323" i="1"/>
  <c r="G321" i="1"/>
  <c r="G302" i="1"/>
  <c r="G299" i="1"/>
  <c r="H282" i="1"/>
  <c r="G274" i="1"/>
  <c r="F363" i="1"/>
  <c r="F361" i="1"/>
  <c r="F358" i="1"/>
  <c r="G351" i="1"/>
  <c r="G331" i="1"/>
  <c r="G314" i="1"/>
  <c r="G306" i="1"/>
  <c r="G290" i="1"/>
  <c r="G270" i="1"/>
  <c r="G267" i="1"/>
  <c r="G252" i="1"/>
  <c r="G232" i="1"/>
  <c r="G208" i="1"/>
  <c r="F191" i="1"/>
  <c r="G188" i="1"/>
  <c r="G162" i="1"/>
  <c r="F157" i="1"/>
  <c r="G154" i="1"/>
  <c r="G143" i="1"/>
  <c r="G359" i="1"/>
  <c r="G346" i="1"/>
  <c r="H344" i="1"/>
  <c r="G336" i="1"/>
  <c r="G334" i="1"/>
  <c r="G329" i="1"/>
  <c r="H322" i="1"/>
  <c r="H298" i="1"/>
  <c r="H275" i="1"/>
  <c r="G265" i="1"/>
  <c r="G260" i="1"/>
  <c r="H228" i="1"/>
  <c r="H220" i="1"/>
  <c r="H212" i="1"/>
  <c r="H204" i="1"/>
  <c r="G197" i="1"/>
  <c r="H182" i="1"/>
  <c r="H174" i="1"/>
  <c r="G166" i="1"/>
  <c r="G159" i="1"/>
  <c r="G140" i="1"/>
  <c r="H131" i="1"/>
  <c r="H123" i="1"/>
  <c r="G119" i="1"/>
  <c r="G112" i="1"/>
  <c r="G362" i="1"/>
  <c r="G354" i="1"/>
  <c r="G344" i="1"/>
  <c r="G322" i="1"/>
  <c r="G298" i="1"/>
  <c r="G278" i="1"/>
  <c r="G275" i="1"/>
  <c r="F362" i="1"/>
  <c r="G360" i="1"/>
  <c r="G342" i="1"/>
  <c r="G337" i="1"/>
  <c r="G330" i="1"/>
  <c r="G315" i="1"/>
  <c r="G313" i="1"/>
  <c r="G307" i="1"/>
  <c r="G294" i="1"/>
  <c r="G291" i="1"/>
  <c r="G289" i="1"/>
  <c r="G266" i="1"/>
  <c r="G251" i="1"/>
  <c r="G248" i="1"/>
  <c r="G235" i="1"/>
  <c r="G233" i="1"/>
  <c r="G189" i="1"/>
  <c r="G187" i="1"/>
  <c r="G144" i="1"/>
  <c r="G135" i="1"/>
  <c r="G128" i="1"/>
  <c r="G125" i="1"/>
  <c r="H351" i="1"/>
  <c r="H343" i="1"/>
  <c r="F321" i="1"/>
  <c r="G312" i="1"/>
  <c r="F302" i="1"/>
  <c r="F298" i="1"/>
  <c r="F293" i="1"/>
  <c r="H289" i="1"/>
  <c r="F275" i="1"/>
  <c r="G244" i="1"/>
  <c r="H240" i="1"/>
  <c r="H227" i="1"/>
  <c r="H224" i="1"/>
  <c r="F221" i="1"/>
  <c r="F335" i="1"/>
  <c r="F330" i="1"/>
  <c r="H297" i="1"/>
  <c r="G283" i="1"/>
  <c r="F278" i="1"/>
  <c r="H274" i="1"/>
  <c r="F262" i="1"/>
  <c r="H247" i="1"/>
  <c r="G236" i="1"/>
  <c r="G220" i="1"/>
  <c r="F217" i="1"/>
  <c r="F204" i="1"/>
  <c r="H198" i="1"/>
  <c r="H188" i="1"/>
  <c r="G181" i="1"/>
  <c r="F178" i="1"/>
  <c r="G174" i="1"/>
  <c r="G171" i="1"/>
  <c r="H164" i="1"/>
  <c r="F153" i="1"/>
  <c r="H139" i="1"/>
  <c r="G136" i="1"/>
  <c r="F133" i="1"/>
  <c r="G114" i="1"/>
  <c r="G111" i="1"/>
  <c r="G99" i="1"/>
  <c r="F88" i="1"/>
  <c r="F80" i="1"/>
  <c r="F52" i="1"/>
  <c r="G44" i="1"/>
  <c r="F42" i="1"/>
  <c r="F37" i="1"/>
  <c r="G35" i="1"/>
  <c r="G27" i="1"/>
  <c r="G361" i="1"/>
  <c r="G358" i="1"/>
  <c r="H353" i="1"/>
  <c r="I353" i="1" s="1"/>
  <c r="L353" i="1" s="1"/>
  <c r="H350" i="1"/>
  <c r="H342" i="1"/>
  <c r="G338" i="1"/>
  <c r="F323" i="1"/>
  <c r="F319" i="1"/>
  <c r="H314" i="1"/>
  <c r="G310" i="1"/>
  <c r="F300" i="1"/>
  <c r="H291" i="1"/>
  <c r="F288" i="1"/>
  <c r="F274" i="1"/>
  <c r="F268" i="1"/>
  <c r="F254" i="1"/>
  <c r="G243" i="1"/>
  <c r="H239" i="1"/>
  <c r="F229" i="1"/>
  <c r="G223" i="1"/>
  <c r="F220" i="1"/>
  <c r="G213" i="1"/>
  <c r="H210" i="1"/>
  <c r="F207" i="1"/>
  <c r="F198" i="1"/>
  <c r="F181" i="1"/>
  <c r="F174" i="1"/>
  <c r="F164" i="1"/>
  <c r="H160" i="1"/>
  <c r="G148" i="1"/>
  <c r="H145" i="1"/>
  <c r="G139" i="1"/>
  <c r="H130" i="1"/>
  <c r="F127" i="1"/>
  <c r="G123" i="1"/>
  <c r="G120" i="1"/>
  <c r="F114" i="1"/>
  <c r="G108" i="1"/>
  <c r="G91" i="1"/>
  <c r="G83" i="1"/>
  <c r="F72" i="1"/>
  <c r="F69" i="1"/>
  <c r="G67" i="1"/>
  <c r="F49" i="1"/>
  <c r="F44" i="1"/>
  <c r="F35" i="1"/>
  <c r="F27" i="1"/>
  <c r="G23" i="1"/>
  <c r="G21" i="1"/>
  <c r="F15" i="1"/>
  <c r="G12" i="1"/>
  <c r="F353" i="1"/>
  <c r="F350" i="1"/>
  <c r="G345" i="1"/>
  <c r="F342" i="1"/>
  <c r="G305" i="1"/>
  <c r="F291" i="1"/>
  <c r="G282" i="1"/>
  <c r="I282" i="1" s="1"/>
  <c r="L282" i="1" s="1"/>
  <c r="F277" i="1"/>
  <c r="G261" i="1"/>
  <c r="F250" i="1"/>
  <c r="F239" i="1"/>
  <c r="G225" i="1"/>
  <c r="F223" i="1"/>
  <c r="H216" i="1"/>
  <c r="F213" i="1"/>
  <c r="H203" i="1"/>
  <c r="H200" i="1"/>
  <c r="G191" i="1"/>
  <c r="H170" i="1"/>
  <c r="F160" i="1"/>
  <c r="F139" i="1"/>
  <c r="H132" i="1"/>
  <c r="G130" i="1"/>
  <c r="F123" i="1"/>
  <c r="G103" i="1"/>
  <c r="G75" i="1"/>
  <c r="G59" i="1"/>
  <c r="G56" i="1"/>
  <c r="G53" i="1"/>
  <c r="G46" i="1"/>
  <c r="H360" i="1"/>
  <c r="H337" i="1"/>
  <c r="F322" i="1"/>
  <c r="G318" i="1"/>
  <c r="H313" i="1"/>
  <c r="H299" i="1"/>
  <c r="H264" i="1"/>
  <c r="H235" i="1"/>
  <c r="G228" i="1"/>
  <c r="I228" i="1" s="1"/>
  <c r="L228" i="1" s="1"/>
  <c r="F225" i="1"/>
  <c r="H219" i="1"/>
  <c r="G216" i="1"/>
  <c r="G203" i="1"/>
  <c r="G200" i="1"/>
  <c r="G193" i="1"/>
  <c r="F355" i="1"/>
  <c r="F348" i="1"/>
  <c r="H321" i="1"/>
  <c r="I321" i="1" s="1"/>
  <c r="L321" i="1" s="1"/>
  <c r="F307" i="1"/>
  <c r="F264" i="1"/>
  <c r="G256" i="1"/>
  <c r="H244" i="1"/>
  <c r="G237" i="1"/>
  <c r="F231" i="1"/>
  <c r="F219" i="1"/>
  <c r="F212" i="1"/>
  <c r="F205" i="1"/>
  <c r="G196" i="1"/>
  <c r="H186" i="1"/>
  <c r="F182" i="1"/>
  <c r="G175" i="1"/>
  <c r="F173" i="1"/>
  <c r="G165" i="1"/>
  <c r="F147" i="1"/>
  <c r="G115" i="1"/>
  <c r="G107" i="1"/>
  <c r="H104" i="1"/>
  <c r="G102" i="1"/>
  <c r="G92" i="1"/>
  <c r="G43" i="1"/>
  <c r="G22" i="1"/>
  <c r="G20" i="1"/>
  <c r="G219" i="1"/>
  <c r="I219" i="1" s="1"/>
  <c r="L219" i="1" s="1"/>
  <c r="H115" i="1"/>
  <c r="F343" i="1"/>
  <c r="H161" i="1"/>
  <c r="F115" i="1"/>
  <c r="F87" i="1"/>
  <c r="F60" i="1"/>
  <c r="H44" i="1"/>
  <c r="H34" i="1"/>
  <c r="G24" i="1"/>
  <c r="F132" i="1"/>
  <c r="H110" i="1"/>
  <c r="G79" i="1"/>
  <c r="G63" i="1"/>
  <c r="H51" i="1"/>
  <c r="F90" i="1"/>
  <c r="F59" i="1"/>
  <c r="G37" i="1"/>
  <c r="G86" i="1"/>
  <c r="F54" i="1"/>
  <c r="F354" i="1"/>
  <c r="F337" i="1"/>
  <c r="H330" i="1"/>
  <c r="F315" i="1"/>
  <c r="F289" i="1"/>
  <c r="F276" i="1"/>
  <c r="F269" i="1"/>
  <c r="F235" i="1"/>
  <c r="H165" i="1"/>
  <c r="G71" i="1"/>
  <c r="F360" i="1"/>
  <c r="G347" i="1"/>
  <c r="F294" i="1"/>
  <c r="G240" i="1"/>
  <c r="F228" i="1"/>
  <c r="F201" i="1"/>
  <c r="F190" i="1"/>
  <c r="F185" i="1"/>
  <c r="F165" i="1"/>
  <c r="F149" i="1"/>
  <c r="F140" i="1"/>
  <c r="H135" i="1"/>
  <c r="F128" i="1"/>
  <c r="H118" i="1"/>
  <c r="F110" i="1"/>
  <c r="F102" i="1"/>
  <c r="F75" i="1"/>
  <c r="H47" i="1"/>
  <c r="F341" i="1"/>
  <c r="H281" i="1"/>
  <c r="F222" i="1"/>
  <c r="F216" i="1"/>
  <c r="F211" i="1"/>
  <c r="F179" i="1"/>
  <c r="F175" i="1"/>
  <c r="G170" i="1"/>
  <c r="F159" i="1"/>
  <c r="F135" i="1"/>
  <c r="G131" i="1"/>
  <c r="F118" i="1"/>
  <c r="H113" i="1"/>
  <c r="F86" i="1"/>
  <c r="F82" i="1"/>
  <c r="F78" i="1"/>
  <c r="F70" i="1"/>
  <c r="F66" i="1"/>
  <c r="F62" i="1"/>
  <c r="G47" i="1"/>
  <c r="H43" i="1"/>
  <c r="F39" i="1"/>
  <c r="H36" i="1"/>
  <c r="H14" i="1"/>
  <c r="F313" i="1"/>
  <c r="F299" i="1"/>
  <c r="F227" i="1"/>
  <c r="F189" i="1"/>
  <c r="F113" i="1"/>
  <c r="F89" i="1"/>
  <c r="G352" i="1"/>
  <c r="H306" i="1"/>
  <c r="F193" i="1"/>
  <c r="F131" i="1"/>
  <c r="F109" i="1"/>
  <c r="G286" i="1"/>
  <c r="G259" i="1"/>
  <c r="G204" i="1"/>
  <c r="I204" i="1" s="1"/>
  <c r="L204" i="1" s="1"/>
  <c r="H178" i="1"/>
  <c r="G158" i="1"/>
  <c r="G147" i="1"/>
  <c r="H143" i="1"/>
  <c r="F138" i="1"/>
  <c r="F121" i="1"/>
  <c r="G104" i="1"/>
  <c r="G100" i="1"/>
  <c r="F81" i="1"/>
  <c r="F77" i="1"/>
  <c r="F73" i="1"/>
  <c r="F65" i="1"/>
  <c r="F46" i="1"/>
  <c r="G38" i="1"/>
  <c r="F28" i="1"/>
  <c r="G25" i="1"/>
  <c r="F22" i="1"/>
  <c r="F17" i="1"/>
  <c r="F230" i="1"/>
  <c r="G192" i="1"/>
  <c r="H173" i="1"/>
  <c r="F146" i="1"/>
  <c r="G68" i="1"/>
  <c r="G60" i="1"/>
  <c r="F31" i="1"/>
  <c r="G224" i="1"/>
  <c r="G132" i="1"/>
  <c r="F119" i="1"/>
  <c r="F76" i="1"/>
  <c r="F40" i="1"/>
  <c r="H27" i="1"/>
  <c r="F16" i="1"/>
  <c r="G212" i="1"/>
  <c r="F95" i="1"/>
  <c r="F344" i="1"/>
  <c r="G339" i="1"/>
  <c r="H251" i="1"/>
  <c r="H214" i="1"/>
  <c r="G209" i="1"/>
  <c r="H192" i="1"/>
  <c r="G182" i="1"/>
  <c r="I182" i="1" s="1"/>
  <c r="L182" i="1" s="1"/>
  <c r="G178" i="1"/>
  <c r="I178" i="1" s="1"/>
  <c r="L178" i="1" s="1"/>
  <c r="F158" i="1"/>
  <c r="F130" i="1"/>
  <c r="F104" i="1"/>
  <c r="F100" i="1"/>
  <c r="F96" i="1"/>
  <c r="H52" i="1"/>
  <c r="F38" i="1"/>
  <c r="H35" i="1"/>
  <c r="G31" i="1"/>
  <c r="H290" i="1"/>
  <c r="G264" i="1"/>
  <c r="H236" i="1"/>
  <c r="F203" i="1"/>
  <c r="F151" i="1"/>
  <c r="G87" i="1"/>
  <c r="G84" i="1"/>
  <c r="G76" i="1"/>
  <c r="G52" i="1"/>
  <c r="G48" i="1"/>
  <c r="H16" i="1"/>
  <c r="H208" i="1"/>
  <c r="H181" i="1"/>
  <c r="F141" i="1"/>
  <c r="F124" i="1"/>
  <c r="G95" i="1"/>
  <c r="F48" i="1"/>
  <c r="H37" i="1"/>
  <c r="H99" i="1"/>
  <c r="F34" i="1"/>
  <c r="G51" i="1"/>
  <c r="H39" i="1"/>
  <c r="F50" i="1"/>
  <c r="F43" i="1"/>
  <c r="G36" i="1"/>
  <c r="I36" i="1" s="1"/>
  <c r="L36" i="1" s="1"/>
  <c r="F10" i="1"/>
  <c r="G28" i="1"/>
  <c r="H22" i="1"/>
  <c r="F14" i="1"/>
  <c r="F53" i="1"/>
  <c r="F58" i="1"/>
  <c r="F11" i="1"/>
  <c r="F187" i="1"/>
  <c r="F92" i="1"/>
  <c r="F12" i="1"/>
  <c r="H31" i="1"/>
  <c r="F257" i="1"/>
  <c r="F120" i="1"/>
  <c r="H28" i="1"/>
  <c r="H108" i="1"/>
  <c r="F134" i="1"/>
  <c r="F318" i="1"/>
  <c r="G172" i="1"/>
  <c r="H197" i="1"/>
  <c r="F45" i="1"/>
  <c r="G304" i="1"/>
  <c r="G61" i="1"/>
  <c r="F126" i="1"/>
  <c r="H232" i="1"/>
  <c r="G122" i="1"/>
  <c r="F144" i="1"/>
  <c r="H359" i="1"/>
  <c r="F98" i="1"/>
  <c r="G234" i="1"/>
  <c r="F67" i="1"/>
  <c r="G180" i="1"/>
  <c r="H249" i="1"/>
  <c r="F256" i="1"/>
  <c r="G90" i="1"/>
  <c r="H209" i="1"/>
  <c r="F290" i="1"/>
  <c r="F352" i="1"/>
  <c r="H305" i="1"/>
  <c r="F357" i="1"/>
  <c r="G194" i="1"/>
  <c r="F314" i="1"/>
  <c r="F106" i="1"/>
  <c r="F233" i="1"/>
  <c r="H335" i="1"/>
  <c r="G39" i="1"/>
  <c r="I39" i="1" s="1"/>
  <c r="L39" i="1" s="1"/>
  <c r="G121" i="1"/>
  <c r="H185" i="1"/>
  <c r="F224" i="1"/>
  <c r="F292" i="1"/>
  <c r="H347" i="1"/>
  <c r="H260" i="1"/>
  <c r="H223" i="1"/>
  <c r="H136" i="1"/>
  <c r="F270" i="1"/>
  <c r="G127" i="1"/>
  <c r="G198" i="1"/>
  <c r="I198" i="1" s="1"/>
  <c r="L198" i="1" s="1"/>
  <c r="F279" i="1"/>
  <c r="H363" i="1"/>
  <c r="H10" i="1"/>
  <c r="G80" i="1"/>
  <c r="H17" i="1"/>
  <c r="H40" i="1"/>
  <c r="G85" i="1"/>
  <c r="H45" i="1"/>
  <c r="G41" i="1"/>
  <c r="G105" i="1"/>
  <c r="G141" i="1"/>
  <c r="G65" i="1"/>
  <c r="G97" i="1"/>
  <c r="H222" i="1"/>
  <c r="H172" i="1"/>
  <c r="H133" i="1"/>
  <c r="G151" i="1"/>
  <c r="G157" i="1"/>
  <c r="H269" i="1"/>
  <c r="G199" i="1"/>
  <c r="H246" i="1"/>
  <c r="H230" i="1"/>
  <c r="F20" i="1"/>
  <c r="F30" i="1"/>
  <c r="H60" i="1"/>
  <c r="F68" i="1"/>
  <c r="F349" i="1"/>
  <c r="G142" i="1"/>
  <c r="H46" i="1"/>
  <c r="F108" i="1"/>
  <c r="H147" i="1"/>
  <c r="F333" i="1"/>
  <c r="F172" i="1"/>
  <c r="F197" i="1"/>
  <c r="F56" i="1"/>
  <c r="H304" i="1"/>
  <c r="H61" i="1"/>
  <c r="H169" i="1"/>
  <c r="F238" i="1"/>
  <c r="F122" i="1"/>
  <c r="F154" i="1"/>
  <c r="F359" i="1"/>
  <c r="H102" i="1"/>
  <c r="H234" i="1"/>
  <c r="H83" i="1"/>
  <c r="F180" i="1"/>
  <c r="F249" i="1"/>
  <c r="H12" i="1"/>
  <c r="I12" i="1" s="1"/>
  <c r="L12" i="1" s="1"/>
  <c r="G110" i="1"/>
  <c r="F209" i="1"/>
  <c r="H303" i="1"/>
  <c r="G273" i="1"/>
  <c r="F309" i="1"/>
  <c r="G15" i="1"/>
  <c r="F194" i="1"/>
  <c r="F338" i="1"/>
  <c r="F111" i="1"/>
  <c r="F236" i="1"/>
  <c r="H346" i="1"/>
  <c r="H54" i="1"/>
  <c r="H121" i="1"/>
  <c r="F192" i="1"/>
  <c r="G227" i="1"/>
  <c r="F301" i="1"/>
  <c r="F347" i="1"/>
  <c r="H280" i="1"/>
  <c r="H225" i="1"/>
  <c r="G145" i="1"/>
  <c r="H279" i="1"/>
  <c r="F136" i="1"/>
  <c r="F210" i="1"/>
  <c r="H288" i="1"/>
  <c r="H294" i="1"/>
  <c r="H15" i="1"/>
  <c r="H13" i="1"/>
  <c r="G17" i="1"/>
  <c r="G40" i="1"/>
  <c r="H85" i="1"/>
  <c r="G54" i="1"/>
  <c r="H73" i="1"/>
  <c r="H117" i="1"/>
  <c r="H146" i="1"/>
  <c r="H66" i="1"/>
  <c r="H98" i="1"/>
  <c r="G133" i="1"/>
  <c r="G190" i="1"/>
  <c r="H242" i="1"/>
  <c r="H163" i="1"/>
  <c r="G269" i="1"/>
  <c r="G218" i="1"/>
  <c r="G246" i="1"/>
  <c r="G230" i="1"/>
  <c r="F105" i="1"/>
  <c r="F84" i="1"/>
  <c r="F244" i="1"/>
  <c r="H267" i="1"/>
  <c r="F258" i="1"/>
  <c r="F79" i="1"/>
  <c r="H183" i="1"/>
  <c r="H67" i="1"/>
  <c r="G82" i="1"/>
  <c r="F305" i="1"/>
  <c r="F265" i="1"/>
  <c r="H255" i="1"/>
  <c r="H287" i="1"/>
  <c r="F241" i="1"/>
  <c r="G18" i="1"/>
  <c r="H141" i="1"/>
  <c r="H152" i="1"/>
  <c r="H157" i="1"/>
  <c r="G324" i="1"/>
  <c r="G325" i="1"/>
  <c r="G292" i="1"/>
  <c r="G73" i="1"/>
  <c r="H100" i="1"/>
  <c r="F23" i="1"/>
  <c r="F25" i="1"/>
  <c r="H293" i="1"/>
  <c r="G311" i="1"/>
  <c r="H24" i="1"/>
  <c r="F33" i="1"/>
  <c r="H76" i="1"/>
  <c r="F166" i="1"/>
  <c r="H107" i="1"/>
  <c r="F57" i="1"/>
  <c r="G126" i="1"/>
  <c r="F272" i="1"/>
  <c r="H56" i="1"/>
  <c r="H21" i="1"/>
  <c r="F167" i="1"/>
  <c r="F61" i="1"/>
  <c r="F183" i="1"/>
  <c r="H266" i="1"/>
  <c r="F170" i="1"/>
  <c r="F51" i="1"/>
  <c r="G206" i="1"/>
  <c r="F83" i="1"/>
  <c r="F308" i="1"/>
  <c r="F218" i="1"/>
  <c r="G113" i="1"/>
  <c r="G281" i="1"/>
  <c r="F332" i="1"/>
  <c r="H329" i="1"/>
  <c r="H111" i="1"/>
  <c r="F310" i="1"/>
  <c r="F117" i="1"/>
  <c r="H283" i="1"/>
  <c r="F29" i="1"/>
  <c r="H128" i="1"/>
  <c r="F195" i="1"/>
  <c r="F255" i="1"/>
  <c r="H354" i="1"/>
  <c r="F316" i="1"/>
  <c r="H320" i="1"/>
  <c r="F287" i="1"/>
  <c r="G173" i="1"/>
  <c r="H307" i="1"/>
  <c r="G69" i="1"/>
  <c r="H55" i="1"/>
  <c r="G50" i="1"/>
  <c r="H18" i="1"/>
  <c r="F74" i="1"/>
  <c r="F47" i="1"/>
  <c r="H87" i="1"/>
  <c r="G242" i="1"/>
  <c r="H120" i="1"/>
  <c r="H68" i="1"/>
  <c r="H126" i="1"/>
  <c r="H318" i="1"/>
  <c r="H63" i="1"/>
  <c r="F21" i="1"/>
  <c r="F251" i="1"/>
  <c r="F85" i="1"/>
  <c r="H189" i="1"/>
  <c r="F101" i="1"/>
  <c r="F200" i="1"/>
  <c r="H59" i="1"/>
  <c r="F206" i="1"/>
  <c r="H95" i="1"/>
  <c r="F71" i="1"/>
  <c r="H256" i="1"/>
  <c r="H119" i="1"/>
  <c r="F281" i="1"/>
  <c r="H352" i="1"/>
  <c r="F329" i="1"/>
  <c r="H114" i="1"/>
  <c r="H310" i="1"/>
  <c r="H171" i="1"/>
  <c r="F283" i="1"/>
  <c r="F32" i="1"/>
  <c r="F143" i="1"/>
  <c r="F208" i="1"/>
  <c r="F259" i="1"/>
  <c r="F202" i="1"/>
  <c r="F340" i="1"/>
  <c r="H331" i="1"/>
  <c r="H296" i="1"/>
  <c r="H175" i="1"/>
  <c r="G250" i="1"/>
  <c r="H315" i="1"/>
  <c r="G10" i="1"/>
  <c r="H69" i="1"/>
  <c r="H50" i="1"/>
  <c r="F107" i="1"/>
  <c r="F9" i="1"/>
  <c r="F156" i="1"/>
  <c r="F242" i="1"/>
  <c r="H142" i="1"/>
  <c r="G77" i="1"/>
  <c r="G134" i="1"/>
  <c r="F351" i="1"/>
  <c r="H79" i="1"/>
  <c r="H38" i="1"/>
  <c r="F304" i="1"/>
  <c r="G93" i="1"/>
  <c r="F199" i="1"/>
  <c r="H148" i="1"/>
  <c r="F253" i="1"/>
  <c r="H75" i="1"/>
  <c r="F234" i="1"/>
  <c r="G155" i="1"/>
  <c r="F24" i="1"/>
  <c r="H71" i="1"/>
  <c r="F129" i="1"/>
  <c r="H286" i="1"/>
  <c r="H273" i="1"/>
  <c r="H334" i="1"/>
  <c r="G177" i="1"/>
  <c r="G19" i="1"/>
  <c r="F171" i="1"/>
  <c r="G297" i="1"/>
  <c r="H70" i="1"/>
  <c r="G146" i="1"/>
  <c r="G214" i="1"/>
  <c r="F306" i="1"/>
  <c r="F215" i="1"/>
  <c r="G164" i="1"/>
  <c r="G186" i="1"/>
  <c r="H312" i="1"/>
  <c r="I312" i="1" s="1"/>
  <c r="L312" i="1" s="1"/>
  <c r="F186" i="1"/>
  <c r="F296" i="1"/>
  <c r="G335" i="1"/>
  <c r="H19" i="1"/>
  <c r="G74" i="1"/>
  <c r="H9" i="1"/>
  <c r="H62" i="1"/>
  <c r="G89" i="1"/>
  <c r="H49" i="1"/>
  <c r="G229" i="1"/>
  <c r="G88" i="1"/>
  <c r="H149" i="1"/>
  <c r="G169" i="1"/>
  <c r="H253" i="1"/>
  <c r="H168" i="1"/>
  <c r="G215" i="1"/>
  <c r="G167" i="1"/>
  <c r="H218" i="1"/>
  <c r="G277" i="1"/>
  <c r="H206" i="1"/>
  <c r="H238" i="1"/>
  <c r="G301" i="1"/>
  <c r="G356" i="1"/>
  <c r="G340" i="1"/>
  <c r="H268" i="1"/>
  <c r="G349" i="1"/>
  <c r="G271" i="1"/>
  <c r="G272" i="1"/>
  <c r="F260" i="1"/>
  <c r="F177" i="1"/>
  <c r="F297" i="1"/>
  <c r="H158" i="1"/>
  <c r="H311" i="1"/>
  <c r="H217" i="1"/>
  <c r="F320" i="1"/>
  <c r="F163" i="1"/>
  <c r="H94" i="1"/>
  <c r="H196" i="1"/>
  <c r="H257" i="1"/>
  <c r="F142" i="1"/>
  <c r="H77" i="1"/>
  <c r="H134" i="1"/>
  <c r="F63" i="1"/>
  <c r="G137" i="1"/>
  <c r="G45" i="1"/>
  <c r="F356" i="1"/>
  <c r="H93" i="1"/>
  <c r="F232" i="1"/>
  <c r="F148" i="1"/>
  <c r="F94" i="1"/>
  <c r="H261" i="1"/>
  <c r="F155" i="1"/>
  <c r="H103" i="1"/>
  <c r="G14" i="1"/>
  <c r="G138" i="1"/>
  <c r="F286" i="1"/>
  <c r="F273" i="1"/>
  <c r="F334" i="1"/>
  <c r="H25" i="1"/>
  <c r="F184" i="1"/>
  <c r="H78" i="1"/>
  <c r="F214" i="1"/>
  <c r="H237" i="1"/>
  <c r="H191" i="1"/>
  <c r="H193" i="1"/>
  <c r="H20" i="1"/>
  <c r="F103" i="1"/>
  <c r="F196" i="1"/>
  <c r="G13" i="1"/>
  <c r="F162" i="1"/>
  <c r="H84" i="1"/>
  <c r="F152" i="1"/>
  <c r="F99" i="1"/>
  <c r="H137" i="1"/>
  <c r="H112" i="1"/>
  <c r="F36" i="1"/>
  <c r="F93" i="1"/>
  <c r="H245" i="1"/>
  <c r="F246" i="1"/>
  <c r="H328" i="1"/>
  <c r="H122" i="1"/>
  <c r="F261" i="1"/>
  <c r="G176" i="1"/>
  <c r="G263" i="1"/>
  <c r="G34" i="1"/>
  <c r="I34" i="1" s="1"/>
  <c r="L34" i="1" s="1"/>
  <c r="H138" i="1"/>
  <c r="F303" i="1"/>
  <c r="F282" i="1"/>
  <c r="F345" i="1"/>
  <c r="H233" i="1"/>
  <c r="G29" i="1"/>
  <c r="F188" i="1"/>
  <c r="F346" i="1"/>
  <c r="H86" i="1"/>
  <c r="G161" i="1"/>
  <c r="I161" i="1" s="1"/>
  <c r="L161" i="1" s="1"/>
  <c r="F240" i="1"/>
  <c r="F311" i="1"/>
  <c r="F237" i="1"/>
  <c r="H278" i="1"/>
  <c r="G210" i="1"/>
  <c r="I210" i="1" s="1"/>
  <c r="L210" i="1" s="1"/>
  <c r="H326" i="1"/>
  <c r="H213" i="1"/>
  <c r="F312" i="1"/>
  <c r="H8" i="1"/>
  <c r="G30" i="1"/>
  <c r="H11" i="1"/>
  <c r="G70" i="1"/>
  <c r="H109" i="1"/>
  <c r="G96" i="1"/>
  <c r="G117" i="1"/>
  <c r="G78" i="1"/>
  <c r="G57" i="1"/>
  <c r="H205" i="1"/>
  <c r="H211" i="1"/>
  <c r="G285" i="1"/>
  <c r="H221" i="1"/>
  <c r="G184" i="1"/>
  <c r="G245" i="1"/>
  <c r="I245" i="1" s="1"/>
  <c r="L245" i="1" s="1"/>
  <c r="H316" i="1"/>
  <c r="H309" i="1"/>
  <c r="G317" i="1"/>
  <c r="H276" i="1"/>
  <c r="G287" i="1"/>
  <c r="G288" i="1"/>
  <c r="H176" i="1"/>
  <c r="F64" i="1"/>
  <c r="G116" i="1"/>
  <c r="F55" i="1"/>
  <c r="F125" i="1"/>
  <c r="F169" i="1"/>
  <c r="H23" i="1"/>
  <c r="F336" i="1"/>
  <c r="H91" i="1"/>
  <c r="H271" i="1"/>
  <c r="F295" i="1"/>
  <c r="H259" i="1"/>
  <c r="H106" i="1"/>
  <c r="G195" i="1"/>
  <c r="H339" i="1"/>
  <c r="H270" i="1"/>
  <c r="H241" i="1"/>
  <c r="G239" i="1"/>
  <c r="I239" i="1" s="1"/>
  <c r="L239" i="1" s="1"/>
  <c r="F326" i="1"/>
  <c r="G101" i="1"/>
  <c r="G124" i="1"/>
  <c r="G72" i="1"/>
  <c r="G231" i="1"/>
  <c r="G308" i="1"/>
  <c r="H177" i="1"/>
  <c r="I177" i="1" s="1"/>
  <c r="L177" i="1" s="1"/>
  <c r="H201" i="1"/>
  <c r="H332" i="1"/>
  <c r="H325" i="1"/>
  <c r="H284" i="1"/>
  <c r="H341" i="1"/>
  <c r="G320" i="1"/>
  <c r="I320" i="1" s="1"/>
  <c r="L320" i="1" s="1"/>
  <c r="H26" i="1"/>
  <c r="H166" i="1"/>
  <c r="F116" i="1"/>
  <c r="F150" i="1"/>
  <c r="F137" i="1"/>
  <c r="G98" i="1"/>
  <c r="H154" i="1"/>
  <c r="F91" i="1"/>
  <c r="F327" i="1"/>
  <c r="H265" i="1"/>
  <c r="H195" i="1"/>
  <c r="F285" i="1"/>
  <c r="G160" i="1"/>
  <c r="H42" i="1"/>
  <c r="H101" i="1"/>
  <c r="H81" i="1"/>
  <c r="G202" i="1"/>
  <c r="G150" i="1"/>
  <c r="H254" i="1"/>
  <c r="G333" i="1"/>
  <c r="G284" i="1"/>
  <c r="G328" i="1"/>
  <c r="G64" i="1"/>
  <c r="H127" i="1"/>
  <c r="G26" i="1"/>
  <c r="F112" i="1"/>
  <c r="F8" i="1"/>
  <c r="F41" i="1"/>
  <c r="H162" i="1"/>
  <c r="H92" i="1"/>
  <c r="F168" i="1"/>
  <c r="G55" i="1"/>
  <c r="H187" i="1"/>
  <c r="H125" i="1"/>
  <c r="H53" i="1"/>
  <c r="F97" i="1"/>
  <c r="F245" i="1"/>
  <c r="F267" i="1"/>
  <c r="F328" i="1"/>
  <c r="H140" i="1"/>
  <c r="H336" i="1"/>
  <c r="F176" i="1"/>
  <c r="F263" i="1"/>
  <c r="H48" i="1"/>
  <c r="H159" i="1"/>
  <c r="F317" i="1"/>
  <c r="H295" i="1"/>
  <c r="H345" i="1"/>
  <c r="I345" i="1" s="1"/>
  <c r="L345" i="1" s="1"/>
  <c r="F243" i="1"/>
  <c r="H32" i="1"/>
  <c r="H194" i="1"/>
  <c r="G16" i="1"/>
  <c r="I16" i="1" s="1"/>
  <c r="L16" i="1" s="1"/>
  <c r="H96" i="1"/>
  <c r="F161" i="1"/>
  <c r="H243" i="1"/>
  <c r="F324" i="1"/>
  <c r="F252" i="1"/>
  <c r="H319" i="1"/>
  <c r="G226" i="1"/>
  <c r="F331" i="1"/>
  <c r="F226" i="1"/>
  <c r="H323" i="1"/>
  <c r="H33" i="1"/>
  <c r="H80" i="1"/>
  <c r="G11" i="1"/>
  <c r="H105" i="1"/>
  <c r="H124" i="1"/>
  <c r="G94" i="1"/>
  <c r="H65" i="1"/>
  <c r="G205" i="1"/>
  <c r="H308" i="1"/>
  <c r="H151" i="1"/>
  <c r="H155" i="1"/>
  <c r="H153" i="1"/>
  <c r="G221" i="1"/>
  <c r="H184" i="1"/>
  <c r="H250" i="1"/>
  <c r="G316" i="1"/>
  <c r="G309" i="1"/>
  <c r="H357" i="1"/>
  <c r="G276" i="1"/>
  <c r="G295" i="1"/>
  <c r="G296" i="1"/>
  <c r="F26" i="1"/>
  <c r="F325" i="1"/>
  <c r="F284" i="1"/>
  <c r="G58" i="1"/>
  <c r="H252" i="1"/>
  <c r="H144" i="1"/>
  <c r="F248" i="1"/>
  <c r="G66" i="1"/>
  <c r="H327" i="1"/>
  <c r="H72" i="1"/>
  <c r="G42" i="1"/>
  <c r="F19" i="1"/>
  <c r="G255" i="1"/>
  <c r="I255" i="1" s="1"/>
  <c r="L255" i="1" s="1"/>
  <c r="F280" i="1"/>
  <c r="F145" i="1"/>
  <c r="G33" i="1"/>
  <c r="H29" i="1"/>
  <c r="H116" i="1"/>
  <c r="G152" i="1"/>
  <c r="H190" i="1"/>
  <c r="G153" i="1"/>
  <c r="H150" i="1"/>
  <c r="G258" i="1"/>
  <c r="H263" i="1"/>
  <c r="H324" i="1"/>
  <c r="H333" i="1"/>
  <c r="G357" i="1"/>
  <c r="H292" i="1"/>
  <c r="G303" i="1"/>
  <c r="I303" i="1" s="1"/>
  <c r="L303" i="1" s="1"/>
  <c r="F18" i="1"/>
  <c r="F13" i="1"/>
  <c r="H272" i="1"/>
  <c r="H362" i="1"/>
  <c r="H58" i="1"/>
  <c r="F266" i="1"/>
  <c r="H248" i="1"/>
  <c r="F271" i="1"/>
  <c r="G106" i="1"/>
  <c r="H88" i="1"/>
  <c r="G118" i="1"/>
  <c r="F339" i="1"/>
  <c r="G247" i="1"/>
  <c r="I247" i="1" s="1"/>
  <c r="L247" i="1" s="1"/>
  <c r="H355" i="1"/>
  <c r="H64" i="1"/>
  <c r="G32" i="1"/>
  <c r="H41" i="1"/>
  <c r="H231" i="1"/>
  <c r="H180" i="1"/>
  <c r="I180" i="1" s="1"/>
  <c r="L180" i="1" s="1"/>
  <c r="G201" i="1"/>
  <c r="H258" i="1"/>
  <c r="G332" i="1"/>
  <c r="H348" i="1"/>
  <c r="G241" i="1"/>
  <c r="G341" i="1"/>
  <c r="F247" i="1"/>
  <c r="H30" i="1"/>
  <c r="G109" i="1"/>
  <c r="G183" i="1"/>
  <c r="H199" i="1"/>
  <c r="G262" i="1"/>
  <c r="G185" i="1"/>
  <c r="I185" i="1" s="1"/>
  <c r="L185" i="1" s="1"/>
  <c r="G279" i="1"/>
  <c r="H74" i="1"/>
  <c r="H89" i="1"/>
  <c r="H229" i="1"/>
  <c r="G129" i="1"/>
  <c r="G253" i="1"/>
  <c r="H226" i="1"/>
  <c r="H207" i="1"/>
  <c r="H317" i="1"/>
  <c r="H349" i="1"/>
  <c r="G319" i="1"/>
  <c r="G9" i="1"/>
  <c r="H90" i="1"/>
  <c r="H57" i="1"/>
  <c r="H129" i="1"/>
  <c r="H285" i="1"/>
  <c r="G207" i="1"/>
  <c r="G254" i="1"/>
  <c r="I254" i="1" s="1"/>
  <c r="L254" i="1" s="1"/>
  <c r="G217" i="1"/>
  <c r="H356" i="1"/>
  <c r="G327" i="1"/>
  <c r="G81" i="1"/>
  <c r="G149" i="1"/>
  <c r="G168" i="1"/>
  <c r="G163" i="1"/>
  <c r="I163" i="1" s="1"/>
  <c r="L163" i="1" s="1"/>
  <c r="H277" i="1"/>
  <c r="H340" i="1"/>
  <c r="H300" i="1"/>
  <c r="G280" i="1"/>
  <c r="G268" i="1"/>
  <c r="G62" i="1"/>
  <c r="H82" i="1"/>
  <c r="G156" i="1"/>
  <c r="G211" i="1"/>
  <c r="H167" i="1"/>
  <c r="G348" i="1"/>
  <c r="G300" i="1"/>
  <c r="H302" i="1"/>
  <c r="H97" i="1"/>
  <c r="H156" i="1"/>
  <c r="H202" i="1"/>
  <c r="G238" i="1"/>
  <c r="G249" i="1"/>
  <c r="I249" i="1" s="1"/>
  <c r="L249" i="1" s="1"/>
  <c r="H215" i="1"/>
  <c r="H179" i="1"/>
  <c r="G293" i="1"/>
  <c r="G257" i="1"/>
  <c r="G49" i="1"/>
  <c r="I49" i="1" s="1"/>
  <c r="L49" i="1" s="1"/>
  <c r="G222" i="1"/>
  <c r="I222" i="1" s="1"/>
  <c r="L222" i="1" s="1"/>
  <c r="G179" i="1"/>
  <c r="H262" i="1"/>
  <c r="H301" i="1"/>
  <c r="G326" i="1"/>
  <c r="F365" i="7"/>
  <c r="F365" i="3"/>
  <c r="F365" i="2"/>
  <c r="F365" i="10"/>
  <c r="F365" i="9"/>
  <c r="I8" i="9" l="1"/>
  <c r="I350" i="7"/>
  <c r="L350" i="7" s="1"/>
  <c r="I360" i="7"/>
  <c r="L360" i="7" s="1"/>
  <c r="I322" i="7"/>
  <c r="L322" i="7" s="1"/>
  <c r="I130" i="7"/>
  <c r="L130" i="7" s="1"/>
  <c r="I354" i="7"/>
  <c r="L354" i="7" s="1"/>
  <c r="I338" i="7"/>
  <c r="L338" i="7" s="1"/>
  <c r="I8" i="7"/>
  <c r="I344" i="7"/>
  <c r="L344" i="7" s="1"/>
  <c r="I328" i="7"/>
  <c r="L328" i="7" s="1"/>
  <c r="I263" i="7"/>
  <c r="L263" i="7" s="1"/>
  <c r="I335" i="7"/>
  <c r="L335" i="7" s="1"/>
  <c r="I313" i="7"/>
  <c r="L313" i="7" s="1"/>
  <c r="I290" i="7"/>
  <c r="L290" i="7" s="1"/>
  <c r="I275" i="7"/>
  <c r="L275" i="7" s="1"/>
  <c r="I357" i="7"/>
  <c r="L357" i="7" s="1"/>
  <c r="I304" i="7"/>
  <c r="L304" i="7" s="1"/>
  <c r="I247" i="7"/>
  <c r="L247" i="7" s="1"/>
  <c r="I181" i="7"/>
  <c r="L181" i="7" s="1"/>
  <c r="I314" i="7"/>
  <c r="L314" i="7" s="1"/>
  <c r="I220" i="7"/>
  <c r="L220" i="7" s="1"/>
  <c r="I362" i="7"/>
  <c r="L362" i="7" s="1"/>
  <c r="I359" i="7"/>
  <c r="L359" i="7" s="1"/>
  <c r="I343" i="7"/>
  <c r="L343" i="7" s="1"/>
  <c r="I312" i="7"/>
  <c r="L312" i="7" s="1"/>
  <c r="I297" i="7"/>
  <c r="L297" i="7" s="1"/>
  <c r="I283" i="7"/>
  <c r="L283" i="7" s="1"/>
  <c r="I255" i="7"/>
  <c r="L255" i="7" s="1"/>
  <c r="I237" i="7"/>
  <c r="L237" i="7" s="1"/>
  <c r="I212" i="7"/>
  <c r="L212" i="7" s="1"/>
  <c r="I169" i="7"/>
  <c r="L169" i="7" s="1"/>
  <c r="I135" i="7"/>
  <c r="L135" i="7" s="1"/>
  <c r="I19" i="7"/>
  <c r="L19" i="7" s="1"/>
  <c r="I127" i="7"/>
  <c r="L127" i="7" s="1"/>
  <c r="I65" i="7"/>
  <c r="L65" i="7" s="1"/>
  <c r="I285" i="7"/>
  <c r="L285" i="7" s="1"/>
  <c r="I259" i="7"/>
  <c r="L259" i="7" s="1"/>
  <c r="I167" i="7"/>
  <c r="L167" i="7" s="1"/>
  <c r="I124" i="7"/>
  <c r="L124" i="7" s="1"/>
  <c r="I353" i="7"/>
  <c r="L353" i="7" s="1"/>
  <c r="I337" i="7"/>
  <c r="L337" i="7" s="1"/>
  <c r="I302" i="7"/>
  <c r="L302" i="7" s="1"/>
  <c r="I287" i="7"/>
  <c r="L287" i="7" s="1"/>
  <c r="I271" i="7"/>
  <c r="L271" i="7" s="1"/>
  <c r="I238" i="7"/>
  <c r="L238" i="7" s="1"/>
  <c r="I224" i="7"/>
  <c r="L224" i="7" s="1"/>
  <c r="I153" i="7"/>
  <c r="L153" i="7" s="1"/>
  <c r="I74" i="7"/>
  <c r="L74" i="7" s="1"/>
  <c r="I28" i="7"/>
  <c r="L28" i="7" s="1"/>
  <c r="I64" i="7"/>
  <c r="L64" i="7" s="1"/>
  <c r="I18" i="7"/>
  <c r="L18" i="7" s="1"/>
  <c r="I179" i="7"/>
  <c r="L179" i="7" s="1"/>
  <c r="I161" i="7"/>
  <c r="L161" i="7" s="1"/>
  <c r="I131" i="7"/>
  <c r="L131" i="7" s="1"/>
  <c r="I106" i="7"/>
  <c r="L106" i="7" s="1"/>
  <c r="I91" i="7"/>
  <c r="L91" i="7" s="1"/>
  <c r="I159" i="7"/>
  <c r="L159" i="7" s="1"/>
  <c r="I140" i="7"/>
  <c r="L140" i="7" s="1"/>
  <c r="I96" i="7"/>
  <c r="L96" i="7" s="1"/>
  <c r="I36" i="7"/>
  <c r="L36" i="7" s="1"/>
  <c r="I208" i="7"/>
  <c r="L208" i="7" s="1"/>
  <c r="I128" i="7"/>
  <c r="L128" i="7" s="1"/>
  <c r="I112" i="7"/>
  <c r="L112" i="7" s="1"/>
  <c r="I95" i="7"/>
  <c r="L95" i="7" s="1"/>
  <c r="I72" i="7"/>
  <c r="L72" i="7" s="1"/>
  <c r="I57" i="7"/>
  <c r="L57" i="7" s="1"/>
  <c r="I17" i="7"/>
  <c r="L17" i="7" s="1"/>
  <c r="I116" i="7"/>
  <c r="L116" i="7" s="1"/>
  <c r="I99" i="7"/>
  <c r="L99" i="7" s="1"/>
  <c r="I73" i="7"/>
  <c r="L73" i="7" s="1"/>
  <c r="I46" i="7"/>
  <c r="L46" i="7" s="1"/>
  <c r="I27" i="7"/>
  <c r="L27" i="7" s="1"/>
  <c r="I101" i="7"/>
  <c r="L101" i="7" s="1"/>
  <c r="I85" i="7"/>
  <c r="L85" i="7" s="1"/>
  <c r="I69" i="7"/>
  <c r="L69" i="7" s="1"/>
  <c r="I53" i="7"/>
  <c r="L53" i="7" s="1"/>
  <c r="I21" i="7"/>
  <c r="L21" i="7" s="1"/>
  <c r="I358" i="7"/>
  <c r="L358" i="7" s="1"/>
  <c r="I342" i="7"/>
  <c r="L342" i="7" s="1"/>
  <c r="I282" i="7"/>
  <c r="L282" i="7" s="1"/>
  <c r="I347" i="7"/>
  <c r="L347" i="7" s="1"/>
  <c r="I333" i="7"/>
  <c r="L333" i="7" s="1"/>
  <c r="I311" i="7"/>
  <c r="L311" i="7" s="1"/>
  <c r="I284" i="7"/>
  <c r="L284" i="7" s="1"/>
  <c r="I269" i="7"/>
  <c r="L269" i="7" s="1"/>
  <c r="I191" i="7"/>
  <c r="L191" i="7" s="1"/>
  <c r="I351" i="7"/>
  <c r="L351" i="7" s="1"/>
  <c r="I296" i="7"/>
  <c r="L296" i="7" s="1"/>
  <c r="I240" i="7"/>
  <c r="L240" i="7" s="1"/>
  <c r="I361" i="7"/>
  <c r="L361" i="7" s="1"/>
  <c r="I298" i="7"/>
  <c r="L298" i="7" s="1"/>
  <c r="I253" i="7"/>
  <c r="L253" i="7" s="1"/>
  <c r="I216" i="7"/>
  <c r="L216" i="7" s="1"/>
  <c r="I249" i="7"/>
  <c r="L249" i="7" s="1"/>
  <c r="I355" i="7"/>
  <c r="L355" i="7" s="1"/>
  <c r="I332" i="7"/>
  <c r="L332" i="7" s="1"/>
  <c r="I306" i="7"/>
  <c r="L306" i="7" s="1"/>
  <c r="I292" i="7"/>
  <c r="L292" i="7" s="1"/>
  <c r="I277" i="7"/>
  <c r="L277" i="7" s="1"/>
  <c r="I235" i="7"/>
  <c r="L235" i="7" s="1"/>
  <c r="I210" i="7"/>
  <c r="L210" i="7" s="1"/>
  <c r="I117" i="7"/>
  <c r="L117" i="7" s="1"/>
  <c r="I165" i="7"/>
  <c r="L165" i="7" s="1"/>
  <c r="I114" i="7"/>
  <c r="L114" i="7" s="1"/>
  <c r="I138" i="7"/>
  <c r="L138" i="7" s="1"/>
  <c r="I25" i="7"/>
  <c r="L25" i="7" s="1"/>
  <c r="I274" i="7"/>
  <c r="L274" i="7" s="1"/>
  <c r="I149" i="7"/>
  <c r="L149" i="7" s="1"/>
  <c r="I118" i="7"/>
  <c r="L118" i="7" s="1"/>
  <c r="I346" i="7"/>
  <c r="L346" i="7" s="1"/>
  <c r="I330" i="7"/>
  <c r="L330" i="7" s="1"/>
  <c r="I301" i="7"/>
  <c r="L301" i="7" s="1"/>
  <c r="I280" i="7"/>
  <c r="L280" i="7" s="1"/>
  <c r="I231" i="7"/>
  <c r="L231" i="7" s="1"/>
  <c r="I206" i="7"/>
  <c r="L206" i="7" s="1"/>
  <c r="I173" i="7"/>
  <c r="L173" i="7" s="1"/>
  <c r="I68" i="7"/>
  <c r="L68" i="7" s="1"/>
  <c r="I58" i="7"/>
  <c r="L58" i="7" s="1"/>
  <c r="I177" i="7"/>
  <c r="L177" i="7" s="1"/>
  <c r="I125" i="7"/>
  <c r="L125" i="7" s="1"/>
  <c r="I103" i="7"/>
  <c r="L103" i="7" s="1"/>
  <c r="I82" i="7"/>
  <c r="L82" i="7" s="1"/>
  <c r="I157" i="7"/>
  <c r="L157" i="7" s="1"/>
  <c r="I134" i="7"/>
  <c r="L134" i="7" s="1"/>
  <c r="I90" i="7"/>
  <c r="L90" i="7" s="1"/>
  <c r="I75" i="7"/>
  <c r="L75" i="7" s="1"/>
  <c r="I236" i="7"/>
  <c r="L236" i="7" s="1"/>
  <c r="I223" i="7"/>
  <c r="L223" i="7" s="1"/>
  <c r="I195" i="7"/>
  <c r="L195" i="7" s="1"/>
  <c r="I137" i="7"/>
  <c r="L137" i="7" s="1"/>
  <c r="I121" i="7"/>
  <c r="L121" i="7" s="1"/>
  <c r="I111" i="7"/>
  <c r="L111" i="7" s="1"/>
  <c r="I92" i="7"/>
  <c r="L92" i="7" s="1"/>
  <c r="I66" i="7"/>
  <c r="L66" i="7" s="1"/>
  <c r="I26" i="7"/>
  <c r="L26" i="7" s="1"/>
  <c r="I11" i="7"/>
  <c r="L11" i="7" s="1"/>
  <c r="I115" i="7"/>
  <c r="L115" i="7" s="1"/>
  <c r="I88" i="7"/>
  <c r="L88" i="7" s="1"/>
  <c r="I67" i="7"/>
  <c r="L67" i="7" s="1"/>
  <c r="I16" i="7"/>
  <c r="L16" i="7" s="1"/>
  <c r="I94" i="7"/>
  <c r="L94" i="7" s="1"/>
  <c r="I78" i="7"/>
  <c r="L78" i="7" s="1"/>
  <c r="I62" i="7"/>
  <c r="L62" i="7" s="1"/>
  <c r="I14" i="7"/>
  <c r="L14" i="7" s="1"/>
  <c r="I356" i="7"/>
  <c r="L356" i="7" s="1"/>
  <c r="I340" i="7"/>
  <c r="L340" i="7" s="1"/>
  <c r="I318" i="7"/>
  <c r="L318" i="7" s="1"/>
  <c r="I276" i="7"/>
  <c r="L276" i="7" s="1"/>
  <c r="I341" i="7"/>
  <c r="L341" i="7" s="1"/>
  <c r="I331" i="7"/>
  <c r="L331" i="7" s="1"/>
  <c r="I307" i="7"/>
  <c r="L307" i="7" s="1"/>
  <c r="I281" i="7"/>
  <c r="L281" i="7" s="1"/>
  <c r="I251" i="7"/>
  <c r="L251" i="7" s="1"/>
  <c r="I183" i="7"/>
  <c r="L183" i="7" s="1"/>
  <c r="I326" i="7"/>
  <c r="L326" i="7" s="1"/>
  <c r="I222" i="7"/>
  <c r="L222" i="7" s="1"/>
  <c r="I348" i="7"/>
  <c r="L348" i="7" s="1"/>
  <c r="I295" i="7"/>
  <c r="L295" i="7" s="1"/>
  <c r="I234" i="7"/>
  <c r="L234" i="7" s="1"/>
  <c r="I193" i="7"/>
  <c r="L193" i="7" s="1"/>
  <c r="I320" i="7"/>
  <c r="L320" i="7" s="1"/>
  <c r="I198" i="7"/>
  <c r="L198" i="7" s="1"/>
  <c r="I352" i="7"/>
  <c r="L352" i="7" s="1"/>
  <c r="I324" i="7"/>
  <c r="L324" i="7" s="1"/>
  <c r="I303" i="7"/>
  <c r="L303" i="7" s="1"/>
  <c r="I289" i="7"/>
  <c r="L289" i="7" s="1"/>
  <c r="I241" i="7"/>
  <c r="L241" i="7" s="1"/>
  <c r="I230" i="7"/>
  <c r="L230" i="7" s="1"/>
  <c r="I155" i="7"/>
  <c r="L155" i="7" s="1"/>
  <c r="I71" i="7"/>
  <c r="L71" i="7" s="1"/>
  <c r="I139" i="7"/>
  <c r="L139" i="7" s="1"/>
  <c r="I55" i="7"/>
  <c r="L55" i="7" s="1"/>
  <c r="I132" i="7"/>
  <c r="L132" i="7" s="1"/>
  <c r="I299" i="7"/>
  <c r="L299" i="7" s="1"/>
  <c r="I245" i="7"/>
  <c r="L245" i="7" s="1"/>
  <c r="I34" i="7"/>
  <c r="L34" i="7" s="1"/>
  <c r="I345" i="7"/>
  <c r="L345" i="7" s="1"/>
  <c r="I329" i="7"/>
  <c r="L329" i="7" s="1"/>
  <c r="I310" i="7"/>
  <c r="L310" i="7" s="1"/>
  <c r="I294" i="7"/>
  <c r="L294" i="7" s="1"/>
  <c r="I279" i="7"/>
  <c r="L279" i="7" s="1"/>
  <c r="I229" i="7"/>
  <c r="L229" i="7" s="1"/>
  <c r="I214" i="7"/>
  <c r="L214" i="7" s="1"/>
  <c r="I204" i="7"/>
  <c r="L204" i="7" s="1"/>
  <c r="I171" i="7"/>
  <c r="L171" i="7" s="1"/>
  <c r="I110" i="7"/>
  <c r="L110" i="7" s="1"/>
  <c r="I42" i="7"/>
  <c r="L42" i="7" s="1"/>
  <c r="I151" i="7"/>
  <c r="L151" i="7" s="1"/>
  <c r="I52" i="7"/>
  <c r="L52" i="7" s="1"/>
  <c r="I189" i="7"/>
  <c r="L189" i="7" s="1"/>
  <c r="I147" i="7"/>
  <c r="L147" i="7" s="1"/>
  <c r="I122" i="7"/>
  <c r="L122" i="7" s="1"/>
  <c r="I100" i="7"/>
  <c r="L100" i="7" s="1"/>
  <c r="I123" i="7"/>
  <c r="L123" i="7" s="1"/>
  <c r="I87" i="7"/>
  <c r="L87" i="7" s="1"/>
  <c r="I50" i="7"/>
  <c r="L50" i="7" s="1"/>
  <c r="I232" i="7"/>
  <c r="L232" i="7" s="1"/>
  <c r="I218" i="7"/>
  <c r="L218" i="7" s="1"/>
  <c r="I202" i="7"/>
  <c r="L202" i="7" s="1"/>
  <c r="I136" i="7"/>
  <c r="L136" i="7" s="1"/>
  <c r="I120" i="7"/>
  <c r="L120" i="7" s="1"/>
  <c r="I104" i="7"/>
  <c r="L104" i="7" s="1"/>
  <c r="I89" i="7"/>
  <c r="L89" i="7" s="1"/>
  <c r="I63" i="7"/>
  <c r="L63" i="7" s="1"/>
  <c r="I40" i="7"/>
  <c r="L40" i="7" s="1"/>
  <c r="I23" i="7"/>
  <c r="L23" i="7" s="1"/>
  <c r="I15" i="7"/>
  <c r="L15" i="7" s="1"/>
  <c r="I108" i="7"/>
  <c r="L108" i="7" s="1"/>
  <c r="I79" i="7"/>
  <c r="L79" i="7" s="1"/>
  <c r="I56" i="7"/>
  <c r="L56" i="7" s="1"/>
  <c r="I32" i="7"/>
  <c r="L32" i="7" s="1"/>
  <c r="I10" i="7"/>
  <c r="L10" i="7" s="1"/>
  <c r="I93" i="7"/>
  <c r="L93" i="7" s="1"/>
  <c r="I77" i="7"/>
  <c r="L77" i="7" s="1"/>
  <c r="I61" i="7"/>
  <c r="L61" i="7" s="1"/>
  <c r="I13" i="7"/>
  <c r="L13" i="7" s="1"/>
  <c r="I334" i="7"/>
  <c r="L334" i="7" s="1"/>
  <c r="I308" i="7"/>
  <c r="L308" i="7" s="1"/>
  <c r="I273" i="7"/>
  <c r="L273" i="7" s="1"/>
  <c r="I339" i="7"/>
  <c r="L339" i="7" s="1"/>
  <c r="I315" i="7"/>
  <c r="L315" i="7" s="1"/>
  <c r="I305" i="7"/>
  <c r="L305" i="7" s="1"/>
  <c r="I278" i="7"/>
  <c r="L278" i="7" s="1"/>
  <c r="I363" i="7"/>
  <c r="L363" i="7" s="1"/>
  <c r="I265" i="7"/>
  <c r="L265" i="7" s="1"/>
  <c r="I200" i="7"/>
  <c r="L200" i="7" s="1"/>
  <c r="I316" i="7"/>
  <c r="L316" i="7" s="1"/>
  <c r="I267" i="7"/>
  <c r="L267" i="7" s="1"/>
  <c r="I225" i="7"/>
  <c r="L225" i="7" s="1"/>
  <c r="I336" i="7"/>
  <c r="L336" i="7" s="1"/>
  <c r="I270" i="7"/>
  <c r="L270" i="7" s="1"/>
  <c r="I349" i="7"/>
  <c r="L349" i="7" s="1"/>
  <c r="I300" i="7"/>
  <c r="L300" i="7" s="1"/>
  <c r="I286" i="7"/>
  <c r="L286" i="7" s="1"/>
  <c r="I257" i="7"/>
  <c r="L257" i="7" s="1"/>
  <c r="I239" i="7"/>
  <c r="L239" i="7" s="1"/>
  <c r="I175" i="7"/>
  <c r="L175" i="7" s="1"/>
  <c r="I141" i="7"/>
  <c r="L141" i="7" s="1"/>
  <c r="I59" i="7"/>
  <c r="L59" i="7" s="1"/>
  <c r="I133" i="7"/>
  <c r="L133" i="7" s="1"/>
  <c r="I185" i="7"/>
  <c r="L185" i="7" s="1"/>
  <c r="I126" i="7"/>
  <c r="L126" i="7" s="1"/>
  <c r="I291" i="7"/>
  <c r="L291" i="7" s="1"/>
  <c r="I261" i="7"/>
  <c r="L261" i="7" s="1"/>
  <c r="I243" i="7"/>
  <c r="L243" i="7" s="1"/>
  <c r="I187" i="7"/>
  <c r="L187" i="7" s="1"/>
  <c r="I309" i="7"/>
  <c r="L309" i="7" s="1"/>
  <c r="I288" i="7"/>
  <c r="L288" i="7" s="1"/>
  <c r="I272" i="7"/>
  <c r="L272" i="7" s="1"/>
  <c r="I226" i="7"/>
  <c r="L226" i="7" s="1"/>
  <c r="I80" i="7"/>
  <c r="L80" i="7" s="1"/>
  <c r="I107" i="7"/>
  <c r="L107" i="7" s="1"/>
  <c r="I24" i="7"/>
  <c r="L24" i="7" s="1"/>
  <c r="I163" i="7"/>
  <c r="L163" i="7" s="1"/>
  <c r="I145" i="7"/>
  <c r="L145" i="7" s="1"/>
  <c r="I109" i="7"/>
  <c r="L109" i="7" s="1"/>
  <c r="I97" i="7"/>
  <c r="L97" i="7" s="1"/>
  <c r="I44" i="7"/>
  <c r="L44" i="7" s="1"/>
  <c r="I143" i="7"/>
  <c r="L143" i="7" s="1"/>
  <c r="I113" i="7"/>
  <c r="L113" i="7" s="1"/>
  <c r="I84" i="7"/>
  <c r="L84" i="7" s="1"/>
  <c r="I228" i="7"/>
  <c r="L228" i="7" s="1"/>
  <c r="I197" i="7"/>
  <c r="L197" i="7" s="1"/>
  <c r="I129" i="7"/>
  <c r="L129" i="7" s="1"/>
  <c r="I119" i="7"/>
  <c r="L119" i="7" s="1"/>
  <c r="I98" i="7"/>
  <c r="L98" i="7" s="1"/>
  <c r="I83" i="7"/>
  <c r="L83" i="7" s="1"/>
  <c r="I60" i="7"/>
  <c r="L60" i="7" s="1"/>
  <c r="I38" i="7"/>
  <c r="L38" i="7" s="1"/>
  <c r="I20" i="7"/>
  <c r="L20" i="7" s="1"/>
  <c r="I12" i="7"/>
  <c r="L12" i="7" s="1"/>
  <c r="I105" i="7"/>
  <c r="L105" i="7" s="1"/>
  <c r="I76" i="7"/>
  <c r="L76" i="7" s="1"/>
  <c r="I48" i="7"/>
  <c r="L48" i="7" s="1"/>
  <c r="I30" i="7"/>
  <c r="L30" i="7" s="1"/>
  <c r="I102" i="7"/>
  <c r="L102" i="7" s="1"/>
  <c r="I86" i="7"/>
  <c r="L86" i="7" s="1"/>
  <c r="I70" i="7"/>
  <c r="L70" i="7" s="1"/>
  <c r="I54" i="7"/>
  <c r="L54" i="7" s="1"/>
  <c r="I22" i="7"/>
  <c r="L22" i="7" s="1"/>
  <c r="I9" i="7"/>
  <c r="L9" i="7" s="1"/>
  <c r="I98" i="5"/>
  <c r="L98" i="5" s="1"/>
  <c r="I242" i="5"/>
  <c r="L242" i="5" s="1"/>
  <c r="I251" i="5"/>
  <c r="L251" i="5" s="1"/>
  <c r="I94" i="5"/>
  <c r="L94" i="5" s="1"/>
  <c r="I172" i="5"/>
  <c r="L172" i="5" s="1"/>
  <c r="I241" i="5"/>
  <c r="L241" i="5" s="1"/>
  <c r="I253" i="5"/>
  <c r="L253" i="5" s="1"/>
  <c r="I32" i="5"/>
  <c r="L32" i="5" s="1"/>
  <c r="I95" i="5"/>
  <c r="L95" i="5" s="1"/>
  <c r="I119" i="5"/>
  <c r="L119" i="5" s="1"/>
  <c r="I262" i="5"/>
  <c r="L262" i="5" s="1"/>
  <c r="I193" i="5"/>
  <c r="L193" i="5" s="1"/>
  <c r="I40" i="5"/>
  <c r="L40" i="5" s="1"/>
  <c r="I171" i="5"/>
  <c r="L171" i="5" s="1"/>
  <c r="I182" i="5"/>
  <c r="L182" i="5" s="1"/>
  <c r="I279" i="5"/>
  <c r="L279" i="5" s="1"/>
  <c r="I318" i="5"/>
  <c r="L318" i="5" s="1"/>
  <c r="I108" i="5"/>
  <c r="L108" i="5" s="1"/>
  <c r="I245" i="5"/>
  <c r="L245" i="5" s="1"/>
  <c r="I49" i="5"/>
  <c r="L49" i="5" s="1"/>
  <c r="I312" i="5"/>
  <c r="L312" i="5" s="1"/>
  <c r="I178" i="5"/>
  <c r="L178" i="5" s="1"/>
  <c r="I271" i="5"/>
  <c r="L271" i="5" s="1"/>
  <c r="I124" i="5"/>
  <c r="L124" i="5" s="1"/>
  <c r="I37" i="5"/>
  <c r="L37" i="5" s="1"/>
  <c r="I337" i="5"/>
  <c r="L337" i="5" s="1"/>
  <c r="I243" i="5"/>
  <c r="L243" i="5" s="1"/>
  <c r="I348" i="5"/>
  <c r="L348" i="5" s="1"/>
  <c r="I323" i="5"/>
  <c r="L323" i="5" s="1"/>
  <c r="I240" i="5"/>
  <c r="L240" i="5" s="1"/>
  <c r="I179" i="5"/>
  <c r="L179" i="5" s="1"/>
  <c r="I62" i="5"/>
  <c r="L62" i="5" s="1"/>
  <c r="I56" i="5"/>
  <c r="L56" i="5" s="1"/>
  <c r="I203" i="5"/>
  <c r="L203" i="5" s="1"/>
  <c r="I148" i="5"/>
  <c r="L148" i="5" s="1"/>
  <c r="I210" i="5"/>
  <c r="L210" i="5" s="1"/>
  <c r="I286" i="5"/>
  <c r="L286" i="5" s="1"/>
  <c r="I250" i="5"/>
  <c r="L250" i="5" s="1"/>
  <c r="I346" i="5"/>
  <c r="L346" i="5" s="1"/>
  <c r="I325" i="5"/>
  <c r="L325" i="5" s="1"/>
  <c r="I340" i="5"/>
  <c r="L340" i="5" s="1"/>
  <c r="I103" i="5"/>
  <c r="L103" i="5" s="1"/>
  <c r="I177" i="5"/>
  <c r="L177" i="5" s="1"/>
  <c r="I347" i="5"/>
  <c r="L347" i="5" s="1"/>
  <c r="I322" i="5"/>
  <c r="L322" i="5" s="1"/>
  <c r="I338" i="5"/>
  <c r="L338" i="5" s="1"/>
  <c r="I324" i="5"/>
  <c r="L324" i="5" s="1"/>
  <c r="I206" i="5"/>
  <c r="L206" i="5" s="1"/>
  <c r="I194" i="5"/>
  <c r="L194" i="5" s="1"/>
  <c r="I302" i="5"/>
  <c r="L302" i="5" s="1"/>
  <c r="I68" i="5"/>
  <c r="L68" i="5" s="1"/>
  <c r="I310" i="5"/>
  <c r="L310" i="5" s="1"/>
  <c r="I326" i="5"/>
  <c r="L326" i="5" s="1"/>
  <c r="I258" i="5"/>
  <c r="L258" i="5" s="1"/>
  <c r="I136" i="5"/>
  <c r="L136" i="5" s="1"/>
  <c r="I352" i="5"/>
  <c r="L352" i="5" s="1"/>
  <c r="I91" i="5"/>
  <c r="L91" i="5" s="1"/>
  <c r="I290" i="5"/>
  <c r="L290" i="5" s="1"/>
  <c r="I308" i="5"/>
  <c r="L308" i="5" s="1"/>
  <c r="I269" i="5"/>
  <c r="L269" i="5" s="1"/>
  <c r="I79" i="5"/>
  <c r="L79" i="5" s="1"/>
  <c r="I190" i="5"/>
  <c r="L190" i="5" s="1"/>
  <c r="I57" i="5"/>
  <c r="L57" i="5" s="1"/>
  <c r="I300" i="5"/>
  <c r="L300" i="5" s="1"/>
  <c r="I180" i="5"/>
  <c r="L180" i="5" s="1"/>
  <c r="I218" i="5"/>
  <c r="L218" i="5" s="1"/>
  <c r="I151" i="5"/>
  <c r="L151" i="5" s="1"/>
  <c r="I167" i="5"/>
  <c r="L167" i="5" s="1"/>
  <c r="I111" i="5"/>
  <c r="L111" i="5" s="1"/>
  <c r="I63" i="5"/>
  <c r="L63" i="5" s="1"/>
  <c r="I234" i="5"/>
  <c r="L234" i="5" s="1"/>
  <c r="I141" i="5"/>
  <c r="L141" i="5" s="1"/>
  <c r="I75" i="5"/>
  <c r="L75" i="5" s="1"/>
  <c r="I238" i="5"/>
  <c r="L238" i="5" s="1"/>
  <c r="I36" i="5"/>
  <c r="L36" i="5" s="1"/>
  <c r="I273" i="5"/>
  <c r="L273" i="5" s="1"/>
  <c r="I354" i="5"/>
  <c r="L354" i="5" s="1"/>
  <c r="I298" i="5"/>
  <c r="L298" i="5" s="1"/>
  <c r="I358" i="5"/>
  <c r="L358" i="5" s="1"/>
  <c r="I127" i="5"/>
  <c r="L127" i="5" s="1"/>
  <c r="I257" i="5"/>
  <c r="L257" i="5" s="1"/>
  <c r="I317" i="5"/>
  <c r="L317" i="5" s="1"/>
  <c r="I87" i="5"/>
  <c r="L87" i="5" s="1"/>
  <c r="I344" i="5"/>
  <c r="L344" i="5" s="1"/>
  <c r="I361" i="5"/>
  <c r="L361" i="5" s="1"/>
  <c r="I339" i="5"/>
  <c r="L339" i="5" s="1"/>
  <c r="I315" i="5"/>
  <c r="L315" i="5" s="1"/>
  <c r="I341" i="5"/>
  <c r="L341" i="5" s="1"/>
  <c r="I327" i="5"/>
  <c r="L327" i="5" s="1"/>
  <c r="I303" i="5"/>
  <c r="L303" i="5" s="1"/>
  <c r="I113" i="5"/>
  <c r="L113" i="5" s="1"/>
  <c r="I293" i="5"/>
  <c r="L293" i="5" s="1"/>
  <c r="I287" i="5"/>
  <c r="L287" i="5" s="1"/>
  <c r="I280" i="5"/>
  <c r="L280" i="5" s="1"/>
  <c r="I268" i="5"/>
  <c r="L268" i="5" s="1"/>
  <c r="I237" i="5"/>
  <c r="L237" i="5" s="1"/>
  <c r="I229" i="5"/>
  <c r="L229" i="5" s="1"/>
  <c r="I223" i="5"/>
  <c r="L223" i="5" s="1"/>
  <c r="I110" i="5"/>
  <c r="L110" i="5" s="1"/>
  <c r="I53" i="5"/>
  <c r="L53" i="5" s="1"/>
  <c r="I265" i="5"/>
  <c r="L265" i="5" s="1"/>
  <c r="I247" i="5"/>
  <c r="L247" i="5" s="1"/>
  <c r="I188" i="5"/>
  <c r="L188" i="5" s="1"/>
  <c r="I117" i="5"/>
  <c r="L117" i="5" s="1"/>
  <c r="I42" i="5"/>
  <c r="L42" i="5" s="1"/>
  <c r="I192" i="5"/>
  <c r="L192" i="5" s="1"/>
  <c r="I166" i="5"/>
  <c r="L166" i="5" s="1"/>
  <c r="I134" i="5"/>
  <c r="L134" i="5" s="1"/>
  <c r="I125" i="5"/>
  <c r="L125" i="5" s="1"/>
  <c r="I102" i="5"/>
  <c r="L102" i="5" s="1"/>
  <c r="I93" i="5"/>
  <c r="L93" i="5" s="1"/>
  <c r="I86" i="5"/>
  <c r="L86" i="5" s="1"/>
  <c r="I34" i="5"/>
  <c r="L34" i="5" s="1"/>
  <c r="I153" i="5"/>
  <c r="L153" i="5" s="1"/>
  <c r="I146" i="5"/>
  <c r="L146" i="5" s="1"/>
  <c r="I120" i="5"/>
  <c r="L120" i="5" s="1"/>
  <c r="I66" i="5"/>
  <c r="L66" i="5" s="1"/>
  <c r="I47" i="5"/>
  <c r="L47" i="5" s="1"/>
  <c r="I204" i="5"/>
  <c r="L204" i="5" s="1"/>
  <c r="I163" i="5"/>
  <c r="L163" i="5" s="1"/>
  <c r="I69" i="5"/>
  <c r="L69" i="5" s="1"/>
  <c r="I44" i="5"/>
  <c r="L44" i="5" s="1"/>
  <c r="I123" i="5"/>
  <c r="L123" i="5" s="1"/>
  <c r="I175" i="5"/>
  <c r="L175" i="5" s="1"/>
  <c r="I140" i="5"/>
  <c r="L140" i="5" s="1"/>
  <c r="I289" i="5"/>
  <c r="L289" i="5" s="1"/>
  <c r="I160" i="5"/>
  <c r="L160" i="5" s="1"/>
  <c r="I20" i="5"/>
  <c r="L20" i="5" s="1"/>
  <c r="I50" i="5"/>
  <c r="L50" i="5" s="1"/>
  <c r="I107" i="5"/>
  <c r="L107" i="5" s="1"/>
  <c r="I90" i="5"/>
  <c r="L90" i="5" s="1"/>
  <c r="I168" i="5"/>
  <c r="L168" i="5" s="1"/>
  <c r="I214" i="5"/>
  <c r="L214" i="5" s="1"/>
  <c r="I187" i="5"/>
  <c r="L187" i="5" s="1"/>
  <c r="I226" i="5"/>
  <c r="L226" i="5" s="1"/>
  <c r="I174" i="5"/>
  <c r="L174" i="5" s="1"/>
  <c r="I283" i="5"/>
  <c r="L283" i="5" s="1"/>
  <c r="I267" i="5"/>
  <c r="L267" i="5" s="1"/>
  <c r="I355" i="5"/>
  <c r="L355" i="5" s="1"/>
  <c r="I263" i="5"/>
  <c r="L263" i="5" s="1"/>
  <c r="I328" i="5"/>
  <c r="L328" i="5" s="1"/>
  <c r="I152" i="5"/>
  <c r="L152" i="5" s="1"/>
  <c r="I353" i="5"/>
  <c r="L353" i="5" s="1"/>
  <c r="I314" i="5"/>
  <c r="L314" i="5" s="1"/>
  <c r="I118" i="5"/>
  <c r="L118" i="5" s="1"/>
  <c r="I360" i="5"/>
  <c r="L360" i="5" s="1"/>
  <c r="I320" i="5"/>
  <c r="L320" i="5" s="1"/>
  <c r="I307" i="5"/>
  <c r="L307" i="5" s="1"/>
  <c r="I112" i="5"/>
  <c r="L112" i="5" s="1"/>
  <c r="I336" i="5"/>
  <c r="L336" i="5" s="1"/>
  <c r="I297" i="5"/>
  <c r="L297" i="5" s="1"/>
  <c r="I189" i="5"/>
  <c r="L189" i="5" s="1"/>
  <c r="I260" i="5"/>
  <c r="L260" i="5" s="1"/>
  <c r="I231" i="5"/>
  <c r="L231" i="5" s="1"/>
  <c r="I46" i="5"/>
  <c r="L46" i="5" s="1"/>
  <c r="I292" i="5"/>
  <c r="L292" i="5" s="1"/>
  <c r="I285" i="5"/>
  <c r="L285" i="5" s="1"/>
  <c r="I277" i="5"/>
  <c r="L277" i="5" s="1"/>
  <c r="I236" i="5"/>
  <c r="L236" i="5" s="1"/>
  <c r="I228" i="5"/>
  <c r="L228" i="5" s="1"/>
  <c r="I221" i="5"/>
  <c r="L221" i="5" s="1"/>
  <c r="I213" i="5"/>
  <c r="L213" i="5" s="1"/>
  <c r="I78" i="5"/>
  <c r="L78" i="5" s="1"/>
  <c r="I39" i="5"/>
  <c r="L39" i="5" s="1"/>
  <c r="I264" i="5"/>
  <c r="L264" i="5" s="1"/>
  <c r="I244" i="5"/>
  <c r="L244" i="5" s="1"/>
  <c r="I81" i="5"/>
  <c r="L81" i="5" s="1"/>
  <c r="I26" i="5"/>
  <c r="L26" i="5" s="1"/>
  <c r="I173" i="5"/>
  <c r="L173" i="5" s="1"/>
  <c r="I158" i="5"/>
  <c r="L158" i="5" s="1"/>
  <c r="I133" i="5"/>
  <c r="L133" i="5" s="1"/>
  <c r="I122" i="5"/>
  <c r="L122" i="5" s="1"/>
  <c r="I101" i="5"/>
  <c r="L101" i="5" s="1"/>
  <c r="I92" i="5"/>
  <c r="L92" i="5" s="1"/>
  <c r="I85" i="5"/>
  <c r="L85" i="5" s="1"/>
  <c r="I15" i="5"/>
  <c r="L15" i="5" s="1"/>
  <c r="I150" i="5"/>
  <c r="L150" i="5" s="1"/>
  <c r="I132" i="5"/>
  <c r="L132" i="5" s="1"/>
  <c r="I65" i="5"/>
  <c r="L65" i="5" s="1"/>
  <c r="I31" i="5"/>
  <c r="L31" i="5" s="1"/>
  <c r="I196" i="5"/>
  <c r="L196" i="5" s="1"/>
  <c r="I184" i="5"/>
  <c r="L184" i="5" s="1"/>
  <c r="I162" i="5"/>
  <c r="L162" i="5" s="1"/>
  <c r="I138" i="5"/>
  <c r="L138" i="5" s="1"/>
  <c r="I25" i="5"/>
  <c r="L25" i="5" s="1"/>
  <c r="I230" i="5"/>
  <c r="L230" i="5" s="1"/>
  <c r="I209" i="5"/>
  <c r="L209" i="5" s="1"/>
  <c r="I12" i="5"/>
  <c r="L12" i="5" s="1"/>
  <c r="I83" i="5"/>
  <c r="L83" i="5" s="1"/>
  <c r="I80" i="5"/>
  <c r="L80" i="5" s="1"/>
  <c r="I114" i="5"/>
  <c r="L114" i="5" s="1"/>
  <c r="I54" i="5"/>
  <c r="L54" i="5" s="1"/>
  <c r="I131" i="5"/>
  <c r="L131" i="5" s="1"/>
  <c r="I115" i="5"/>
  <c r="L115" i="5" s="1"/>
  <c r="I334" i="5"/>
  <c r="L334" i="5" s="1"/>
  <c r="I235" i="5"/>
  <c r="L235" i="5" s="1"/>
  <c r="I313" i="5"/>
  <c r="L313" i="5" s="1"/>
  <c r="I294" i="5"/>
  <c r="L294" i="5" s="1"/>
  <c r="I282" i="5"/>
  <c r="L282" i="5" s="1"/>
  <c r="I71" i="5"/>
  <c r="L71" i="5" s="1"/>
  <c r="I13" i="5"/>
  <c r="L13" i="5" s="1"/>
  <c r="I362" i="5"/>
  <c r="L362" i="5" s="1"/>
  <c r="I350" i="5"/>
  <c r="L350" i="5" s="1"/>
  <c r="I11" i="5"/>
  <c r="L11" i="5" s="1"/>
  <c r="I202" i="5"/>
  <c r="L202" i="5" s="1"/>
  <c r="I266" i="5"/>
  <c r="L266" i="5" s="1"/>
  <c r="I305" i="5"/>
  <c r="L305" i="5" s="1"/>
  <c r="I76" i="5"/>
  <c r="L76" i="5" s="1"/>
  <c r="I311" i="5"/>
  <c r="L311" i="5" s="1"/>
  <c r="I270" i="5"/>
  <c r="L270" i="5" s="1"/>
  <c r="I335" i="5"/>
  <c r="L335" i="5" s="1"/>
  <c r="I357" i="5"/>
  <c r="L357" i="5" s="1"/>
  <c r="I319" i="5"/>
  <c r="L319" i="5" s="1"/>
  <c r="I301" i="5"/>
  <c r="L301" i="5" s="1"/>
  <c r="I332" i="5"/>
  <c r="L332" i="5" s="1"/>
  <c r="I296" i="5"/>
  <c r="L296" i="5" s="1"/>
  <c r="I259" i="5"/>
  <c r="L259" i="5" s="1"/>
  <c r="I77" i="5"/>
  <c r="L77" i="5" s="1"/>
  <c r="I38" i="5"/>
  <c r="L38" i="5" s="1"/>
  <c r="I291" i="5"/>
  <c r="L291" i="5" s="1"/>
  <c r="I284" i="5"/>
  <c r="L284" i="5" s="1"/>
  <c r="I276" i="5"/>
  <c r="L276" i="5" s="1"/>
  <c r="I256" i="5"/>
  <c r="L256" i="5" s="1"/>
  <c r="I233" i="5"/>
  <c r="L233" i="5" s="1"/>
  <c r="I227" i="5"/>
  <c r="L227" i="5" s="1"/>
  <c r="I220" i="5"/>
  <c r="L220" i="5" s="1"/>
  <c r="I212" i="5"/>
  <c r="L212" i="5" s="1"/>
  <c r="I72" i="5"/>
  <c r="L72" i="5" s="1"/>
  <c r="I23" i="5"/>
  <c r="L23" i="5" s="1"/>
  <c r="I254" i="5"/>
  <c r="L254" i="5" s="1"/>
  <c r="I216" i="5"/>
  <c r="L216" i="5" s="1"/>
  <c r="I170" i="5"/>
  <c r="L170" i="5" s="1"/>
  <c r="I157" i="5"/>
  <c r="L157" i="5" s="1"/>
  <c r="I128" i="5"/>
  <c r="L128" i="5" s="1"/>
  <c r="I106" i="5"/>
  <c r="L106" i="5" s="1"/>
  <c r="I100" i="5"/>
  <c r="L100" i="5" s="1"/>
  <c r="I89" i="5"/>
  <c r="L89" i="5" s="1"/>
  <c r="I51" i="5"/>
  <c r="L51" i="5" s="1"/>
  <c r="I14" i="5"/>
  <c r="L14" i="5" s="1"/>
  <c r="I155" i="5"/>
  <c r="L155" i="5" s="1"/>
  <c r="I149" i="5"/>
  <c r="L149" i="5" s="1"/>
  <c r="I129" i="5"/>
  <c r="L129" i="5" s="1"/>
  <c r="I97" i="5"/>
  <c r="L97" i="5" s="1"/>
  <c r="I55" i="5"/>
  <c r="L55" i="5" s="1"/>
  <c r="I30" i="5"/>
  <c r="L30" i="5" s="1"/>
  <c r="I195" i="5"/>
  <c r="L195" i="5" s="1"/>
  <c r="I176" i="5"/>
  <c r="L176" i="5" s="1"/>
  <c r="I159" i="5"/>
  <c r="L159" i="5" s="1"/>
  <c r="I137" i="5"/>
  <c r="L137" i="5" s="1"/>
  <c r="I84" i="5"/>
  <c r="L84" i="5" s="1"/>
  <c r="I61" i="5"/>
  <c r="L61" i="5" s="1"/>
  <c r="I19" i="5"/>
  <c r="L19" i="5" s="1"/>
  <c r="I104" i="5"/>
  <c r="L104" i="5" s="1"/>
  <c r="I8" i="5"/>
  <c r="L8" i="5" s="1"/>
  <c r="I24" i="5"/>
  <c r="L24" i="5" s="1"/>
  <c r="I45" i="5"/>
  <c r="L45" i="5" s="1"/>
  <c r="I135" i="5"/>
  <c r="L135" i="5" s="1"/>
  <c r="I16" i="5"/>
  <c r="L16" i="5" s="1"/>
  <c r="I67" i="5"/>
  <c r="L67" i="5" s="1"/>
  <c r="I186" i="5"/>
  <c r="L186" i="5" s="1"/>
  <c r="I329" i="5"/>
  <c r="L329" i="5" s="1"/>
  <c r="I41" i="5"/>
  <c r="L41" i="5" s="1"/>
  <c r="I29" i="5"/>
  <c r="L29" i="5" s="1"/>
  <c r="I70" i="5"/>
  <c r="L70" i="5" s="1"/>
  <c r="I64" i="5"/>
  <c r="L64" i="5" s="1"/>
  <c r="I139" i="5"/>
  <c r="L139" i="5" s="1"/>
  <c r="I225" i="5"/>
  <c r="L225" i="5" s="1"/>
  <c r="I246" i="5"/>
  <c r="L246" i="5" s="1"/>
  <c r="I342" i="5"/>
  <c r="L342" i="5" s="1"/>
  <c r="I21" i="5"/>
  <c r="L21" i="5" s="1"/>
  <c r="I278" i="5"/>
  <c r="L278" i="5" s="1"/>
  <c r="I333" i="5"/>
  <c r="L333" i="5" s="1"/>
  <c r="I145" i="5"/>
  <c r="L145" i="5" s="1"/>
  <c r="I164" i="5"/>
  <c r="L164" i="5" s="1"/>
  <c r="I306" i="5"/>
  <c r="L306" i="5" s="1"/>
  <c r="I343" i="5"/>
  <c r="L343" i="5" s="1"/>
  <c r="I43" i="5"/>
  <c r="L43" i="5" s="1"/>
  <c r="I349" i="5"/>
  <c r="L349" i="5" s="1"/>
  <c r="I331" i="5"/>
  <c r="L331" i="5" s="1"/>
  <c r="I183" i="5"/>
  <c r="L183" i="5" s="1"/>
  <c r="I356" i="5"/>
  <c r="L356" i="5" s="1"/>
  <c r="I316" i="5"/>
  <c r="L316" i="5" s="1"/>
  <c r="I345" i="5"/>
  <c r="L345" i="5" s="1"/>
  <c r="I330" i="5"/>
  <c r="L330" i="5" s="1"/>
  <c r="I304" i="5"/>
  <c r="L304" i="5" s="1"/>
  <c r="I295" i="5"/>
  <c r="L295" i="5" s="1"/>
  <c r="I252" i="5"/>
  <c r="L252" i="5" s="1"/>
  <c r="I219" i="5"/>
  <c r="L219" i="5" s="1"/>
  <c r="I22" i="5"/>
  <c r="L22" i="5" s="1"/>
  <c r="I288" i="5"/>
  <c r="L288" i="5" s="1"/>
  <c r="I281" i="5"/>
  <c r="L281" i="5" s="1"/>
  <c r="I275" i="5"/>
  <c r="L275" i="5" s="1"/>
  <c r="I249" i="5"/>
  <c r="L249" i="5" s="1"/>
  <c r="I232" i="5"/>
  <c r="L232" i="5" s="1"/>
  <c r="I224" i="5"/>
  <c r="L224" i="5" s="1"/>
  <c r="I217" i="5"/>
  <c r="L217" i="5" s="1"/>
  <c r="I211" i="5"/>
  <c r="L211" i="5" s="1"/>
  <c r="I185" i="5"/>
  <c r="L185" i="5" s="1"/>
  <c r="I116" i="5"/>
  <c r="L116" i="5" s="1"/>
  <c r="I272" i="5"/>
  <c r="L272" i="5" s="1"/>
  <c r="I248" i="5"/>
  <c r="L248" i="5" s="1"/>
  <c r="I239" i="5"/>
  <c r="L239" i="5" s="1"/>
  <c r="I208" i="5"/>
  <c r="L208" i="5" s="1"/>
  <c r="I201" i="5"/>
  <c r="L201" i="5" s="1"/>
  <c r="I169" i="5"/>
  <c r="L169" i="5" s="1"/>
  <c r="I142" i="5"/>
  <c r="L142" i="5" s="1"/>
  <c r="I126" i="5"/>
  <c r="L126" i="5" s="1"/>
  <c r="I105" i="5"/>
  <c r="L105" i="5" s="1"/>
  <c r="I96" i="5"/>
  <c r="L96" i="5" s="1"/>
  <c r="I88" i="5"/>
  <c r="L88" i="5" s="1"/>
  <c r="I35" i="5"/>
  <c r="L35" i="5" s="1"/>
  <c r="I200" i="5"/>
  <c r="L200" i="5" s="1"/>
  <c r="I154" i="5"/>
  <c r="L154" i="5" s="1"/>
  <c r="I147" i="5"/>
  <c r="L147" i="5" s="1"/>
  <c r="I121" i="5"/>
  <c r="L121" i="5" s="1"/>
  <c r="I82" i="5"/>
  <c r="L82" i="5" s="1"/>
  <c r="I48" i="5"/>
  <c r="L48" i="5" s="1"/>
  <c r="I27" i="5"/>
  <c r="L27" i="5" s="1"/>
  <c r="I191" i="5"/>
  <c r="L191" i="5" s="1"/>
  <c r="I165" i="5"/>
  <c r="L165" i="5" s="1"/>
  <c r="I143" i="5"/>
  <c r="L143" i="5" s="1"/>
  <c r="I73" i="5"/>
  <c r="L73" i="5" s="1"/>
  <c r="I60" i="5"/>
  <c r="L60" i="5" s="1"/>
  <c r="I18" i="5"/>
  <c r="L18" i="5" s="1"/>
  <c r="I8" i="4"/>
  <c r="L8" i="4" s="1"/>
  <c r="I8" i="3"/>
  <c r="L8" i="3" s="1"/>
  <c r="I12" i="2"/>
  <c r="L12" i="2" s="1"/>
  <c r="I222" i="2"/>
  <c r="L222" i="2" s="1"/>
  <c r="I351" i="2"/>
  <c r="L351" i="2" s="1"/>
  <c r="I113" i="2"/>
  <c r="L113" i="2" s="1"/>
  <c r="I268" i="2"/>
  <c r="L268" i="2" s="1"/>
  <c r="I275" i="2"/>
  <c r="L275" i="2" s="1"/>
  <c r="I53" i="2"/>
  <c r="L53" i="2" s="1"/>
  <c r="I126" i="2"/>
  <c r="L126" i="2" s="1"/>
  <c r="I111" i="2"/>
  <c r="L111" i="2" s="1"/>
  <c r="I29" i="2"/>
  <c r="L29" i="2" s="1"/>
  <c r="I248" i="2"/>
  <c r="L248" i="2" s="1"/>
  <c r="I148" i="2"/>
  <c r="L148" i="2" s="1"/>
  <c r="I324" i="2"/>
  <c r="L324" i="2" s="1"/>
  <c r="I224" i="2"/>
  <c r="L224" i="2" s="1"/>
  <c r="I31" i="2"/>
  <c r="L31" i="2" s="1"/>
  <c r="I184" i="2"/>
  <c r="L184" i="2" s="1"/>
  <c r="I73" i="2"/>
  <c r="L73" i="2" s="1"/>
  <c r="I274" i="2"/>
  <c r="L274" i="2" s="1"/>
  <c r="I61" i="2"/>
  <c r="L61" i="2" s="1"/>
  <c r="I306" i="2"/>
  <c r="L306" i="2" s="1"/>
  <c r="I77" i="2"/>
  <c r="L77" i="2" s="1"/>
  <c r="I215" i="2"/>
  <c r="L215" i="2" s="1"/>
  <c r="I353" i="2"/>
  <c r="L353" i="2" s="1"/>
  <c r="I213" i="2"/>
  <c r="L213" i="2" s="1"/>
  <c r="I203" i="2"/>
  <c r="L203" i="2" s="1"/>
  <c r="I202" i="2"/>
  <c r="L202" i="2" s="1"/>
  <c r="I162" i="2"/>
  <c r="L162" i="2" s="1"/>
  <c r="I258" i="2"/>
  <c r="L258" i="2" s="1"/>
  <c r="I19" i="2"/>
  <c r="L19" i="2" s="1"/>
  <c r="I139" i="2"/>
  <c r="L139" i="2" s="1"/>
  <c r="I109" i="2"/>
  <c r="L109" i="2" s="1"/>
  <c r="I359" i="2"/>
  <c r="L359" i="2" s="1"/>
  <c r="I216" i="2"/>
  <c r="L216" i="2" s="1"/>
  <c r="I90" i="2"/>
  <c r="L90" i="2" s="1"/>
  <c r="I99" i="2"/>
  <c r="L99" i="2" s="1"/>
  <c r="I211" i="2"/>
  <c r="L211" i="2" s="1"/>
  <c r="I13" i="2"/>
  <c r="L13" i="2" s="1"/>
  <c r="I58" i="2"/>
  <c r="L58" i="2" s="1"/>
  <c r="I70" i="2"/>
  <c r="L70" i="2" s="1"/>
  <c r="I349" i="2"/>
  <c r="L349" i="2" s="1"/>
  <c r="I355" i="2"/>
  <c r="L355" i="2" s="1"/>
  <c r="I218" i="2"/>
  <c r="L218" i="2" s="1"/>
  <c r="I301" i="2"/>
  <c r="L301" i="2" s="1"/>
  <c r="I223" i="2"/>
  <c r="L223" i="2" s="1"/>
  <c r="I93" i="2"/>
  <c r="L93" i="2" s="1"/>
  <c r="I14" i="2"/>
  <c r="L14" i="2" s="1"/>
  <c r="I171" i="2"/>
  <c r="L171" i="2" s="1"/>
  <c r="I15" i="2"/>
  <c r="L15" i="2" s="1"/>
  <c r="I156" i="2"/>
  <c r="L156" i="2" s="1"/>
  <c r="I133" i="2"/>
  <c r="L133" i="2" s="1"/>
  <c r="I69" i="2"/>
  <c r="L69" i="2" s="1"/>
  <c r="I326" i="2"/>
  <c r="L326" i="2" s="1"/>
  <c r="I254" i="2"/>
  <c r="L254" i="2" s="1"/>
  <c r="I358" i="2"/>
  <c r="L358" i="2" s="1"/>
  <c r="I84" i="2"/>
  <c r="L84" i="2" s="1"/>
  <c r="I167" i="2"/>
  <c r="L167" i="2" s="1"/>
  <c r="I11" i="2"/>
  <c r="L11" i="2" s="1"/>
  <c r="I260" i="2"/>
  <c r="L260" i="2" s="1"/>
  <c r="I75" i="2"/>
  <c r="L75" i="2" s="1"/>
  <c r="I27" i="2"/>
  <c r="L27" i="2" s="1"/>
  <c r="I239" i="2"/>
  <c r="L239" i="2" s="1"/>
  <c r="I313" i="2"/>
  <c r="L313" i="2" s="1"/>
  <c r="I146" i="2"/>
  <c r="L146" i="2" s="1"/>
  <c r="I132" i="2"/>
  <c r="L132" i="2" s="1"/>
  <c r="I179" i="2"/>
  <c r="L179" i="2" s="1"/>
  <c r="I264" i="2"/>
  <c r="L264" i="2" s="1"/>
  <c r="I309" i="2"/>
  <c r="L309" i="2" s="1"/>
  <c r="I360" i="2"/>
  <c r="L360" i="2" s="1"/>
  <c r="I322" i="2"/>
  <c r="L322" i="2" s="1"/>
  <c r="I354" i="2"/>
  <c r="L354" i="2" s="1"/>
  <c r="I346" i="2"/>
  <c r="L346" i="2" s="1"/>
  <c r="I38" i="2"/>
  <c r="L38" i="2" s="1"/>
  <c r="I178" i="2"/>
  <c r="L178" i="2" s="1"/>
  <c r="I294" i="2"/>
  <c r="L294" i="2" s="1"/>
  <c r="I350" i="2"/>
  <c r="L350" i="2" s="1"/>
  <c r="I295" i="2"/>
  <c r="L295" i="2" s="1"/>
  <c r="I244" i="2"/>
  <c r="L244" i="2" s="1"/>
  <c r="I312" i="2"/>
  <c r="L312" i="2" s="1"/>
  <c r="I64" i="2"/>
  <c r="L64" i="2" s="1"/>
  <c r="I45" i="2"/>
  <c r="L45" i="2" s="1"/>
  <c r="I194" i="2"/>
  <c r="L194" i="2" s="1"/>
  <c r="I154" i="2"/>
  <c r="L154" i="2" s="1"/>
  <c r="I86" i="2"/>
  <c r="L86" i="2" s="1"/>
  <c r="I341" i="2"/>
  <c r="L341" i="2" s="1"/>
  <c r="I145" i="2"/>
  <c r="L145" i="2" s="1"/>
  <c r="I207" i="2"/>
  <c r="L207" i="2" s="1"/>
  <c r="I238" i="2"/>
  <c r="L238" i="2" s="1"/>
  <c r="I336" i="2"/>
  <c r="L336" i="2" s="1"/>
  <c r="I242" i="2"/>
  <c r="L242" i="2" s="1"/>
  <c r="I47" i="2"/>
  <c r="L47" i="2" s="1"/>
  <c r="I34" i="2"/>
  <c r="L34" i="2" s="1"/>
  <c r="I199" i="2"/>
  <c r="L199" i="2" s="1"/>
  <c r="I196" i="2"/>
  <c r="L196" i="2" s="1"/>
  <c r="I10" i="2"/>
  <c r="L10" i="2" s="1"/>
  <c r="I55" i="2"/>
  <c r="L55" i="2" s="1"/>
  <c r="I303" i="2"/>
  <c r="L303" i="2" s="1"/>
  <c r="I311" i="2"/>
  <c r="L311" i="2" s="1"/>
  <c r="I352" i="2"/>
  <c r="L352" i="2" s="1"/>
  <c r="I79" i="2"/>
  <c r="L79" i="2" s="1"/>
  <c r="I185" i="2"/>
  <c r="L185" i="2" s="1"/>
  <c r="I323" i="2"/>
  <c r="L323" i="2" s="1"/>
  <c r="I87" i="2"/>
  <c r="L87" i="2" s="1"/>
  <c r="I94" i="2"/>
  <c r="L94" i="2" s="1"/>
  <c r="I231" i="2"/>
  <c r="L231" i="2" s="1"/>
  <c r="I310" i="2"/>
  <c r="L310" i="2" s="1"/>
  <c r="I186" i="2"/>
  <c r="L186" i="2" s="1"/>
  <c r="I138" i="2"/>
  <c r="L138" i="2" s="1"/>
  <c r="I286" i="2"/>
  <c r="L286" i="2" s="1"/>
  <c r="I201" i="2"/>
  <c r="L201" i="2" s="1"/>
  <c r="I278" i="2"/>
  <c r="L278" i="2" s="1"/>
  <c r="I304" i="2"/>
  <c r="L304" i="2" s="1"/>
  <c r="I151" i="2"/>
  <c r="L151" i="2" s="1"/>
  <c r="I328" i="2"/>
  <c r="L328" i="2" s="1"/>
  <c r="I300" i="2"/>
  <c r="L300" i="2" s="1"/>
  <c r="I267" i="2"/>
  <c r="L267" i="2" s="1"/>
  <c r="I245" i="2"/>
  <c r="L245" i="2" s="1"/>
  <c r="I100" i="2"/>
  <c r="L100" i="2" s="1"/>
  <c r="L8" i="2"/>
  <c r="I182" i="2"/>
  <c r="L182" i="2" s="1"/>
  <c r="I48" i="2"/>
  <c r="L48" i="2" s="1"/>
  <c r="I164" i="2"/>
  <c r="L164" i="2" s="1"/>
  <c r="I81" i="2"/>
  <c r="L81" i="2" s="1"/>
  <c r="I116" i="2"/>
  <c r="L116" i="2" s="1"/>
  <c r="I330" i="2"/>
  <c r="L330" i="2" s="1"/>
  <c r="I263" i="2"/>
  <c r="L263" i="2" s="1"/>
  <c r="I114" i="2"/>
  <c r="L114" i="2" s="1"/>
  <c r="I212" i="2"/>
  <c r="L212" i="2" s="1"/>
  <c r="I361" i="2"/>
  <c r="L361" i="2" s="1"/>
  <c r="I198" i="2"/>
  <c r="L198" i="2" s="1"/>
  <c r="I83" i="2"/>
  <c r="L83" i="2" s="1"/>
  <c r="I205" i="2"/>
  <c r="L205" i="2" s="1"/>
  <c r="I318" i="2"/>
  <c r="L318" i="2" s="1"/>
  <c r="I108" i="2"/>
  <c r="L108" i="2" s="1"/>
  <c r="I165" i="2"/>
  <c r="L165" i="2" s="1"/>
  <c r="I261" i="2"/>
  <c r="L261" i="2" s="1"/>
  <c r="I52" i="2"/>
  <c r="L52" i="2" s="1"/>
  <c r="I208" i="2"/>
  <c r="L208" i="2" s="1"/>
  <c r="I315" i="2"/>
  <c r="L315" i="2" s="1"/>
  <c r="I95" i="2"/>
  <c r="L95" i="2" s="1"/>
  <c r="I189" i="2"/>
  <c r="L189" i="2" s="1"/>
  <c r="I30" i="2"/>
  <c r="L30" i="2" s="1"/>
  <c r="I144" i="2"/>
  <c r="L144" i="2" s="1"/>
  <c r="I210" i="2"/>
  <c r="L210" i="2" s="1"/>
  <c r="I280" i="2"/>
  <c r="L280" i="2" s="1"/>
  <c r="I307" i="2"/>
  <c r="L307" i="2" s="1"/>
  <c r="I265" i="2"/>
  <c r="L265" i="2" s="1"/>
  <c r="I23" i="2"/>
  <c r="L23" i="2" s="1"/>
  <c r="I305" i="2"/>
  <c r="L305" i="2" s="1"/>
  <c r="I125" i="2"/>
  <c r="L125" i="2" s="1"/>
  <c r="I74" i="2"/>
  <c r="L74" i="2" s="1"/>
  <c r="I50" i="2"/>
  <c r="L50" i="2" s="1"/>
  <c r="I180" i="2"/>
  <c r="L180" i="2" s="1"/>
  <c r="I363" i="2"/>
  <c r="L363" i="2" s="1"/>
  <c r="I176" i="2"/>
  <c r="L176" i="2" s="1"/>
  <c r="I101" i="2"/>
  <c r="L101" i="2" s="1"/>
  <c r="I200" i="2"/>
  <c r="L200" i="2" s="1"/>
  <c r="I46" i="2"/>
  <c r="L46" i="2" s="1"/>
  <c r="I147" i="2"/>
  <c r="L147" i="2" s="1"/>
  <c r="I292" i="2"/>
  <c r="L292" i="2" s="1"/>
  <c r="I26" i="2"/>
  <c r="L26" i="2" s="1"/>
  <c r="I107" i="2"/>
  <c r="L107" i="2" s="1"/>
  <c r="I209" i="2"/>
  <c r="L209" i="2" s="1"/>
  <c r="I340" i="2"/>
  <c r="L340" i="2" s="1"/>
  <c r="I283" i="2"/>
  <c r="L283" i="2" s="1"/>
  <c r="I56" i="2"/>
  <c r="L56" i="2" s="1"/>
  <c r="I72" i="2"/>
  <c r="L72" i="2" s="1"/>
  <c r="I332" i="2"/>
  <c r="L332" i="2" s="1"/>
  <c r="I68" i="2"/>
  <c r="L68" i="2" s="1"/>
  <c r="I345" i="2"/>
  <c r="L345" i="2" s="1"/>
  <c r="I327" i="2"/>
  <c r="L327" i="2" s="1"/>
  <c r="I18" i="2"/>
  <c r="L18" i="2" s="1"/>
  <c r="I135" i="2"/>
  <c r="L135" i="2" s="1"/>
  <c r="I89" i="2"/>
  <c r="L89" i="2" s="1"/>
  <c r="I243" i="2"/>
  <c r="L243" i="2" s="1"/>
  <c r="I152" i="2"/>
  <c r="L152" i="2" s="1"/>
  <c r="I97" i="2"/>
  <c r="L97" i="2" s="1"/>
  <c r="I102" i="2"/>
  <c r="L102" i="2" s="1"/>
  <c r="I118" i="2"/>
  <c r="L118" i="2" s="1"/>
  <c r="I221" i="2"/>
  <c r="L221" i="2" s="1"/>
  <c r="I168" i="2"/>
  <c r="L168" i="2" s="1"/>
  <c r="I246" i="2"/>
  <c r="L246" i="2" s="1"/>
  <c r="I22" i="2"/>
  <c r="L22" i="2" s="1"/>
  <c r="I115" i="2"/>
  <c r="L115" i="2" s="1"/>
  <c r="I214" i="2"/>
  <c r="L214" i="2" s="1"/>
  <c r="I272" i="2"/>
  <c r="L272" i="2" s="1"/>
  <c r="I277" i="2"/>
  <c r="L277" i="2" s="1"/>
  <c r="I28" i="2"/>
  <c r="L28" i="2" s="1"/>
  <c r="I170" i="2"/>
  <c r="L170" i="2" s="1"/>
  <c r="I253" i="2"/>
  <c r="L253" i="2" s="1"/>
  <c r="I49" i="2"/>
  <c r="L49" i="2" s="1"/>
  <c r="I103" i="2"/>
  <c r="L103" i="2" s="1"/>
  <c r="I219" i="2"/>
  <c r="L219" i="2" s="1"/>
  <c r="I60" i="2"/>
  <c r="L60" i="2" s="1"/>
  <c r="I302" i="2"/>
  <c r="L302" i="2" s="1"/>
  <c r="I247" i="2"/>
  <c r="L247" i="2" s="1"/>
  <c r="I225" i="2"/>
  <c r="L225" i="2" s="1"/>
  <c r="I317" i="2"/>
  <c r="L317" i="2" s="1"/>
  <c r="I333" i="2"/>
  <c r="L333" i="2" s="1"/>
  <c r="I249" i="2"/>
  <c r="L249" i="2" s="1"/>
  <c r="I142" i="2"/>
  <c r="L142" i="2" s="1"/>
  <c r="I136" i="2"/>
  <c r="L136" i="2" s="1"/>
  <c r="I236" i="2"/>
  <c r="L236" i="2" s="1"/>
  <c r="I105" i="2"/>
  <c r="L105" i="2" s="1"/>
  <c r="I24" i="2"/>
  <c r="L24" i="2" s="1"/>
  <c r="I195" i="2"/>
  <c r="L195" i="2" s="1"/>
  <c r="I21" i="2"/>
  <c r="L21" i="2" s="1"/>
  <c r="I237" i="2"/>
  <c r="L237" i="2" s="1"/>
  <c r="I122" i="2"/>
  <c r="L122" i="2" s="1"/>
  <c r="I226" i="2"/>
  <c r="L226" i="2" s="1"/>
  <c r="I299" i="2"/>
  <c r="L299" i="2" s="1"/>
  <c r="I173" i="2"/>
  <c r="L173" i="2" s="1"/>
  <c r="I262" i="2"/>
  <c r="L262" i="2" s="1"/>
  <c r="I110" i="2"/>
  <c r="L110" i="2" s="1"/>
  <c r="I229" i="2"/>
  <c r="L229" i="2" s="1"/>
  <c r="I63" i="2"/>
  <c r="L63" i="2" s="1"/>
  <c r="I166" i="2"/>
  <c r="L166" i="2" s="1"/>
  <c r="I230" i="2"/>
  <c r="L230" i="2" s="1"/>
  <c r="I325" i="2"/>
  <c r="L325" i="2" s="1"/>
  <c r="I362" i="2"/>
  <c r="L362" i="2" s="1"/>
  <c r="I39" i="2"/>
  <c r="L39" i="2" s="1"/>
  <c r="I251" i="2"/>
  <c r="L251" i="2" s="1"/>
  <c r="I177" i="2"/>
  <c r="L177" i="2" s="1"/>
  <c r="I319" i="2"/>
  <c r="L319" i="2" s="1"/>
  <c r="I134" i="2"/>
  <c r="L134" i="2" s="1"/>
  <c r="I259" i="2"/>
  <c r="L259" i="2" s="1"/>
  <c r="I119" i="2"/>
  <c r="L119" i="2" s="1"/>
  <c r="I285" i="2"/>
  <c r="L285" i="2" s="1"/>
  <c r="I193" i="2"/>
  <c r="L193" i="2" s="1"/>
  <c r="I270" i="2"/>
  <c r="L270" i="2" s="1"/>
  <c r="I71" i="2"/>
  <c r="L71" i="2" s="1"/>
  <c r="I66" i="2"/>
  <c r="L66" i="2" s="1"/>
  <c r="I169" i="2"/>
  <c r="L169" i="2" s="1"/>
  <c r="I331" i="2"/>
  <c r="L331" i="2" s="1"/>
  <c r="I339" i="2"/>
  <c r="L339" i="2" s="1"/>
  <c r="I232" i="2"/>
  <c r="L232" i="2" s="1"/>
  <c r="I347" i="2"/>
  <c r="L347" i="2" s="1"/>
  <c r="I32" i="2"/>
  <c r="L32" i="2" s="1"/>
  <c r="I143" i="2"/>
  <c r="L143" i="2" s="1"/>
  <c r="I344" i="2"/>
  <c r="L344" i="2" s="1"/>
  <c r="I130" i="2"/>
  <c r="L130" i="2" s="1"/>
  <c r="I174" i="2"/>
  <c r="L174" i="2" s="1"/>
  <c r="I141" i="2"/>
  <c r="L141" i="2" s="1"/>
  <c r="I150" i="2"/>
  <c r="L150" i="2" s="1"/>
  <c r="I37" i="2"/>
  <c r="L37" i="2" s="1"/>
  <c r="I234" i="2"/>
  <c r="L234" i="2" s="1"/>
  <c r="I293" i="2"/>
  <c r="L293" i="2" s="1"/>
  <c r="I78" i="2"/>
  <c r="L78" i="2" s="1"/>
  <c r="I127" i="2"/>
  <c r="L127" i="2" s="1"/>
  <c r="I288" i="2"/>
  <c r="L288" i="2" s="1"/>
  <c r="I98" i="2"/>
  <c r="L98" i="2" s="1"/>
  <c r="I197" i="2"/>
  <c r="L197" i="2" s="1"/>
  <c r="I342" i="2"/>
  <c r="L342" i="2" s="1"/>
  <c r="I241" i="2"/>
  <c r="L241" i="2" s="1"/>
  <c r="I334" i="2"/>
  <c r="L334" i="2" s="1"/>
  <c r="I314" i="2"/>
  <c r="L314" i="2" s="1"/>
  <c r="I88" i="2"/>
  <c r="L88" i="2" s="1"/>
  <c r="I289" i="2"/>
  <c r="L289" i="2" s="1"/>
  <c r="I82" i="2"/>
  <c r="L82" i="2" s="1"/>
  <c r="I104" i="2"/>
  <c r="L104" i="2" s="1"/>
  <c r="I106" i="2"/>
  <c r="L106" i="2" s="1"/>
  <c r="I235" i="2"/>
  <c r="L235" i="2" s="1"/>
  <c r="I91" i="2"/>
  <c r="L91" i="2" s="1"/>
  <c r="I157" i="2"/>
  <c r="L157" i="2" s="1"/>
  <c r="I291" i="2"/>
  <c r="L291" i="2" s="1"/>
  <c r="I33" i="2"/>
  <c r="L33" i="2" s="1"/>
  <c r="I187" i="2"/>
  <c r="L187" i="2" s="1"/>
  <c r="I296" i="2"/>
  <c r="L296" i="2" s="1"/>
  <c r="I155" i="2"/>
  <c r="L155" i="2" s="1"/>
  <c r="I240" i="2"/>
  <c r="L240" i="2" s="1"/>
  <c r="I269" i="2"/>
  <c r="L269" i="2" s="1"/>
  <c r="I357" i="2"/>
  <c r="L357" i="2" s="1"/>
  <c r="I293" i="1"/>
  <c r="L293" i="1" s="1"/>
  <c r="I14" i="1"/>
  <c r="L14" i="1" s="1"/>
  <c r="I257" i="1"/>
  <c r="L257" i="1" s="1"/>
  <c r="I62" i="1"/>
  <c r="L62" i="1" s="1"/>
  <c r="I81" i="1"/>
  <c r="L81" i="1" s="1"/>
  <c r="I110" i="1"/>
  <c r="L110" i="1" s="1"/>
  <c r="I280" i="1"/>
  <c r="L280" i="1" s="1"/>
  <c r="I90" i="1"/>
  <c r="L90" i="1" s="1"/>
  <c r="I29" i="1"/>
  <c r="L29" i="1" s="1"/>
  <c r="I268" i="1"/>
  <c r="L268" i="1" s="1"/>
  <c r="I224" i="1"/>
  <c r="L224" i="1" s="1"/>
  <c r="I194" i="1"/>
  <c r="L194" i="1" s="1"/>
  <c r="I281" i="1"/>
  <c r="L281" i="1" s="1"/>
  <c r="I70" i="1"/>
  <c r="L70" i="1" s="1"/>
  <c r="I73" i="1"/>
  <c r="L73" i="1" s="1"/>
  <c r="I15" i="1"/>
  <c r="L15" i="1" s="1"/>
  <c r="I42" i="1"/>
  <c r="L42" i="1" s="1"/>
  <c r="I205" i="1"/>
  <c r="L205" i="1" s="1"/>
  <c r="I133" i="1"/>
  <c r="L133" i="1" s="1"/>
  <c r="I279" i="1"/>
  <c r="L279" i="1" s="1"/>
  <c r="I235" i="1"/>
  <c r="L235" i="1" s="1"/>
  <c r="I82" i="1"/>
  <c r="L82" i="1" s="1"/>
  <c r="I226" i="1"/>
  <c r="L226" i="1" s="1"/>
  <c r="I253" i="1"/>
  <c r="L253" i="1" s="1"/>
  <c r="I9" i="1"/>
  <c r="I152" i="1"/>
  <c r="L152" i="1" s="1"/>
  <c r="I201" i="1"/>
  <c r="L201" i="1" s="1"/>
  <c r="I296" i="1"/>
  <c r="L296" i="1" s="1"/>
  <c r="I186" i="1"/>
  <c r="L186" i="1" s="1"/>
  <c r="I332" i="1"/>
  <c r="L332" i="1" s="1"/>
  <c r="I106" i="1"/>
  <c r="L106" i="1" s="1"/>
  <c r="I155" i="1"/>
  <c r="L155" i="1" s="1"/>
  <c r="I176" i="1"/>
  <c r="L176" i="1" s="1"/>
  <c r="I169" i="1"/>
  <c r="L169" i="1" s="1"/>
  <c r="I173" i="1"/>
  <c r="L173" i="1" s="1"/>
  <c r="I230" i="1"/>
  <c r="L230" i="1" s="1"/>
  <c r="I17" i="1"/>
  <c r="L17" i="1" s="1"/>
  <c r="I51" i="1"/>
  <c r="L51" i="1" s="1"/>
  <c r="I361" i="1"/>
  <c r="L361" i="1" s="1"/>
  <c r="I33" i="1"/>
  <c r="L33" i="1" s="1"/>
  <c r="I168" i="1"/>
  <c r="L168" i="1" s="1"/>
  <c r="I153" i="1"/>
  <c r="L153" i="1" s="1"/>
  <c r="I308" i="1"/>
  <c r="L308" i="1" s="1"/>
  <c r="I288" i="1"/>
  <c r="L288" i="1" s="1"/>
  <c r="I206" i="1"/>
  <c r="L206" i="1" s="1"/>
  <c r="I19" i="1"/>
  <c r="L19" i="1" s="1"/>
  <c r="I18" i="1"/>
  <c r="L18" i="1" s="1"/>
  <c r="I246" i="1"/>
  <c r="L246" i="1" s="1"/>
  <c r="I22" i="1"/>
  <c r="L22" i="1" s="1"/>
  <c r="I104" i="1"/>
  <c r="L104" i="1" s="1"/>
  <c r="I139" i="1"/>
  <c r="L139" i="1" s="1"/>
  <c r="I220" i="1"/>
  <c r="L220" i="1" s="1"/>
  <c r="I289" i="1"/>
  <c r="L289" i="1" s="1"/>
  <c r="I298" i="1"/>
  <c r="L298" i="1" s="1"/>
  <c r="I47" i="1"/>
  <c r="L47" i="1" s="1"/>
  <c r="I316" i="1"/>
  <c r="L316" i="1" s="1"/>
  <c r="I203" i="1"/>
  <c r="L203" i="1" s="1"/>
  <c r="I240" i="1"/>
  <c r="L240" i="1" s="1"/>
  <c r="I348" i="1"/>
  <c r="L348" i="1" s="1"/>
  <c r="I172" i="1"/>
  <c r="L172" i="1" s="1"/>
  <c r="I40" i="1"/>
  <c r="L40" i="1" s="1"/>
  <c r="I202" i="1"/>
  <c r="L202" i="1" s="1"/>
  <c r="I263" i="1"/>
  <c r="L263" i="1" s="1"/>
  <c r="I272" i="1"/>
  <c r="L272" i="1" s="1"/>
  <c r="I141" i="1"/>
  <c r="L141" i="1" s="1"/>
  <c r="I113" i="1"/>
  <c r="L113" i="1" s="1"/>
  <c r="I305" i="1"/>
  <c r="L305" i="1" s="1"/>
  <c r="I83" i="1"/>
  <c r="L83" i="1" s="1"/>
  <c r="I99" i="1"/>
  <c r="L99" i="1" s="1"/>
  <c r="I32" i="1"/>
  <c r="L32" i="1" s="1"/>
  <c r="I335" i="1"/>
  <c r="L335" i="1" s="1"/>
  <c r="I154" i="1"/>
  <c r="L154" i="1" s="1"/>
  <c r="I313" i="1"/>
  <c r="L313" i="1" s="1"/>
  <c r="I338" i="1"/>
  <c r="L338" i="1" s="1"/>
  <c r="I344" i="1"/>
  <c r="L344" i="1" s="1"/>
  <c r="I326" i="1"/>
  <c r="L326" i="1" s="1"/>
  <c r="I241" i="1"/>
  <c r="L241" i="1" s="1"/>
  <c r="I94" i="1"/>
  <c r="L94" i="1" s="1"/>
  <c r="I284" i="1"/>
  <c r="L284" i="1" s="1"/>
  <c r="I54" i="1"/>
  <c r="L54" i="1" s="1"/>
  <c r="I132" i="1"/>
  <c r="L132" i="1" s="1"/>
  <c r="I319" i="1"/>
  <c r="L319" i="1" s="1"/>
  <c r="I78" i="1"/>
  <c r="L78" i="1" s="1"/>
  <c r="I238" i="1"/>
  <c r="L238" i="1" s="1"/>
  <c r="I164" i="1"/>
  <c r="L164" i="1" s="1"/>
  <c r="I26" i="1"/>
  <c r="L26" i="1" s="1"/>
  <c r="I341" i="1"/>
  <c r="L341" i="1" s="1"/>
  <c r="I276" i="1"/>
  <c r="L276" i="1" s="1"/>
  <c r="I11" i="1"/>
  <c r="L11" i="1" s="1"/>
  <c r="I149" i="1"/>
  <c r="L149" i="1" s="1"/>
  <c r="I287" i="1"/>
  <c r="L287" i="1" s="1"/>
  <c r="I322" i="1"/>
  <c r="L322" i="1" s="1"/>
  <c r="I183" i="1"/>
  <c r="L183" i="1" s="1"/>
  <c r="I109" i="1"/>
  <c r="L109" i="1" s="1"/>
  <c r="I101" i="1"/>
  <c r="L101" i="1" s="1"/>
  <c r="I57" i="1"/>
  <c r="L57" i="1" s="1"/>
  <c r="I93" i="1"/>
  <c r="L93" i="1" s="1"/>
  <c r="I311" i="1"/>
  <c r="L311" i="1" s="1"/>
  <c r="I242" i="1"/>
  <c r="L242" i="1" s="1"/>
  <c r="I85" i="1"/>
  <c r="L85" i="1" s="1"/>
  <c r="I76" i="1"/>
  <c r="L76" i="1" s="1"/>
  <c r="I115" i="1"/>
  <c r="L115" i="1" s="1"/>
  <c r="I223" i="1"/>
  <c r="L223" i="1" s="1"/>
  <c r="I44" i="1"/>
  <c r="L44" i="1" s="1"/>
  <c r="I360" i="1"/>
  <c r="L360" i="1" s="1"/>
  <c r="I217" i="1"/>
  <c r="L217" i="1" s="1"/>
  <c r="I138" i="1"/>
  <c r="L138" i="1" s="1"/>
  <c r="I170" i="1"/>
  <c r="L170" i="1" s="1"/>
  <c r="I211" i="1"/>
  <c r="L211" i="1" s="1"/>
  <c r="I295" i="1"/>
  <c r="L295" i="1" s="1"/>
  <c r="I117" i="1"/>
  <c r="L117" i="1" s="1"/>
  <c r="I130" i="1"/>
  <c r="L130" i="1" s="1"/>
  <c r="I156" i="1"/>
  <c r="L156" i="1" s="1"/>
  <c r="I207" i="1"/>
  <c r="L207" i="1" s="1"/>
  <c r="I150" i="1"/>
  <c r="L150" i="1" s="1"/>
  <c r="I184" i="1"/>
  <c r="L184" i="1" s="1"/>
  <c r="I96" i="1"/>
  <c r="L96" i="1" s="1"/>
  <c r="I13" i="1"/>
  <c r="L13" i="1" s="1"/>
  <c r="I74" i="1"/>
  <c r="L74" i="1" s="1"/>
  <c r="I98" i="1"/>
  <c r="L98" i="1" s="1"/>
  <c r="I273" i="1"/>
  <c r="L273" i="1" s="1"/>
  <c r="I142" i="1"/>
  <c r="L142" i="1" s="1"/>
  <c r="I199" i="1"/>
  <c r="L199" i="1" s="1"/>
  <c r="I65" i="1"/>
  <c r="L65" i="1" s="1"/>
  <c r="I80" i="1"/>
  <c r="L80" i="1" s="1"/>
  <c r="I60" i="1"/>
  <c r="L60" i="1" s="1"/>
  <c r="I25" i="1"/>
  <c r="L25" i="1" s="1"/>
  <c r="I100" i="1"/>
  <c r="L100" i="1" s="1"/>
  <c r="I71" i="1"/>
  <c r="L71" i="1" s="1"/>
  <c r="I63" i="1"/>
  <c r="L63" i="1" s="1"/>
  <c r="I43" i="1"/>
  <c r="L43" i="1" s="1"/>
  <c r="I46" i="1"/>
  <c r="L46" i="1" s="1"/>
  <c r="I21" i="1"/>
  <c r="L21" i="1" s="1"/>
  <c r="I243" i="1"/>
  <c r="L243" i="1" s="1"/>
  <c r="I297" i="1"/>
  <c r="L297" i="1" s="1"/>
  <c r="I278" i="1"/>
  <c r="L278" i="1" s="1"/>
  <c r="I123" i="1"/>
  <c r="L123" i="1" s="1"/>
  <c r="I267" i="1"/>
  <c r="L267" i="1" s="1"/>
  <c r="I66" i="1"/>
  <c r="L66" i="1" s="1"/>
  <c r="I209" i="1"/>
  <c r="L209" i="1" s="1"/>
  <c r="I68" i="1"/>
  <c r="L68" i="1" s="1"/>
  <c r="I259" i="1"/>
  <c r="L259" i="1" s="1"/>
  <c r="I79" i="1"/>
  <c r="L79" i="1" s="1"/>
  <c r="I92" i="1"/>
  <c r="L92" i="1" s="1"/>
  <c r="I175" i="1"/>
  <c r="L175" i="1" s="1"/>
  <c r="I237" i="1"/>
  <c r="L237" i="1" s="1"/>
  <c r="I193" i="1"/>
  <c r="L193" i="1" s="1"/>
  <c r="I53" i="1"/>
  <c r="L53" i="1" s="1"/>
  <c r="I23" i="1"/>
  <c r="L23" i="1" s="1"/>
  <c r="I27" i="1"/>
  <c r="L27" i="1" s="1"/>
  <c r="I171" i="1"/>
  <c r="L171" i="1" s="1"/>
  <c r="I125" i="1"/>
  <c r="L125" i="1" s="1"/>
  <c r="I248" i="1"/>
  <c r="L248" i="1" s="1"/>
  <c r="I315" i="1"/>
  <c r="L315" i="1" s="1"/>
  <c r="I329" i="1"/>
  <c r="L329" i="1" s="1"/>
  <c r="I270" i="1"/>
  <c r="L270" i="1" s="1"/>
  <c r="I262" i="1"/>
  <c r="L262" i="1" s="1"/>
  <c r="I309" i="1"/>
  <c r="L309" i="1" s="1"/>
  <c r="I55" i="1"/>
  <c r="L55" i="1" s="1"/>
  <c r="I231" i="1"/>
  <c r="L231" i="1" s="1"/>
  <c r="I285" i="1"/>
  <c r="L285" i="1" s="1"/>
  <c r="I271" i="1"/>
  <c r="L271" i="1" s="1"/>
  <c r="I277" i="1"/>
  <c r="L277" i="1" s="1"/>
  <c r="I88" i="1"/>
  <c r="L88" i="1" s="1"/>
  <c r="I218" i="1"/>
  <c r="L218" i="1" s="1"/>
  <c r="I146" i="1"/>
  <c r="L146" i="1" s="1"/>
  <c r="I157" i="1"/>
  <c r="L157" i="1" s="1"/>
  <c r="I105" i="1"/>
  <c r="L105" i="1" s="1"/>
  <c r="I28" i="1"/>
  <c r="L28" i="1" s="1"/>
  <c r="I214" i="1"/>
  <c r="L214" i="1" s="1"/>
  <c r="I38" i="1"/>
  <c r="L38" i="1" s="1"/>
  <c r="I286" i="1"/>
  <c r="L286" i="1" s="1"/>
  <c r="I118" i="1"/>
  <c r="L118" i="1" s="1"/>
  <c r="I102" i="1"/>
  <c r="L102" i="1" s="1"/>
  <c r="I200" i="1"/>
  <c r="L200" i="1" s="1"/>
  <c r="I56" i="1"/>
  <c r="L56" i="1" s="1"/>
  <c r="I225" i="1"/>
  <c r="L225" i="1" s="1"/>
  <c r="I91" i="1"/>
  <c r="L91" i="1" s="1"/>
  <c r="I145" i="1"/>
  <c r="L145" i="1" s="1"/>
  <c r="I35" i="1"/>
  <c r="L35" i="1" s="1"/>
  <c r="I111" i="1"/>
  <c r="L111" i="1" s="1"/>
  <c r="I174" i="1"/>
  <c r="L174" i="1" s="1"/>
  <c r="I236" i="1"/>
  <c r="L236" i="1" s="1"/>
  <c r="I128" i="1"/>
  <c r="L128" i="1" s="1"/>
  <c r="I251" i="1"/>
  <c r="L251" i="1" s="1"/>
  <c r="I330" i="1"/>
  <c r="L330" i="1" s="1"/>
  <c r="I140" i="1"/>
  <c r="L140" i="1" s="1"/>
  <c r="I334" i="1"/>
  <c r="L334" i="1" s="1"/>
  <c r="I162" i="1"/>
  <c r="L162" i="1" s="1"/>
  <c r="I290" i="1"/>
  <c r="L290" i="1" s="1"/>
  <c r="I274" i="1"/>
  <c r="L274" i="1" s="1"/>
  <c r="I350" i="1"/>
  <c r="L350" i="1" s="1"/>
  <c r="I357" i="1"/>
  <c r="L357" i="1" s="1"/>
  <c r="I8" i="1"/>
  <c r="I64" i="1"/>
  <c r="L64" i="1" s="1"/>
  <c r="I72" i="1"/>
  <c r="L72" i="1" s="1"/>
  <c r="I195" i="1"/>
  <c r="L195" i="1" s="1"/>
  <c r="I137" i="1"/>
  <c r="L137" i="1" s="1"/>
  <c r="I134" i="1"/>
  <c r="L134" i="1" s="1"/>
  <c r="I349" i="1"/>
  <c r="L349" i="1" s="1"/>
  <c r="I229" i="1"/>
  <c r="L229" i="1" s="1"/>
  <c r="I77" i="1"/>
  <c r="L77" i="1" s="1"/>
  <c r="I10" i="1"/>
  <c r="L10" i="1" s="1"/>
  <c r="I292" i="1"/>
  <c r="L292" i="1" s="1"/>
  <c r="I269" i="1"/>
  <c r="L269" i="1" s="1"/>
  <c r="I151" i="1"/>
  <c r="L151" i="1" s="1"/>
  <c r="I41" i="1"/>
  <c r="L41" i="1" s="1"/>
  <c r="I122" i="1"/>
  <c r="L122" i="1" s="1"/>
  <c r="I48" i="1"/>
  <c r="L48" i="1" s="1"/>
  <c r="I264" i="1"/>
  <c r="L264" i="1" s="1"/>
  <c r="I131" i="1"/>
  <c r="L131" i="1" s="1"/>
  <c r="I86" i="1"/>
  <c r="L86" i="1" s="1"/>
  <c r="I256" i="1"/>
  <c r="L256" i="1" s="1"/>
  <c r="I59" i="1"/>
  <c r="L59" i="1" s="1"/>
  <c r="I108" i="1"/>
  <c r="L108" i="1" s="1"/>
  <c r="I148" i="1"/>
  <c r="L148" i="1" s="1"/>
  <c r="I213" i="1"/>
  <c r="L213" i="1" s="1"/>
  <c r="I114" i="1"/>
  <c r="L114" i="1" s="1"/>
  <c r="I135" i="1"/>
  <c r="L135" i="1" s="1"/>
  <c r="I266" i="1"/>
  <c r="L266" i="1" s="1"/>
  <c r="I337" i="1"/>
  <c r="L337" i="1" s="1"/>
  <c r="I159" i="1"/>
  <c r="L159" i="1" s="1"/>
  <c r="I336" i="1"/>
  <c r="L336" i="1" s="1"/>
  <c r="I188" i="1"/>
  <c r="L188" i="1" s="1"/>
  <c r="I306" i="1"/>
  <c r="L306" i="1" s="1"/>
  <c r="I300" i="1"/>
  <c r="L300" i="1" s="1"/>
  <c r="I327" i="1"/>
  <c r="L327" i="1" s="1"/>
  <c r="I129" i="1"/>
  <c r="L129" i="1" s="1"/>
  <c r="I58" i="1"/>
  <c r="L58" i="1" s="1"/>
  <c r="I250" i="1"/>
  <c r="L250" i="1" s="1"/>
  <c r="I328" i="1"/>
  <c r="L328" i="1" s="1"/>
  <c r="I124" i="1"/>
  <c r="L124" i="1" s="1"/>
  <c r="I317" i="1"/>
  <c r="L317" i="1" s="1"/>
  <c r="I30" i="1"/>
  <c r="L30" i="1" s="1"/>
  <c r="I167" i="1"/>
  <c r="L167" i="1" s="1"/>
  <c r="I126" i="1"/>
  <c r="L126" i="1" s="1"/>
  <c r="I50" i="1"/>
  <c r="L50" i="1" s="1"/>
  <c r="I325" i="1"/>
  <c r="L325" i="1" s="1"/>
  <c r="I45" i="1"/>
  <c r="L45" i="1" s="1"/>
  <c r="I52" i="1"/>
  <c r="L52" i="1" s="1"/>
  <c r="I339" i="1"/>
  <c r="L339" i="1" s="1"/>
  <c r="I192" i="1"/>
  <c r="L192" i="1" s="1"/>
  <c r="I37" i="1"/>
  <c r="L37" i="1" s="1"/>
  <c r="I24" i="1"/>
  <c r="L24" i="1" s="1"/>
  <c r="I107" i="1"/>
  <c r="L107" i="1" s="1"/>
  <c r="I196" i="1"/>
  <c r="L196" i="1" s="1"/>
  <c r="I216" i="1"/>
  <c r="L216" i="1" s="1"/>
  <c r="I318" i="1"/>
  <c r="L318" i="1" s="1"/>
  <c r="I75" i="1"/>
  <c r="L75" i="1" s="1"/>
  <c r="I191" i="1"/>
  <c r="L191" i="1" s="1"/>
  <c r="I160" i="1"/>
  <c r="L160" i="1" s="1"/>
  <c r="I181" i="1"/>
  <c r="L181" i="1" s="1"/>
  <c r="I144" i="1"/>
  <c r="L144" i="1" s="1"/>
  <c r="I342" i="1"/>
  <c r="L342" i="1" s="1"/>
  <c r="I354" i="1"/>
  <c r="L354" i="1" s="1"/>
  <c r="I166" i="1"/>
  <c r="L166" i="1" s="1"/>
  <c r="I260" i="1"/>
  <c r="L260" i="1" s="1"/>
  <c r="I314" i="1"/>
  <c r="L314" i="1" s="1"/>
  <c r="I299" i="1"/>
  <c r="L299" i="1" s="1"/>
  <c r="I355" i="1"/>
  <c r="L355" i="1" s="1"/>
  <c r="I340" i="1"/>
  <c r="L340" i="1" s="1"/>
  <c r="I215" i="1"/>
  <c r="L215" i="1" s="1"/>
  <c r="I89" i="1"/>
  <c r="L89" i="1" s="1"/>
  <c r="I324" i="1"/>
  <c r="L324" i="1" s="1"/>
  <c r="I127" i="1"/>
  <c r="L127" i="1" s="1"/>
  <c r="I95" i="1"/>
  <c r="L95" i="1" s="1"/>
  <c r="I31" i="1"/>
  <c r="L31" i="1" s="1"/>
  <c r="I147" i="1"/>
  <c r="L147" i="1" s="1"/>
  <c r="I103" i="1"/>
  <c r="L103" i="1" s="1"/>
  <c r="I261" i="1"/>
  <c r="L261" i="1" s="1"/>
  <c r="I120" i="1"/>
  <c r="L120" i="1" s="1"/>
  <c r="I227" i="1"/>
  <c r="L227" i="1" s="1"/>
  <c r="I187" i="1"/>
  <c r="L187" i="1" s="1"/>
  <c r="I291" i="1"/>
  <c r="L291" i="1" s="1"/>
  <c r="I362" i="1"/>
  <c r="L362" i="1" s="1"/>
  <c r="I265" i="1"/>
  <c r="L265" i="1" s="1"/>
  <c r="I346" i="1"/>
  <c r="L346" i="1" s="1"/>
  <c r="I208" i="1"/>
  <c r="L208" i="1" s="1"/>
  <c r="I331" i="1"/>
  <c r="L331" i="1" s="1"/>
  <c r="I302" i="1"/>
  <c r="L302" i="1" s="1"/>
  <c r="I221" i="1"/>
  <c r="L221" i="1" s="1"/>
  <c r="I333" i="1"/>
  <c r="L333" i="1" s="1"/>
  <c r="I116" i="1"/>
  <c r="L116" i="1" s="1"/>
  <c r="I356" i="1"/>
  <c r="L356" i="1" s="1"/>
  <c r="I69" i="1"/>
  <c r="L69" i="1" s="1"/>
  <c r="I190" i="1"/>
  <c r="L190" i="1" s="1"/>
  <c r="I121" i="1"/>
  <c r="L121" i="1" s="1"/>
  <c r="I61" i="1"/>
  <c r="L61" i="1" s="1"/>
  <c r="I84" i="1"/>
  <c r="L84" i="1" s="1"/>
  <c r="I158" i="1"/>
  <c r="L158" i="1" s="1"/>
  <c r="I347" i="1"/>
  <c r="L347" i="1" s="1"/>
  <c r="I20" i="1"/>
  <c r="L20" i="1" s="1"/>
  <c r="I67" i="1"/>
  <c r="L67" i="1" s="1"/>
  <c r="I189" i="1"/>
  <c r="L189" i="1" s="1"/>
  <c r="I294" i="1"/>
  <c r="L294" i="1" s="1"/>
  <c r="I112" i="1"/>
  <c r="L112" i="1" s="1"/>
  <c r="I359" i="1"/>
  <c r="L359" i="1" s="1"/>
  <c r="I232" i="1"/>
  <c r="L232" i="1" s="1"/>
  <c r="I351" i="1"/>
  <c r="L351" i="1" s="1"/>
  <c r="I179" i="1"/>
  <c r="L179" i="1" s="1"/>
  <c r="I258" i="1"/>
  <c r="L258" i="1" s="1"/>
  <c r="I301" i="1"/>
  <c r="L301" i="1" s="1"/>
  <c r="I97" i="1"/>
  <c r="L97" i="1" s="1"/>
  <c r="I136" i="1"/>
  <c r="L136" i="1" s="1"/>
  <c r="I234" i="1"/>
  <c r="L234" i="1" s="1"/>
  <c r="I304" i="1"/>
  <c r="L304" i="1" s="1"/>
  <c r="I87" i="1"/>
  <c r="L87" i="1" s="1"/>
  <c r="I212" i="1"/>
  <c r="L212" i="1" s="1"/>
  <c r="I352" i="1"/>
  <c r="L352" i="1" s="1"/>
  <c r="I165" i="1"/>
  <c r="L165" i="1" s="1"/>
  <c r="I310" i="1"/>
  <c r="L310" i="1" s="1"/>
  <c r="I358" i="1"/>
  <c r="L358" i="1" s="1"/>
  <c r="I283" i="1"/>
  <c r="L283" i="1" s="1"/>
  <c r="I244" i="1"/>
  <c r="L244" i="1" s="1"/>
  <c r="I343" i="1"/>
  <c r="L343" i="1" s="1"/>
  <c r="I233" i="1"/>
  <c r="L233" i="1" s="1"/>
  <c r="I307" i="1"/>
  <c r="L307" i="1" s="1"/>
  <c r="I275" i="1"/>
  <c r="L275" i="1" s="1"/>
  <c r="I119" i="1"/>
  <c r="L119" i="1" s="1"/>
  <c r="I197" i="1"/>
  <c r="L197" i="1" s="1"/>
  <c r="I143" i="1"/>
  <c r="L143" i="1" s="1"/>
  <c r="I252" i="1"/>
  <c r="L252" i="1" s="1"/>
  <c r="I323" i="1"/>
  <c r="L323" i="1" s="1"/>
  <c r="I363" i="1"/>
  <c r="L363" i="1" s="1"/>
  <c r="L365" i="6"/>
  <c r="I367" i="6" s="1"/>
  <c r="J8" i="6" s="1"/>
  <c r="I367" i="4"/>
  <c r="K8" i="6" l="1"/>
  <c r="J10" i="6"/>
  <c r="K10" i="6" s="1"/>
  <c r="M10" i="6" s="1"/>
  <c r="J14" i="6"/>
  <c r="K14" i="6" s="1"/>
  <c r="M14" i="6" s="1"/>
  <c r="J18" i="6"/>
  <c r="K18" i="6" s="1"/>
  <c r="M18" i="6" s="1"/>
  <c r="J22" i="6"/>
  <c r="K22" i="6" s="1"/>
  <c r="M22" i="6" s="1"/>
  <c r="J26" i="6"/>
  <c r="K26" i="6" s="1"/>
  <c r="M26" i="6" s="1"/>
  <c r="J30" i="6"/>
  <c r="K30" i="6" s="1"/>
  <c r="M30" i="6" s="1"/>
  <c r="J34" i="6"/>
  <c r="K34" i="6" s="1"/>
  <c r="M34" i="6" s="1"/>
  <c r="J38" i="6"/>
  <c r="K38" i="6" s="1"/>
  <c r="M38" i="6" s="1"/>
  <c r="J42" i="6"/>
  <c r="K42" i="6" s="1"/>
  <c r="M42" i="6" s="1"/>
  <c r="J46" i="6"/>
  <c r="K46" i="6" s="1"/>
  <c r="M46" i="6" s="1"/>
  <c r="J9" i="6"/>
  <c r="K9" i="6" s="1"/>
  <c r="J13" i="6"/>
  <c r="K13" i="6" s="1"/>
  <c r="M13" i="6" s="1"/>
  <c r="J17" i="6"/>
  <c r="K17" i="6" s="1"/>
  <c r="M17" i="6" s="1"/>
  <c r="J21" i="6"/>
  <c r="K21" i="6" s="1"/>
  <c r="M21" i="6" s="1"/>
  <c r="J25" i="6"/>
  <c r="K25" i="6" s="1"/>
  <c r="M25" i="6" s="1"/>
  <c r="J29" i="6"/>
  <c r="K29" i="6" s="1"/>
  <c r="M29" i="6" s="1"/>
  <c r="J33" i="6"/>
  <c r="K33" i="6" s="1"/>
  <c r="M33" i="6" s="1"/>
  <c r="J37" i="6"/>
  <c r="K37" i="6" s="1"/>
  <c r="M37" i="6" s="1"/>
  <c r="J41" i="6"/>
  <c r="K41" i="6" s="1"/>
  <c r="M41" i="6" s="1"/>
  <c r="J45" i="6"/>
  <c r="K45" i="6" s="1"/>
  <c r="M45" i="6" s="1"/>
  <c r="J15" i="6"/>
  <c r="K15" i="6" s="1"/>
  <c r="M15" i="6" s="1"/>
  <c r="J20" i="6"/>
  <c r="K20" i="6" s="1"/>
  <c r="M20" i="6" s="1"/>
  <c r="J23" i="6"/>
  <c r="K23" i="6" s="1"/>
  <c r="M23" i="6" s="1"/>
  <c r="J28" i="6"/>
  <c r="K28" i="6" s="1"/>
  <c r="M28" i="6" s="1"/>
  <c r="J40" i="6"/>
  <c r="K40" i="6" s="1"/>
  <c r="M40" i="6" s="1"/>
  <c r="J48" i="6"/>
  <c r="K48" i="6" s="1"/>
  <c r="M48" i="6" s="1"/>
  <c r="J52" i="6"/>
  <c r="K52" i="6" s="1"/>
  <c r="M52" i="6" s="1"/>
  <c r="J56" i="6"/>
  <c r="K56" i="6" s="1"/>
  <c r="M56" i="6" s="1"/>
  <c r="J60" i="6"/>
  <c r="K60" i="6" s="1"/>
  <c r="M60" i="6" s="1"/>
  <c r="J64" i="6"/>
  <c r="K64" i="6" s="1"/>
  <c r="M64" i="6" s="1"/>
  <c r="J68" i="6"/>
  <c r="K68" i="6" s="1"/>
  <c r="M68" i="6" s="1"/>
  <c r="J11" i="6"/>
  <c r="K11" i="6" s="1"/>
  <c r="M11" i="6" s="1"/>
  <c r="J31" i="6"/>
  <c r="K31" i="6" s="1"/>
  <c r="M31" i="6" s="1"/>
  <c r="J36" i="6"/>
  <c r="K36" i="6" s="1"/>
  <c r="M36" i="6" s="1"/>
  <c r="J43" i="6"/>
  <c r="K43" i="6" s="1"/>
  <c r="M43" i="6" s="1"/>
  <c r="J47" i="6"/>
  <c r="K47" i="6" s="1"/>
  <c r="M47" i="6" s="1"/>
  <c r="J51" i="6"/>
  <c r="K51" i="6" s="1"/>
  <c r="M51" i="6" s="1"/>
  <c r="J55" i="6"/>
  <c r="K55" i="6" s="1"/>
  <c r="M55" i="6" s="1"/>
  <c r="J59" i="6"/>
  <c r="K59" i="6" s="1"/>
  <c r="M59" i="6" s="1"/>
  <c r="J63" i="6"/>
  <c r="K63" i="6" s="1"/>
  <c r="M63" i="6" s="1"/>
  <c r="J67" i="6"/>
  <c r="K67" i="6" s="1"/>
  <c r="M67" i="6" s="1"/>
  <c r="J16" i="6"/>
  <c r="K16" i="6" s="1"/>
  <c r="M16" i="6" s="1"/>
  <c r="J19" i="6"/>
  <c r="K19" i="6" s="1"/>
  <c r="M19" i="6" s="1"/>
  <c r="J24" i="6"/>
  <c r="K24" i="6" s="1"/>
  <c r="M24" i="6" s="1"/>
  <c r="J27" i="6"/>
  <c r="K27" i="6" s="1"/>
  <c r="M27" i="6" s="1"/>
  <c r="J39" i="6"/>
  <c r="K39" i="6" s="1"/>
  <c r="M39" i="6" s="1"/>
  <c r="J50" i="6"/>
  <c r="K50" i="6" s="1"/>
  <c r="M50" i="6" s="1"/>
  <c r="J54" i="6"/>
  <c r="K54" i="6" s="1"/>
  <c r="M54" i="6" s="1"/>
  <c r="J58" i="6"/>
  <c r="K58" i="6" s="1"/>
  <c r="M58" i="6" s="1"/>
  <c r="J62" i="6"/>
  <c r="K62" i="6" s="1"/>
  <c r="M62" i="6" s="1"/>
  <c r="J66" i="6"/>
  <c r="K66" i="6" s="1"/>
  <c r="M66" i="6" s="1"/>
  <c r="J71" i="6"/>
  <c r="K71" i="6" s="1"/>
  <c r="M71" i="6" s="1"/>
  <c r="J75" i="6"/>
  <c r="K75" i="6" s="1"/>
  <c r="M75" i="6" s="1"/>
  <c r="J79" i="6"/>
  <c r="K79" i="6" s="1"/>
  <c r="M79" i="6" s="1"/>
  <c r="J83" i="6"/>
  <c r="K83" i="6" s="1"/>
  <c r="M83" i="6" s="1"/>
  <c r="J87" i="6"/>
  <c r="K87" i="6" s="1"/>
  <c r="M87" i="6" s="1"/>
  <c r="J91" i="6"/>
  <c r="K91" i="6" s="1"/>
  <c r="M91" i="6" s="1"/>
  <c r="J95" i="6"/>
  <c r="K95" i="6" s="1"/>
  <c r="M95" i="6" s="1"/>
  <c r="J99" i="6"/>
  <c r="K99" i="6" s="1"/>
  <c r="M99" i="6" s="1"/>
  <c r="J103" i="6"/>
  <c r="K103" i="6" s="1"/>
  <c r="M103" i="6" s="1"/>
  <c r="J107" i="6"/>
  <c r="K107" i="6" s="1"/>
  <c r="M107" i="6" s="1"/>
  <c r="J111" i="6"/>
  <c r="K111" i="6" s="1"/>
  <c r="M111" i="6" s="1"/>
  <c r="J35" i="6"/>
  <c r="K35" i="6" s="1"/>
  <c r="M35" i="6" s="1"/>
  <c r="J49" i="6"/>
  <c r="K49" i="6" s="1"/>
  <c r="M49" i="6" s="1"/>
  <c r="J53" i="6"/>
  <c r="K53" i="6" s="1"/>
  <c r="M53" i="6" s="1"/>
  <c r="J57" i="6"/>
  <c r="K57" i="6" s="1"/>
  <c r="M57" i="6" s="1"/>
  <c r="J61" i="6"/>
  <c r="K61" i="6" s="1"/>
  <c r="M61" i="6" s="1"/>
  <c r="J65" i="6"/>
  <c r="K65" i="6" s="1"/>
  <c r="M65" i="6" s="1"/>
  <c r="J70" i="6"/>
  <c r="K70" i="6" s="1"/>
  <c r="M70" i="6" s="1"/>
  <c r="J74" i="6"/>
  <c r="K74" i="6" s="1"/>
  <c r="M74" i="6" s="1"/>
  <c r="J78" i="6"/>
  <c r="K78" i="6" s="1"/>
  <c r="M78" i="6" s="1"/>
  <c r="J82" i="6"/>
  <c r="K82" i="6" s="1"/>
  <c r="M82" i="6" s="1"/>
  <c r="J86" i="6"/>
  <c r="K86" i="6" s="1"/>
  <c r="M86" i="6" s="1"/>
  <c r="J90" i="6"/>
  <c r="K90" i="6" s="1"/>
  <c r="M90" i="6" s="1"/>
  <c r="J94" i="6"/>
  <c r="K94" i="6" s="1"/>
  <c r="M94" i="6" s="1"/>
  <c r="J98" i="6"/>
  <c r="K98" i="6" s="1"/>
  <c r="M98" i="6" s="1"/>
  <c r="J32" i="6"/>
  <c r="K32" i="6" s="1"/>
  <c r="M32" i="6" s="1"/>
  <c r="J73" i="6"/>
  <c r="K73" i="6" s="1"/>
  <c r="M73" i="6" s="1"/>
  <c r="J77" i="6"/>
  <c r="K77" i="6" s="1"/>
  <c r="M77" i="6" s="1"/>
  <c r="J81" i="6"/>
  <c r="K81" i="6" s="1"/>
  <c r="M81" i="6" s="1"/>
  <c r="J85" i="6"/>
  <c r="K85" i="6" s="1"/>
  <c r="M85" i="6" s="1"/>
  <c r="J12" i="6"/>
  <c r="K12" i="6" s="1"/>
  <c r="M12" i="6" s="1"/>
  <c r="J44" i="6"/>
  <c r="K44" i="6" s="1"/>
  <c r="M44" i="6" s="1"/>
  <c r="J69" i="6"/>
  <c r="K69" i="6" s="1"/>
  <c r="M69" i="6" s="1"/>
  <c r="J72" i="6"/>
  <c r="K72" i="6" s="1"/>
  <c r="M72" i="6" s="1"/>
  <c r="J76" i="6"/>
  <c r="K76" i="6" s="1"/>
  <c r="M76" i="6" s="1"/>
  <c r="J80" i="6"/>
  <c r="K80" i="6" s="1"/>
  <c r="M80" i="6" s="1"/>
  <c r="J84" i="6"/>
  <c r="K84" i="6" s="1"/>
  <c r="M84" i="6" s="1"/>
  <c r="J88" i="6"/>
  <c r="K88" i="6" s="1"/>
  <c r="M88" i="6" s="1"/>
  <c r="J92" i="6"/>
  <c r="K92" i="6" s="1"/>
  <c r="M92" i="6" s="1"/>
  <c r="J96" i="6"/>
  <c r="K96" i="6" s="1"/>
  <c r="M96" i="6" s="1"/>
  <c r="J100" i="6"/>
  <c r="K100" i="6" s="1"/>
  <c r="M100" i="6" s="1"/>
  <c r="J108" i="6"/>
  <c r="K108" i="6" s="1"/>
  <c r="M108" i="6" s="1"/>
  <c r="J109" i="6"/>
  <c r="K109" i="6" s="1"/>
  <c r="M109" i="6" s="1"/>
  <c r="J112" i="6"/>
  <c r="K112" i="6" s="1"/>
  <c r="M112" i="6" s="1"/>
  <c r="J116" i="6"/>
  <c r="K116" i="6" s="1"/>
  <c r="M116" i="6" s="1"/>
  <c r="J120" i="6"/>
  <c r="K120" i="6" s="1"/>
  <c r="M120" i="6" s="1"/>
  <c r="J124" i="6"/>
  <c r="K124" i="6" s="1"/>
  <c r="M124" i="6" s="1"/>
  <c r="J128" i="6"/>
  <c r="K128" i="6" s="1"/>
  <c r="M128" i="6" s="1"/>
  <c r="J132" i="6"/>
  <c r="K132" i="6" s="1"/>
  <c r="M132" i="6" s="1"/>
  <c r="J136" i="6"/>
  <c r="K136" i="6" s="1"/>
  <c r="M136" i="6" s="1"/>
  <c r="J140" i="6"/>
  <c r="K140" i="6" s="1"/>
  <c r="M140" i="6" s="1"/>
  <c r="J144" i="6"/>
  <c r="K144" i="6" s="1"/>
  <c r="M144" i="6" s="1"/>
  <c r="J148" i="6"/>
  <c r="K148" i="6" s="1"/>
  <c r="M148" i="6" s="1"/>
  <c r="J104" i="6"/>
  <c r="K104" i="6" s="1"/>
  <c r="M104" i="6" s="1"/>
  <c r="J105" i="6"/>
  <c r="K105" i="6" s="1"/>
  <c r="M105" i="6" s="1"/>
  <c r="J110" i="6"/>
  <c r="K110" i="6" s="1"/>
  <c r="M110" i="6" s="1"/>
  <c r="J115" i="6"/>
  <c r="K115" i="6" s="1"/>
  <c r="M115" i="6" s="1"/>
  <c r="J119" i="6"/>
  <c r="K119" i="6" s="1"/>
  <c r="M119" i="6" s="1"/>
  <c r="J123" i="6"/>
  <c r="K123" i="6" s="1"/>
  <c r="M123" i="6" s="1"/>
  <c r="J127" i="6"/>
  <c r="K127" i="6" s="1"/>
  <c r="M127" i="6" s="1"/>
  <c r="J131" i="6"/>
  <c r="K131" i="6" s="1"/>
  <c r="M131" i="6" s="1"/>
  <c r="J135" i="6"/>
  <c r="K135" i="6" s="1"/>
  <c r="M135" i="6" s="1"/>
  <c r="J101" i="6"/>
  <c r="K101" i="6" s="1"/>
  <c r="M101" i="6" s="1"/>
  <c r="J106" i="6"/>
  <c r="K106" i="6" s="1"/>
  <c r="M106" i="6" s="1"/>
  <c r="J114" i="6"/>
  <c r="K114" i="6" s="1"/>
  <c r="M114" i="6" s="1"/>
  <c r="J118" i="6"/>
  <c r="K118" i="6" s="1"/>
  <c r="M118" i="6" s="1"/>
  <c r="J122" i="6"/>
  <c r="K122" i="6" s="1"/>
  <c r="M122" i="6" s="1"/>
  <c r="J126" i="6"/>
  <c r="K126" i="6" s="1"/>
  <c r="M126" i="6" s="1"/>
  <c r="J130" i="6"/>
  <c r="K130" i="6" s="1"/>
  <c r="M130" i="6" s="1"/>
  <c r="J134" i="6"/>
  <c r="K134" i="6" s="1"/>
  <c r="M134" i="6" s="1"/>
  <c r="J138" i="6"/>
  <c r="K138" i="6" s="1"/>
  <c r="M138" i="6" s="1"/>
  <c r="J142" i="6"/>
  <c r="K142" i="6" s="1"/>
  <c r="M142" i="6" s="1"/>
  <c r="J146" i="6"/>
  <c r="K146" i="6" s="1"/>
  <c r="M146" i="6" s="1"/>
  <c r="J150" i="6"/>
  <c r="K150" i="6" s="1"/>
  <c r="M150" i="6" s="1"/>
  <c r="J154" i="6"/>
  <c r="K154" i="6" s="1"/>
  <c r="M154" i="6" s="1"/>
  <c r="J89" i="6"/>
  <c r="K89" i="6" s="1"/>
  <c r="M89" i="6" s="1"/>
  <c r="J93" i="6"/>
  <c r="K93" i="6" s="1"/>
  <c r="M93" i="6" s="1"/>
  <c r="J97" i="6"/>
  <c r="K97" i="6" s="1"/>
  <c r="M97" i="6" s="1"/>
  <c r="J102" i="6"/>
  <c r="K102" i="6" s="1"/>
  <c r="M102" i="6" s="1"/>
  <c r="J113" i="6"/>
  <c r="K113" i="6" s="1"/>
  <c r="M113" i="6" s="1"/>
  <c r="J117" i="6"/>
  <c r="K117" i="6" s="1"/>
  <c r="M117" i="6" s="1"/>
  <c r="J121" i="6"/>
  <c r="K121" i="6" s="1"/>
  <c r="M121" i="6" s="1"/>
  <c r="J125" i="6"/>
  <c r="K125" i="6" s="1"/>
  <c r="M125" i="6" s="1"/>
  <c r="J129" i="6"/>
  <c r="K129" i="6" s="1"/>
  <c r="M129" i="6" s="1"/>
  <c r="J133" i="6"/>
  <c r="K133" i="6" s="1"/>
  <c r="M133" i="6" s="1"/>
  <c r="J137" i="6"/>
  <c r="K137" i="6" s="1"/>
  <c r="M137" i="6" s="1"/>
  <c r="J141" i="6"/>
  <c r="K141" i="6" s="1"/>
  <c r="M141" i="6" s="1"/>
  <c r="J145" i="6"/>
  <c r="K145" i="6" s="1"/>
  <c r="M145" i="6" s="1"/>
  <c r="J147" i="6"/>
  <c r="K147" i="6" s="1"/>
  <c r="M147" i="6" s="1"/>
  <c r="J155" i="6"/>
  <c r="K155" i="6" s="1"/>
  <c r="M155" i="6" s="1"/>
  <c r="J156" i="6"/>
  <c r="K156" i="6" s="1"/>
  <c r="M156" i="6" s="1"/>
  <c r="J161" i="6"/>
  <c r="K161" i="6" s="1"/>
  <c r="M161" i="6" s="1"/>
  <c r="J165" i="6"/>
  <c r="K165" i="6" s="1"/>
  <c r="M165" i="6" s="1"/>
  <c r="J169" i="6"/>
  <c r="K169" i="6" s="1"/>
  <c r="M169" i="6" s="1"/>
  <c r="J173" i="6"/>
  <c r="K173" i="6" s="1"/>
  <c r="M173" i="6" s="1"/>
  <c r="J177" i="6"/>
  <c r="K177" i="6" s="1"/>
  <c r="M177" i="6" s="1"/>
  <c r="J181" i="6"/>
  <c r="K181" i="6" s="1"/>
  <c r="M181" i="6" s="1"/>
  <c r="J185" i="6"/>
  <c r="K185" i="6" s="1"/>
  <c r="M185" i="6" s="1"/>
  <c r="J189" i="6"/>
  <c r="K189" i="6" s="1"/>
  <c r="M189" i="6" s="1"/>
  <c r="J193" i="6"/>
  <c r="K193" i="6" s="1"/>
  <c r="M193" i="6" s="1"/>
  <c r="J197" i="6"/>
  <c r="K197" i="6" s="1"/>
  <c r="M197" i="6" s="1"/>
  <c r="J201" i="6"/>
  <c r="K201" i="6" s="1"/>
  <c r="M201" i="6" s="1"/>
  <c r="J205" i="6"/>
  <c r="K205" i="6" s="1"/>
  <c r="M205" i="6" s="1"/>
  <c r="J209" i="6"/>
  <c r="K209" i="6" s="1"/>
  <c r="M209" i="6" s="1"/>
  <c r="J213" i="6"/>
  <c r="K213" i="6" s="1"/>
  <c r="M213" i="6" s="1"/>
  <c r="J217" i="6"/>
  <c r="K217" i="6" s="1"/>
  <c r="M217" i="6" s="1"/>
  <c r="J139" i="6"/>
  <c r="K139" i="6" s="1"/>
  <c r="M139" i="6" s="1"/>
  <c r="J143" i="6"/>
  <c r="K143" i="6" s="1"/>
  <c r="M143" i="6" s="1"/>
  <c r="J151" i="6"/>
  <c r="K151" i="6" s="1"/>
  <c r="M151" i="6" s="1"/>
  <c r="J152" i="6"/>
  <c r="K152" i="6" s="1"/>
  <c r="M152" i="6" s="1"/>
  <c r="J157" i="6"/>
  <c r="K157" i="6" s="1"/>
  <c r="M157" i="6" s="1"/>
  <c r="J160" i="6"/>
  <c r="K160" i="6" s="1"/>
  <c r="M160" i="6" s="1"/>
  <c r="J164" i="6"/>
  <c r="K164" i="6" s="1"/>
  <c r="M164" i="6" s="1"/>
  <c r="J168" i="6"/>
  <c r="K168" i="6" s="1"/>
  <c r="M168" i="6" s="1"/>
  <c r="J172" i="6"/>
  <c r="K172" i="6" s="1"/>
  <c r="M172" i="6" s="1"/>
  <c r="J176" i="6"/>
  <c r="K176" i="6" s="1"/>
  <c r="M176" i="6" s="1"/>
  <c r="J180" i="6"/>
  <c r="K180" i="6" s="1"/>
  <c r="M180" i="6" s="1"/>
  <c r="J184" i="6"/>
  <c r="K184" i="6" s="1"/>
  <c r="M184" i="6" s="1"/>
  <c r="J188" i="6"/>
  <c r="K188" i="6" s="1"/>
  <c r="M188" i="6" s="1"/>
  <c r="J192" i="6"/>
  <c r="K192" i="6" s="1"/>
  <c r="M192" i="6" s="1"/>
  <c r="J196" i="6"/>
  <c r="K196" i="6" s="1"/>
  <c r="M196" i="6" s="1"/>
  <c r="J200" i="6"/>
  <c r="K200" i="6" s="1"/>
  <c r="M200" i="6" s="1"/>
  <c r="J149" i="6"/>
  <c r="K149" i="6" s="1"/>
  <c r="M149" i="6" s="1"/>
  <c r="J153" i="6"/>
  <c r="K153" i="6" s="1"/>
  <c r="M153" i="6" s="1"/>
  <c r="J159" i="6"/>
  <c r="K159" i="6" s="1"/>
  <c r="M159" i="6" s="1"/>
  <c r="J163" i="6"/>
  <c r="K163" i="6" s="1"/>
  <c r="M163" i="6" s="1"/>
  <c r="J167" i="6"/>
  <c r="K167" i="6" s="1"/>
  <c r="M167" i="6" s="1"/>
  <c r="J171" i="6"/>
  <c r="K171" i="6" s="1"/>
  <c r="M171" i="6" s="1"/>
  <c r="J175" i="6"/>
  <c r="K175" i="6" s="1"/>
  <c r="M175" i="6" s="1"/>
  <c r="J179" i="6"/>
  <c r="K179" i="6" s="1"/>
  <c r="M179" i="6" s="1"/>
  <c r="J183" i="6"/>
  <c r="K183" i="6" s="1"/>
  <c r="M183" i="6" s="1"/>
  <c r="J187" i="6"/>
  <c r="K187" i="6" s="1"/>
  <c r="M187" i="6" s="1"/>
  <c r="J191" i="6"/>
  <c r="K191" i="6" s="1"/>
  <c r="M191" i="6" s="1"/>
  <c r="J195" i="6"/>
  <c r="K195" i="6" s="1"/>
  <c r="M195" i="6" s="1"/>
  <c r="J199" i="6"/>
  <c r="K199" i="6" s="1"/>
  <c r="M199" i="6" s="1"/>
  <c r="J203" i="6"/>
  <c r="K203" i="6" s="1"/>
  <c r="M203" i="6" s="1"/>
  <c r="J207" i="6"/>
  <c r="K207" i="6" s="1"/>
  <c r="M207" i="6" s="1"/>
  <c r="J211" i="6"/>
  <c r="K211" i="6" s="1"/>
  <c r="M211" i="6" s="1"/>
  <c r="J158" i="6"/>
  <c r="K158" i="6" s="1"/>
  <c r="M158" i="6" s="1"/>
  <c r="J162" i="6"/>
  <c r="K162" i="6" s="1"/>
  <c r="M162" i="6" s="1"/>
  <c r="J166" i="6"/>
  <c r="K166" i="6" s="1"/>
  <c r="M166" i="6" s="1"/>
  <c r="J170" i="6"/>
  <c r="K170" i="6" s="1"/>
  <c r="M170" i="6" s="1"/>
  <c r="J174" i="6"/>
  <c r="K174" i="6" s="1"/>
  <c r="M174" i="6" s="1"/>
  <c r="J178" i="6"/>
  <c r="K178" i="6" s="1"/>
  <c r="M178" i="6" s="1"/>
  <c r="J182" i="6"/>
  <c r="K182" i="6" s="1"/>
  <c r="M182" i="6" s="1"/>
  <c r="J186" i="6"/>
  <c r="K186" i="6" s="1"/>
  <c r="M186" i="6" s="1"/>
  <c r="J190" i="6"/>
  <c r="K190" i="6" s="1"/>
  <c r="M190" i="6" s="1"/>
  <c r="J194" i="6"/>
  <c r="K194" i="6" s="1"/>
  <c r="M194" i="6" s="1"/>
  <c r="J198" i="6"/>
  <c r="K198" i="6" s="1"/>
  <c r="M198" i="6" s="1"/>
  <c r="J202" i="6"/>
  <c r="K202" i="6" s="1"/>
  <c r="M202" i="6" s="1"/>
  <c r="J206" i="6"/>
  <c r="K206" i="6" s="1"/>
  <c r="M206" i="6" s="1"/>
  <c r="J212" i="6"/>
  <c r="K212" i="6" s="1"/>
  <c r="M212" i="6" s="1"/>
  <c r="J218" i="6"/>
  <c r="K218" i="6" s="1"/>
  <c r="M218" i="6" s="1"/>
  <c r="J219" i="6"/>
  <c r="K219" i="6" s="1"/>
  <c r="M219" i="6" s="1"/>
  <c r="J221" i="6"/>
  <c r="K221" i="6" s="1"/>
  <c r="M221" i="6" s="1"/>
  <c r="J225" i="6"/>
  <c r="K225" i="6" s="1"/>
  <c r="M225" i="6" s="1"/>
  <c r="J229" i="6"/>
  <c r="K229" i="6" s="1"/>
  <c r="M229" i="6" s="1"/>
  <c r="J233" i="6"/>
  <c r="K233" i="6" s="1"/>
  <c r="M233" i="6" s="1"/>
  <c r="J237" i="6"/>
  <c r="K237" i="6" s="1"/>
  <c r="M237" i="6" s="1"/>
  <c r="J241" i="6"/>
  <c r="K241" i="6" s="1"/>
  <c r="M241" i="6" s="1"/>
  <c r="J245" i="6"/>
  <c r="K245" i="6" s="1"/>
  <c r="M245" i="6" s="1"/>
  <c r="J249" i="6"/>
  <c r="K249" i="6" s="1"/>
  <c r="M249" i="6" s="1"/>
  <c r="J253" i="6"/>
  <c r="K253" i="6" s="1"/>
  <c r="M253" i="6" s="1"/>
  <c r="J257" i="6"/>
  <c r="K257" i="6" s="1"/>
  <c r="M257" i="6" s="1"/>
  <c r="J261" i="6"/>
  <c r="K261" i="6" s="1"/>
  <c r="M261" i="6" s="1"/>
  <c r="J265" i="6"/>
  <c r="K265" i="6" s="1"/>
  <c r="M265" i="6" s="1"/>
  <c r="J269" i="6"/>
  <c r="K269" i="6" s="1"/>
  <c r="M269" i="6" s="1"/>
  <c r="J273" i="6"/>
  <c r="K273" i="6" s="1"/>
  <c r="M273" i="6" s="1"/>
  <c r="J277" i="6"/>
  <c r="K277" i="6" s="1"/>
  <c r="M277" i="6" s="1"/>
  <c r="J281" i="6"/>
  <c r="K281" i="6" s="1"/>
  <c r="M281" i="6" s="1"/>
  <c r="J285" i="6"/>
  <c r="K285" i="6" s="1"/>
  <c r="M285" i="6" s="1"/>
  <c r="J289" i="6"/>
  <c r="K289" i="6" s="1"/>
  <c r="M289" i="6" s="1"/>
  <c r="J293" i="6"/>
  <c r="K293" i="6" s="1"/>
  <c r="M293" i="6" s="1"/>
  <c r="J204" i="6"/>
  <c r="K204" i="6" s="1"/>
  <c r="M204" i="6" s="1"/>
  <c r="J208" i="6"/>
  <c r="K208" i="6" s="1"/>
  <c r="M208" i="6" s="1"/>
  <c r="J214" i="6"/>
  <c r="K214" i="6" s="1"/>
  <c r="M214" i="6" s="1"/>
  <c r="J215" i="6"/>
  <c r="K215" i="6" s="1"/>
  <c r="M215" i="6" s="1"/>
  <c r="J220" i="6"/>
  <c r="K220" i="6" s="1"/>
  <c r="M220" i="6" s="1"/>
  <c r="J224" i="6"/>
  <c r="K224" i="6" s="1"/>
  <c r="M224" i="6" s="1"/>
  <c r="J228" i="6"/>
  <c r="K228" i="6" s="1"/>
  <c r="M228" i="6" s="1"/>
  <c r="J232" i="6"/>
  <c r="K232" i="6" s="1"/>
  <c r="M232" i="6" s="1"/>
  <c r="J236" i="6"/>
  <c r="K236" i="6" s="1"/>
  <c r="M236" i="6" s="1"/>
  <c r="J240" i="6"/>
  <c r="K240" i="6" s="1"/>
  <c r="M240" i="6" s="1"/>
  <c r="J244" i="6"/>
  <c r="K244" i="6" s="1"/>
  <c r="M244" i="6" s="1"/>
  <c r="J248" i="6"/>
  <c r="K248" i="6" s="1"/>
  <c r="M248" i="6" s="1"/>
  <c r="J252" i="6"/>
  <c r="K252" i="6" s="1"/>
  <c r="M252" i="6" s="1"/>
  <c r="J256" i="6"/>
  <c r="K256" i="6" s="1"/>
  <c r="M256" i="6" s="1"/>
  <c r="J260" i="6"/>
  <c r="K260" i="6" s="1"/>
  <c r="M260" i="6" s="1"/>
  <c r="J264" i="6"/>
  <c r="K264" i="6" s="1"/>
  <c r="M264" i="6" s="1"/>
  <c r="J268" i="6"/>
  <c r="K268" i="6" s="1"/>
  <c r="M268" i="6" s="1"/>
  <c r="J272" i="6"/>
  <c r="K272" i="6" s="1"/>
  <c r="M272" i="6" s="1"/>
  <c r="J276" i="6"/>
  <c r="K276" i="6" s="1"/>
  <c r="M276" i="6" s="1"/>
  <c r="J280" i="6"/>
  <c r="K280" i="6" s="1"/>
  <c r="M280" i="6" s="1"/>
  <c r="J210" i="6"/>
  <c r="K210" i="6" s="1"/>
  <c r="M210" i="6" s="1"/>
  <c r="J216" i="6"/>
  <c r="K216" i="6" s="1"/>
  <c r="M216" i="6" s="1"/>
  <c r="J223" i="6"/>
  <c r="K223" i="6" s="1"/>
  <c r="M223" i="6" s="1"/>
  <c r="J227" i="6"/>
  <c r="K227" i="6" s="1"/>
  <c r="M227" i="6" s="1"/>
  <c r="J231" i="6"/>
  <c r="K231" i="6" s="1"/>
  <c r="M231" i="6" s="1"/>
  <c r="J235" i="6"/>
  <c r="K235" i="6" s="1"/>
  <c r="M235" i="6" s="1"/>
  <c r="J239" i="6"/>
  <c r="K239" i="6" s="1"/>
  <c r="M239" i="6" s="1"/>
  <c r="J243" i="6"/>
  <c r="K243" i="6" s="1"/>
  <c r="M243" i="6" s="1"/>
  <c r="J247" i="6"/>
  <c r="K247" i="6" s="1"/>
  <c r="M247" i="6" s="1"/>
  <c r="J251" i="6"/>
  <c r="K251" i="6" s="1"/>
  <c r="M251" i="6" s="1"/>
  <c r="J255" i="6"/>
  <c r="K255" i="6" s="1"/>
  <c r="M255" i="6" s="1"/>
  <c r="J259" i="6"/>
  <c r="K259" i="6" s="1"/>
  <c r="M259" i="6" s="1"/>
  <c r="J263" i="6"/>
  <c r="K263" i="6" s="1"/>
  <c r="M263" i="6" s="1"/>
  <c r="J267" i="6"/>
  <c r="K267" i="6" s="1"/>
  <c r="M267" i="6" s="1"/>
  <c r="J271" i="6"/>
  <c r="K271" i="6" s="1"/>
  <c r="M271" i="6" s="1"/>
  <c r="J275" i="6"/>
  <c r="K275" i="6" s="1"/>
  <c r="M275" i="6" s="1"/>
  <c r="J279" i="6"/>
  <c r="K279" i="6" s="1"/>
  <c r="M279" i="6" s="1"/>
  <c r="J283" i="6"/>
  <c r="K283" i="6" s="1"/>
  <c r="M283" i="6" s="1"/>
  <c r="J287" i="6"/>
  <c r="K287" i="6" s="1"/>
  <c r="M287" i="6" s="1"/>
  <c r="J291" i="6"/>
  <c r="K291" i="6" s="1"/>
  <c r="M291" i="6" s="1"/>
  <c r="J274" i="6"/>
  <c r="K274" i="6" s="1"/>
  <c r="M274" i="6" s="1"/>
  <c r="J278" i="6"/>
  <c r="K278" i="6" s="1"/>
  <c r="M278" i="6" s="1"/>
  <c r="J282" i="6"/>
  <c r="K282" i="6" s="1"/>
  <c r="M282" i="6" s="1"/>
  <c r="J284" i="6"/>
  <c r="K284" i="6" s="1"/>
  <c r="M284" i="6" s="1"/>
  <c r="J295" i="6"/>
  <c r="K295" i="6" s="1"/>
  <c r="M295" i="6" s="1"/>
  <c r="J299" i="6"/>
  <c r="K299" i="6" s="1"/>
  <c r="M299" i="6" s="1"/>
  <c r="J303" i="6"/>
  <c r="K303" i="6" s="1"/>
  <c r="M303" i="6" s="1"/>
  <c r="J307" i="6"/>
  <c r="K307" i="6" s="1"/>
  <c r="M307" i="6" s="1"/>
  <c r="J311" i="6"/>
  <c r="K311" i="6" s="1"/>
  <c r="M311" i="6" s="1"/>
  <c r="J315" i="6"/>
  <c r="K315" i="6" s="1"/>
  <c r="M315" i="6" s="1"/>
  <c r="J319" i="6"/>
  <c r="K319" i="6" s="1"/>
  <c r="M319" i="6" s="1"/>
  <c r="J323" i="6"/>
  <c r="K323" i="6" s="1"/>
  <c r="M323" i="6" s="1"/>
  <c r="J327" i="6"/>
  <c r="K327" i="6" s="1"/>
  <c r="M327" i="6" s="1"/>
  <c r="J331" i="6"/>
  <c r="K331" i="6" s="1"/>
  <c r="M331" i="6" s="1"/>
  <c r="J335" i="6"/>
  <c r="K335" i="6" s="1"/>
  <c r="M335" i="6" s="1"/>
  <c r="J339" i="6"/>
  <c r="K339" i="6" s="1"/>
  <c r="M339" i="6" s="1"/>
  <c r="J290" i="6"/>
  <c r="K290" i="6" s="1"/>
  <c r="M290" i="6" s="1"/>
  <c r="J294" i="6"/>
  <c r="K294" i="6" s="1"/>
  <c r="M294" i="6" s="1"/>
  <c r="J298" i="6"/>
  <c r="K298" i="6" s="1"/>
  <c r="M298" i="6" s="1"/>
  <c r="J302" i="6"/>
  <c r="K302" i="6" s="1"/>
  <c r="M302" i="6" s="1"/>
  <c r="J306" i="6"/>
  <c r="K306" i="6" s="1"/>
  <c r="M306" i="6" s="1"/>
  <c r="J310" i="6"/>
  <c r="K310" i="6" s="1"/>
  <c r="M310" i="6" s="1"/>
  <c r="J314" i="6"/>
  <c r="K314" i="6" s="1"/>
  <c r="M314" i="6" s="1"/>
  <c r="J318" i="6"/>
  <c r="K318" i="6" s="1"/>
  <c r="M318" i="6" s="1"/>
  <c r="J322" i="6"/>
  <c r="K322" i="6" s="1"/>
  <c r="M322" i="6" s="1"/>
  <c r="J326" i="6"/>
  <c r="K326" i="6" s="1"/>
  <c r="M326" i="6" s="1"/>
  <c r="J330" i="6"/>
  <c r="K330" i="6" s="1"/>
  <c r="M330" i="6" s="1"/>
  <c r="J334" i="6"/>
  <c r="K334" i="6" s="1"/>
  <c r="M334" i="6" s="1"/>
  <c r="J338" i="6"/>
  <c r="K338" i="6" s="1"/>
  <c r="M338" i="6" s="1"/>
  <c r="J342" i="6"/>
  <c r="K342" i="6" s="1"/>
  <c r="M342" i="6" s="1"/>
  <c r="J346" i="6"/>
  <c r="K346" i="6" s="1"/>
  <c r="M346" i="6" s="1"/>
  <c r="J350" i="6"/>
  <c r="K350" i="6" s="1"/>
  <c r="M350" i="6" s="1"/>
  <c r="J354" i="6"/>
  <c r="K354" i="6" s="1"/>
  <c r="M354" i="6" s="1"/>
  <c r="J286" i="6"/>
  <c r="K286" i="6" s="1"/>
  <c r="M286" i="6" s="1"/>
  <c r="J297" i="6"/>
  <c r="K297" i="6" s="1"/>
  <c r="M297" i="6" s="1"/>
  <c r="J301" i="6"/>
  <c r="K301" i="6" s="1"/>
  <c r="M301" i="6" s="1"/>
  <c r="J305" i="6"/>
  <c r="K305" i="6" s="1"/>
  <c r="M305" i="6" s="1"/>
  <c r="J309" i="6"/>
  <c r="K309" i="6" s="1"/>
  <c r="M309" i="6" s="1"/>
  <c r="J313" i="6"/>
  <c r="K313" i="6" s="1"/>
  <c r="M313" i="6" s="1"/>
  <c r="J317" i="6"/>
  <c r="K317" i="6" s="1"/>
  <c r="M317" i="6" s="1"/>
  <c r="J321" i="6"/>
  <c r="K321" i="6" s="1"/>
  <c r="M321" i="6" s="1"/>
  <c r="J325" i="6"/>
  <c r="K325" i="6" s="1"/>
  <c r="M325" i="6" s="1"/>
  <c r="J329" i="6"/>
  <c r="K329" i="6" s="1"/>
  <c r="M329" i="6" s="1"/>
  <c r="J333" i="6"/>
  <c r="K333" i="6" s="1"/>
  <c r="M333" i="6" s="1"/>
  <c r="J337" i="6"/>
  <c r="K337" i="6" s="1"/>
  <c r="M337" i="6" s="1"/>
  <c r="J341" i="6"/>
  <c r="K341" i="6" s="1"/>
  <c r="M341" i="6" s="1"/>
  <c r="J288" i="6"/>
  <c r="K288" i="6" s="1"/>
  <c r="M288" i="6" s="1"/>
  <c r="J351" i="6"/>
  <c r="K351" i="6" s="1"/>
  <c r="M351" i="6" s="1"/>
  <c r="J352" i="6"/>
  <c r="K352" i="6" s="1"/>
  <c r="M352" i="6" s="1"/>
  <c r="J358" i="6"/>
  <c r="K358" i="6" s="1"/>
  <c r="M358" i="6" s="1"/>
  <c r="J362" i="6"/>
  <c r="K362" i="6" s="1"/>
  <c r="M362" i="6" s="1"/>
  <c r="J347" i="6"/>
  <c r="K347" i="6" s="1"/>
  <c r="M347" i="6" s="1"/>
  <c r="J348" i="6"/>
  <c r="K348" i="6" s="1"/>
  <c r="M348" i="6" s="1"/>
  <c r="J353" i="6"/>
  <c r="K353" i="6" s="1"/>
  <c r="M353" i="6" s="1"/>
  <c r="J357" i="6"/>
  <c r="K357" i="6" s="1"/>
  <c r="M357" i="6" s="1"/>
  <c r="J361" i="6"/>
  <c r="K361" i="6" s="1"/>
  <c r="M361" i="6" s="1"/>
  <c r="J355" i="6"/>
  <c r="K355" i="6" s="1"/>
  <c r="M355" i="6" s="1"/>
  <c r="J222" i="6"/>
  <c r="K222" i="6" s="1"/>
  <c r="M222" i="6" s="1"/>
  <c r="J292" i="6"/>
  <c r="K292" i="6" s="1"/>
  <c r="M292" i="6" s="1"/>
  <c r="J296" i="6"/>
  <c r="K296" i="6" s="1"/>
  <c r="M296" i="6" s="1"/>
  <c r="J300" i="6"/>
  <c r="K300" i="6" s="1"/>
  <c r="M300" i="6" s="1"/>
  <c r="J304" i="6"/>
  <c r="K304" i="6" s="1"/>
  <c r="M304" i="6" s="1"/>
  <c r="J308" i="6"/>
  <c r="K308" i="6" s="1"/>
  <c r="M308" i="6" s="1"/>
  <c r="J312" i="6"/>
  <c r="K312" i="6" s="1"/>
  <c r="M312" i="6" s="1"/>
  <c r="J316" i="6"/>
  <c r="K316" i="6" s="1"/>
  <c r="M316" i="6" s="1"/>
  <c r="J320" i="6"/>
  <c r="K320" i="6" s="1"/>
  <c r="M320" i="6" s="1"/>
  <c r="J324" i="6"/>
  <c r="K324" i="6" s="1"/>
  <c r="M324" i="6" s="1"/>
  <c r="J328" i="6"/>
  <c r="K328" i="6" s="1"/>
  <c r="M328" i="6" s="1"/>
  <c r="J332" i="6"/>
  <c r="K332" i="6" s="1"/>
  <c r="M332" i="6" s="1"/>
  <c r="J336" i="6"/>
  <c r="K336" i="6" s="1"/>
  <c r="M336" i="6" s="1"/>
  <c r="J340" i="6"/>
  <c r="K340" i="6" s="1"/>
  <c r="M340" i="6" s="1"/>
  <c r="J343" i="6"/>
  <c r="K343" i="6" s="1"/>
  <c r="M343" i="6" s="1"/>
  <c r="J344" i="6"/>
  <c r="K344" i="6" s="1"/>
  <c r="M344" i="6" s="1"/>
  <c r="J349" i="6"/>
  <c r="K349" i="6" s="1"/>
  <c r="M349" i="6" s="1"/>
  <c r="J356" i="6"/>
  <c r="K356" i="6" s="1"/>
  <c r="M356" i="6" s="1"/>
  <c r="J360" i="6"/>
  <c r="K360" i="6" s="1"/>
  <c r="M360" i="6" s="1"/>
  <c r="J363" i="6"/>
  <c r="K363" i="6" s="1"/>
  <c r="M363" i="6" s="1"/>
  <c r="J226" i="6"/>
  <c r="K226" i="6" s="1"/>
  <c r="M226" i="6" s="1"/>
  <c r="J230" i="6"/>
  <c r="K230" i="6" s="1"/>
  <c r="M230" i="6" s="1"/>
  <c r="J234" i="6"/>
  <c r="K234" i="6" s="1"/>
  <c r="M234" i="6" s="1"/>
  <c r="J238" i="6"/>
  <c r="K238" i="6" s="1"/>
  <c r="M238" i="6" s="1"/>
  <c r="J242" i="6"/>
  <c r="K242" i="6" s="1"/>
  <c r="M242" i="6" s="1"/>
  <c r="J246" i="6"/>
  <c r="K246" i="6" s="1"/>
  <c r="M246" i="6" s="1"/>
  <c r="J250" i="6"/>
  <c r="K250" i="6" s="1"/>
  <c r="M250" i="6" s="1"/>
  <c r="J254" i="6"/>
  <c r="K254" i="6" s="1"/>
  <c r="M254" i="6" s="1"/>
  <c r="J258" i="6"/>
  <c r="K258" i="6" s="1"/>
  <c r="M258" i="6" s="1"/>
  <c r="J262" i="6"/>
  <c r="K262" i="6" s="1"/>
  <c r="M262" i="6" s="1"/>
  <c r="J266" i="6"/>
  <c r="K266" i="6" s="1"/>
  <c r="M266" i="6" s="1"/>
  <c r="J270" i="6"/>
  <c r="K270" i="6" s="1"/>
  <c r="M270" i="6" s="1"/>
  <c r="J345" i="6"/>
  <c r="K345" i="6" s="1"/>
  <c r="M345" i="6" s="1"/>
  <c r="J359" i="6"/>
  <c r="K359" i="6" s="1"/>
  <c r="M359" i="6" s="1"/>
  <c r="L365" i="5"/>
  <c r="D367" i="5" s="1"/>
  <c r="J8" i="4"/>
  <c r="K8" i="4" s="1"/>
  <c r="M8" i="4" s="1"/>
  <c r="N8" i="5" s="1"/>
  <c r="J10" i="4"/>
  <c r="K10" i="4" s="1"/>
  <c r="M10" i="4" s="1"/>
  <c r="N10" i="5" s="1"/>
  <c r="J14" i="4"/>
  <c r="K14" i="4" s="1"/>
  <c r="M14" i="4" s="1"/>
  <c r="N14" i="5" s="1"/>
  <c r="J18" i="4"/>
  <c r="K18" i="4" s="1"/>
  <c r="M18" i="4" s="1"/>
  <c r="N18" i="5" s="1"/>
  <c r="J22" i="4"/>
  <c r="K22" i="4" s="1"/>
  <c r="M22" i="4" s="1"/>
  <c r="N22" i="5" s="1"/>
  <c r="J26" i="4"/>
  <c r="K26" i="4" s="1"/>
  <c r="M26" i="4" s="1"/>
  <c r="N26" i="5" s="1"/>
  <c r="J30" i="4"/>
  <c r="K30" i="4" s="1"/>
  <c r="M30" i="4" s="1"/>
  <c r="N30" i="5" s="1"/>
  <c r="J34" i="4"/>
  <c r="K34" i="4" s="1"/>
  <c r="M34" i="4" s="1"/>
  <c r="N34" i="5" s="1"/>
  <c r="J38" i="4"/>
  <c r="K38" i="4" s="1"/>
  <c r="M38" i="4" s="1"/>
  <c r="N38" i="5" s="1"/>
  <c r="J42" i="4"/>
  <c r="K42" i="4" s="1"/>
  <c r="M42" i="4" s="1"/>
  <c r="N42" i="5" s="1"/>
  <c r="J46" i="4"/>
  <c r="K46" i="4" s="1"/>
  <c r="M46" i="4" s="1"/>
  <c r="N46" i="5" s="1"/>
  <c r="J50" i="4"/>
  <c r="K50" i="4" s="1"/>
  <c r="M50" i="4" s="1"/>
  <c r="N50" i="5" s="1"/>
  <c r="J52" i="4"/>
  <c r="K52" i="4" s="1"/>
  <c r="M52" i="4" s="1"/>
  <c r="N52" i="5" s="1"/>
  <c r="J56" i="4"/>
  <c r="K56" i="4" s="1"/>
  <c r="M56" i="4" s="1"/>
  <c r="N56" i="5" s="1"/>
  <c r="J60" i="4"/>
  <c r="K60" i="4" s="1"/>
  <c r="M60" i="4" s="1"/>
  <c r="N60" i="5" s="1"/>
  <c r="J64" i="4"/>
  <c r="K64" i="4" s="1"/>
  <c r="M64" i="4" s="1"/>
  <c r="N64" i="5" s="1"/>
  <c r="J13" i="4"/>
  <c r="K13" i="4" s="1"/>
  <c r="M13" i="4" s="1"/>
  <c r="N13" i="5" s="1"/>
  <c r="J19" i="4"/>
  <c r="K19" i="4" s="1"/>
  <c r="M19" i="4" s="1"/>
  <c r="N19" i="5" s="1"/>
  <c r="J24" i="4"/>
  <c r="K24" i="4" s="1"/>
  <c r="M24" i="4" s="1"/>
  <c r="N24" i="5" s="1"/>
  <c r="J29" i="4"/>
  <c r="K29" i="4" s="1"/>
  <c r="M29" i="4" s="1"/>
  <c r="N29" i="5" s="1"/>
  <c r="J35" i="4"/>
  <c r="K35" i="4" s="1"/>
  <c r="M35" i="4" s="1"/>
  <c r="N35" i="5" s="1"/>
  <c r="J40" i="4"/>
  <c r="K40" i="4" s="1"/>
  <c r="M40" i="4" s="1"/>
  <c r="N40" i="5" s="1"/>
  <c r="J45" i="4"/>
  <c r="K45" i="4" s="1"/>
  <c r="M45" i="4" s="1"/>
  <c r="N45" i="5" s="1"/>
  <c r="J51" i="4"/>
  <c r="K51" i="4" s="1"/>
  <c r="M51" i="4" s="1"/>
  <c r="N51" i="5" s="1"/>
  <c r="J55" i="4"/>
  <c r="K55" i="4" s="1"/>
  <c r="M55" i="4" s="1"/>
  <c r="N55" i="5" s="1"/>
  <c r="J59" i="4"/>
  <c r="K59" i="4" s="1"/>
  <c r="M59" i="4" s="1"/>
  <c r="N59" i="5" s="1"/>
  <c r="J63" i="4"/>
  <c r="K63" i="4" s="1"/>
  <c r="M63" i="4" s="1"/>
  <c r="N63" i="5" s="1"/>
  <c r="J67" i="4"/>
  <c r="K67" i="4" s="1"/>
  <c r="M67" i="4" s="1"/>
  <c r="N67" i="5" s="1"/>
  <c r="J68" i="4"/>
  <c r="K68" i="4" s="1"/>
  <c r="M68" i="4" s="1"/>
  <c r="N68" i="5" s="1"/>
  <c r="J72" i="4"/>
  <c r="K72" i="4" s="1"/>
  <c r="M72" i="4" s="1"/>
  <c r="N72" i="5" s="1"/>
  <c r="J76" i="4"/>
  <c r="K76" i="4" s="1"/>
  <c r="M76" i="4" s="1"/>
  <c r="N76" i="5" s="1"/>
  <c r="J80" i="4"/>
  <c r="K80" i="4" s="1"/>
  <c r="M80" i="4" s="1"/>
  <c r="N80" i="5" s="1"/>
  <c r="J84" i="4"/>
  <c r="K84" i="4" s="1"/>
  <c r="M84" i="4" s="1"/>
  <c r="N84" i="5" s="1"/>
  <c r="J88" i="4"/>
  <c r="K88" i="4" s="1"/>
  <c r="M88" i="4" s="1"/>
  <c r="N88" i="5" s="1"/>
  <c r="J92" i="4"/>
  <c r="K92" i="4" s="1"/>
  <c r="M92" i="4" s="1"/>
  <c r="N92" i="5" s="1"/>
  <c r="J96" i="4"/>
  <c r="K96" i="4" s="1"/>
  <c r="M96" i="4" s="1"/>
  <c r="N96" i="5" s="1"/>
  <c r="J100" i="4"/>
  <c r="K100" i="4" s="1"/>
  <c r="M100" i="4" s="1"/>
  <c r="N100" i="5" s="1"/>
  <c r="J104" i="4"/>
  <c r="K104" i="4" s="1"/>
  <c r="M104" i="4" s="1"/>
  <c r="N104" i="5" s="1"/>
  <c r="J108" i="4"/>
  <c r="K108" i="4" s="1"/>
  <c r="M108" i="4" s="1"/>
  <c r="N108" i="5" s="1"/>
  <c r="J112" i="4"/>
  <c r="K112" i="4" s="1"/>
  <c r="M112" i="4" s="1"/>
  <c r="N112" i="5" s="1"/>
  <c r="J116" i="4"/>
  <c r="K116" i="4" s="1"/>
  <c r="M116" i="4" s="1"/>
  <c r="N116" i="5" s="1"/>
  <c r="J9" i="4"/>
  <c r="K9" i="4" s="1"/>
  <c r="M9" i="4" s="1"/>
  <c r="N9" i="5" s="1"/>
  <c r="J15" i="4"/>
  <c r="K15" i="4" s="1"/>
  <c r="M15" i="4" s="1"/>
  <c r="N15" i="5" s="1"/>
  <c r="J20" i="4"/>
  <c r="K20" i="4" s="1"/>
  <c r="M20" i="4" s="1"/>
  <c r="N20" i="5" s="1"/>
  <c r="J25" i="4"/>
  <c r="K25" i="4" s="1"/>
  <c r="M25" i="4" s="1"/>
  <c r="N25" i="5" s="1"/>
  <c r="J31" i="4"/>
  <c r="K31" i="4" s="1"/>
  <c r="M31" i="4" s="1"/>
  <c r="N31" i="5" s="1"/>
  <c r="J36" i="4"/>
  <c r="K36" i="4" s="1"/>
  <c r="M36" i="4" s="1"/>
  <c r="N36" i="5" s="1"/>
  <c r="J41" i="4"/>
  <c r="K41" i="4" s="1"/>
  <c r="M41" i="4" s="1"/>
  <c r="N41" i="5" s="1"/>
  <c r="J47" i="4"/>
  <c r="K47" i="4" s="1"/>
  <c r="M47" i="4" s="1"/>
  <c r="N47" i="5" s="1"/>
  <c r="J54" i="4"/>
  <c r="K54" i="4" s="1"/>
  <c r="M54" i="4" s="1"/>
  <c r="N54" i="5" s="1"/>
  <c r="J58" i="4"/>
  <c r="K58" i="4" s="1"/>
  <c r="M58" i="4" s="1"/>
  <c r="N58" i="5" s="1"/>
  <c r="J62" i="4"/>
  <c r="K62" i="4" s="1"/>
  <c r="M62" i="4" s="1"/>
  <c r="N62" i="5" s="1"/>
  <c r="J66" i="4"/>
  <c r="K66" i="4" s="1"/>
  <c r="M66" i="4" s="1"/>
  <c r="N66" i="5" s="1"/>
  <c r="J69" i="4"/>
  <c r="K69" i="4" s="1"/>
  <c r="M69" i="4" s="1"/>
  <c r="N69" i="5" s="1"/>
  <c r="J73" i="4"/>
  <c r="K73" i="4" s="1"/>
  <c r="M73" i="4" s="1"/>
  <c r="N73" i="5" s="1"/>
  <c r="J77" i="4"/>
  <c r="K77" i="4" s="1"/>
  <c r="M77" i="4" s="1"/>
  <c r="N77" i="5" s="1"/>
  <c r="J81" i="4"/>
  <c r="K81" i="4" s="1"/>
  <c r="M81" i="4" s="1"/>
  <c r="N81" i="5" s="1"/>
  <c r="J85" i="4"/>
  <c r="K85" i="4" s="1"/>
  <c r="M85" i="4" s="1"/>
  <c r="N85" i="5" s="1"/>
  <c r="J89" i="4"/>
  <c r="K89" i="4" s="1"/>
  <c r="M89" i="4" s="1"/>
  <c r="N89" i="5" s="1"/>
  <c r="J93" i="4"/>
  <c r="K93" i="4" s="1"/>
  <c r="M93" i="4" s="1"/>
  <c r="N93" i="5" s="1"/>
  <c r="J97" i="4"/>
  <c r="K97" i="4" s="1"/>
  <c r="M97" i="4" s="1"/>
  <c r="N97" i="5" s="1"/>
  <c r="J101" i="4"/>
  <c r="K101" i="4" s="1"/>
  <c r="M101" i="4" s="1"/>
  <c r="N101" i="5" s="1"/>
  <c r="J12" i="4"/>
  <c r="K12" i="4" s="1"/>
  <c r="M12" i="4" s="1"/>
  <c r="N12" i="5" s="1"/>
  <c r="J16" i="4"/>
  <c r="K16" i="4" s="1"/>
  <c r="M16" i="4" s="1"/>
  <c r="N16" i="5" s="1"/>
  <c r="J44" i="4"/>
  <c r="K44" i="4" s="1"/>
  <c r="M44" i="4" s="1"/>
  <c r="N44" i="5" s="1"/>
  <c r="J48" i="4"/>
  <c r="K48" i="4" s="1"/>
  <c r="M48" i="4" s="1"/>
  <c r="N48" i="5" s="1"/>
  <c r="J65" i="4"/>
  <c r="K65" i="4" s="1"/>
  <c r="M65" i="4" s="1"/>
  <c r="N65" i="5" s="1"/>
  <c r="J75" i="4"/>
  <c r="K75" i="4" s="1"/>
  <c r="M75" i="4" s="1"/>
  <c r="N75" i="5" s="1"/>
  <c r="J78" i="4"/>
  <c r="K78" i="4" s="1"/>
  <c r="M78" i="4" s="1"/>
  <c r="N78" i="5" s="1"/>
  <c r="J91" i="4"/>
  <c r="K91" i="4" s="1"/>
  <c r="M91" i="4" s="1"/>
  <c r="N91" i="5" s="1"/>
  <c r="J94" i="4"/>
  <c r="K94" i="4" s="1"/>
  <c r="M94" i="4" s="1"/>
  <c r="N94" i="5" s="1"/>
  <c r="J107" i="4"/>
  <c r="K107" i="4" s="1"/>
  <c r="M107" i="4" s="1"/>
  <c r="N107" i="5" s="1"/>
  <c r="J111" i="4"/>
  <c r="K111" i="4" s="1"/>
  <c r="M111" i="4" s="1"/>
  <c r="N111" i="5" s="1"/>
  <c r="J115" i="4"/>
  <c r="K115" i="4" s="1"/>
  <c r="M115" i="4" s="1"/>
  <c r="N115" i="5" s="1"/>
  <c r="J17" i="4"/>
  <c r="K17" i="4" s="1"/>
  <c r="M17" i="4" s="1"/>
  <c r="N17" i="5" s="1"/>
  <c r="J23" i="4"/>
  <c r="K23" i="4" s="1"/>
  <c r="M23" i="4" s="1"/>
  <c r="N23" i="5" s="1"/>
  <c r="J27" i="4"/>
  <c r="K27" i="4" s="1"/>
  <c r="M27" i="4" s="1"/>
  <c r="N27" i="5" s="1"/>
  <c r="J37" i="4"/>
  <c r="K37" i="4" s="1"/>
  <c r="M37" i="4" s="1"/>
  <c r="N37" i="5" s="1"/>
  <c r="J49" i="4"/>
  <c r="K49" i="4" s="1"/>
  <c r="M49" i="4" s="1"/>
  <c r="N49" i="5" s="1"/>
  <c r="J61" i="4"/>
  <c r="K61" i="4" s="1"/>
  <c r="M61" i="4" s="1"/>
  <c r="N61" i="5" s="1"/>
  <c r="J79" i="4"/>
  <c r="K79" i="4" s="1"/>
  <c r="M79" i="4" s="1"/>
  <c r="N79" i="5" s="1"/>
  <c r="J82" i="4"/>
  <c r="K82" i="4" s="1"/>
  <c r="M82" i="4" s="1"/>
  <c r="N82" i="5" s="1"/>
  <c r="J95" i="4"/>
  <c r="K95" i="4" s="1"/>
  <c r="M95" i="4" s="1"/>
  <c r="N95" i="5" s="1"/>
  <c r="J98" i="4"/>
  <c r="K98" i="4" s="1"/>
  <c r="M98" i="4" s="1"/>
  <c r="N98" i="5" s="1"/>
  <c r="J106" i="4"/>
  <c r="K106" i="4" s="1"/>
  <c r="M106" i="4" s="1"/>
  <c r="N106" i="5" s="1"/>
  <c r="J21" i="4"/>
  <c r="K21" i="4" s="1"/>
  <c r="M21" i="4" s="1"/>
  <c r="N21" i="5" s="1"/>
  <c r="J74" i="4"/>
  <c r="K74" i="4" s="1"/>
  <c r="M74" i="4" s="1"/>
  <c r="N74" i="5" s="1"/>
  <c r="J86" i="4"/>
  <c r="K86" i="4" s="1"/>
  <c r="M86" i="4" s="1"/>
  <c r="N86" i="5" s="1"/>
  <c r="J99" i="4"/>
  <c r="K99" i="4" s="1"/>
  <c r="M99" i="4" s="1"/>
  <c r="N99" i="5" s="1"/>
  <c r="J117" i="4"/>
  <c r="K117" i="4" s="1"/>
  <c r="M117" i="4" s="1"/>
  <c r="N117" i="5" s="1"/>
  <c r="J122" i="4"/>
  <c r="K122" i="4" s="1"/>
  <c r="M122" i="4" s="1"/>
  <c r="N122" i="5" s="1"/>
  <c r="J126" i="4"/>
  <c r="K126" i="4" s="1"/>
  <c r="M126" i="4" s="1"/>
  <c r="N126" i="5" s="1"/>
  <c r="J130" i="4"/>
  <c r="K130" i="4" s="1"/>
  <c r="M130" i="4" s="1"/>
  <c r="N130" i="5" s="1"/>
  <c r="J134" i="4"/>
  <c r="K134" i="4" s="1"/>
  <c r="M134" i="4" s="1"/>
  <c r="N134" i="5" s="1"/>
  <c r="J138" i="4"/>
  <c r="K138" i="4" s="1"/>
  <c r="M138" i="4" s="1"/>
  <c r="N138" i="5" s="1"/>
  <c r="J142" i="4"/>
  <c r="K142" i="4" s="1"/>
  <c r="M142" i="4" s="1"/>
  <c r="N142" i="5" s="1"/>
  <c r="J146" i="4"/>
  <c r="K146" i="4" s="1"/>
  <c r="M146" i="4" s="1"/>
  <c r="N146" i="5" s="1"/>
  <c r="J150" i="4"/>
  <c r="K150" i="4" s="1"/>
  <c r="M150" i="4" s="1"/>
  <c r="N150" i="5" s="1"/>
  <c r="J154" i="4"/>
  <c r="K154" i="4" s="1"/>
  <c r="M154" i="4" s="1"/>
  <c r="N154" i="5" s="1"/>
  <c r="J158" i="4"/>
  <c r="K158" i="4" s="1"/>
  <c r="M158" i="4" s="1"/>
  <c r="N158" i="5" s="1"/>
  <c r="J162" i="4"/>
  <c r="K162" i="4" s="1"/>
  <c r="M162" i="4" s="1"/>
  <c r="N162" i="5" s="1"/>
  <c r="J166" i="4"/>
  <c r="K166" i="4" s="1"/>
  <c r="M166" i="4" s="1"/>
  <c r="N166" i="5" s="1"/>
  <c r="J170" i="4"/>
  <c r="K170" i="4" s="1"/>
  <c r="M170" i="4" s="1"/>
  <c r="N170" i="5" s="1"/>
  <c r="J174" i="4"/>
  <c r="K174" i="4" s="1"/>
  <c r="M174" i="4" s="1"/>
  <c r="N174" i="5" s="1"/>
  <c r="J178" i="4"/>
  <c r="K178" i="4" s="1"/>
  <c r="M178" i="4" s="1"/>
  <c r="N178" i="5" s="1"/>
  <c r="J11" i="4"/>
  <c r="K11" i="4" s="1"/>
  <c r="M11" i="4" s="1"/>
  <c r="N11" i="5" s="1"/>
  <c r="J39" i="4"/>
  <c r="K39" i="4" s="1"/>
  <c r="M39" i="4" s="1"/>
  <c r="N39" i="5" s="1"/>
  <c r="J57" i="4"/>
  <c r="K57" i="4" s="1"/>
  <c r="M57" i="4" s="1"/>
  <c r="N57" i="5" s="1"/>
  <c r="J87" i="4"/>
  <c r="K87" i="4" s="1"/>
  <c r="M87" i="4" s="1"/>
  <c r="N87" i="5" s="1"/>
  <c r="J113" i="4"/>
  <c r="K113" i="4" s="1"/>
  <c r="M113" i="4" s="1"/>
  <c r="N113" i="5" s="1"/>
  <c r="J119" i="4"/>
  <c r="K119" i="4" s="1"/>
  <c r="M119" i="4" s="1"/>
  <c r="N119" i="5" s="1"/>
  <c r="J123" i="4"/>
  <c r="K123" i="4" s="1"/>
  <c r="M123" i="4" s="1"/>
  <c r="N123" i="5" s="1"/>
  <c r="J127" i="4"/>
  <c r="K127" i="4" s="1"/>
  <c r="M127" i="4" s="1"/>
  <c r="N127" i="5" s="1"/>
  <c r="J131" i="4"/>
  <c r="K131" i="4" s="1"/>
  <c r="M131" i="4" s="1"/>
  <c r="N131" i="5" s="1"/>
  <c r="J135" i="4"/>
  <c r="K135" i="4" s="1"/>
  <c r="M135" i="4" s="1"/>
  <c r="N135" i="5" s="1"/>
  <c r="J139" i="4"/>
  <c r="K139" i="4" s="1"/>
  <c r="M139" i="4" s="1"/>
  <c r="N139" i="5" s="1"/>
  <c r="J143" i="4"/>
  <c r="K143" i="4" s="1"/>
  <c r="M143" i="4" s="1"/>
  <c r="N143" i="5" s="1"/>
  <c r="J147" i="4"/>
  <c r="K147" i="4" s="1"/>
  <c r="M147" i="4" s="1"/>
  <c r="N147" i="5" s="1"/>
  <c r="J151" i="4"/>
  <c r="K151" i="4" s="1"/>
  <c r="M151" i="4" s="1"/>
  <c r="N151" i="5" s="1"/>
  <c r="J155" i="4"/>
  <c r="K155" i="4" s="1"/>
  <c r="M155" i="4" s="1"/>
  <c r="N155" i="5" s="1"/>
  <c r="J159" i="4"/>
  <c r="K159" i="4" s="1"/>
  <c r="M159" i="4" s="1"/>
  <c r="N159" i="5" s="1"/>
  <c r="J163" i="4"/>
  <c r="K163" i="4" s="1"/>
  <c r="M163" i="4" s="1"/>
  <c r="N163" i="5" s="1"/>
  <c r="J33" i="4"/>
  <c r="K33" i="4" s="1"/>
  <c r="M33" i="4" s="1"/>
  <c r="N33" i="5" s="1"/>
  <c r="J43" i="4"/>
  <c r="K43" i="4" s="1"/>
  <c r="M43" i="4" s="1"/>
  <c r="N43" i="5" s="1"/>
  <c r="J90" i="4"/>
  <c r="K90" i="4" s="1"/>
  <c r="M90" i="4" s="1"/>
  <c r="N90" i="5" s="1"/>
  <c r="J102" i="4"/>
  <c r="K102" i="4" s="1"/>
  <c r="M102" i="4" s="1"/>
  <c r="N102" i="5" s="1"/>
  <c r="J110" i="4"/>
  <c r="K110" i="4" s="1"/>
  <c r="M110" i="4" s="1"/>
  <c r="N110" i="5" s="1"/>
  <c r="J118" i="4"/>
  <c r="K118" i="4" s="1"/>
  <c r="M118" i="4" s="1"/>
  <c r="N118" i="5" s="1"/>
  <c r="J125" i="4"/>
  <c r="K125" i="4" s="1"/>
  <c r="M125" i="4" s="1"/>
  <c r="N125" i="5" s="1"/>
  <c r="J128" i="4"/>
  <c r="K128" i="4" s="1"/>
  <c r="M128" i="4" s="1"/>
  <c r="N128" i="5" s="1"/>
  <c r="J141" i="4"/>
  <c r="K141" i="4" s="1"/>
  <c r="M141" i="4" s="1"/>
  <c r="N141" i="5" s="1"/>
  <c r="J144" i="4"/>
  <c r="K144" i="4" s="1"/>
  <c r="M144" i="4" s="1"/>
  <c r="N144" i="5" s="1"/>
  <c r="J157" i="4"/>
  <c r="K157" i="4" s="1"/>
  <c r="M157" i="4" s="1"/>
  <c r="N157" i="5" s="1"/>
  <c r="J160" i="4"/>
  <c r="K160" i="4" s="1"/>
  <c r="M160" i="4" s="1"/>
  <c r="N160" i="5" s="1"/>
  <c r="J165" i="4"/>
  <c r="K165" i="4" s="1"/>
  <c r="M165" i="4" s="1"/>
  <c r="N165" i="5" s="1"/>
  <c r="J169" i="4"/>
  <c r="K169" i="4" s="1"/>
  <c r="M169" i="4" s="1"/>
  <c r="N169" i="5" s="1"/>
  <c r="J173" i="4"/>
  <c r="K173" i="4" s="1"/>
  <c r="M173" i="4" s="1"/>
  <c r="N173" i="5" s="1"/>
  <c r="J177" i="4"/>
  <c r="K177" i="4" s="1"/>
  <c r="M177" i="4" s="1"/>
  <c r="N177" i="5" s="1"/>
  <c r="J181" i="4"/>
  <c r="K181" i="4" s="1"/>
  <c r="M181" i="4" s="1"/>
  <c r="N181" i="5" s="1"/>
  <c r="J183" i="4"/>
  <c r="K183" i="4" s="1"/>
  <c r="M183" i="4" s="1"/>
  <c r="N183" i="5" s="1"/>
  <c r="J187" i="4"/>
  <c r="K187" i="4" s="1"/>
  <c r="M187" i="4" s="1"/>
  <c r="N187" i="5" s="1"/>
  <c r="J28" i="4"/>
  <c r="K28" i="4" s="1"/>
  <c r="M28" i="4" s="1"/>
  <c r="N28" i="5" s="1"/>
  <c r="J70" i="4"/>
  <c r="K70" i="4" s="1"/>
  <c r="M70" i="4" s="1"/>
  <c r="N70" i="5" s="1"/>
  <c r="J103" i="4"/>
  <c r="K103" i="4" s="1"/>
  <c r="M103" i="4" s="1"/>
  <c r="N103" i="5" s="1"/>
  <c r="J105" i="4"/>
  <c r="K105" i="4" s="1"/>
  <c r="M105" i="4" s="1"/>
  <c r="N105" i="5" s="1"/>
  <c r="J114" i="4"/>
  <c r="K114" i="4" s="1"/>
  <c r="M114" i="4" s="1"/>
  <c r="N114" i="5" s="1"/>
  <c r="J129" i="4"/>
  <c r="K129" i="4" s="1"/>
  <c r="M129" i="4" s="1"/>
  <c r="N129" i="5" s="1"/>
  <c r="J132" i="4"/>
  <c r="K132" i="4" s="1"/>
  <c r="M132" i="4" s="1"/>
  <c r="N132" i="5" s="1"/>
  <c r="J145" i="4"/>
  <c r="K145" i="4" s="1"/>
  <c r="M145" i="4" s="1"/>
  <c r="N145" i="5" s="1"/>
  <c r="J148" i="4"/>
  <c r="K148" i="4" s="1"/>
  <c r="M148" i="4" s="1"/>
  <c r="N148" i="5" s="1"/>
  <c r="J161" i="4"/>
  <c r="K161" i="4" s="1"/>
  <c r="M161" i="4" s="1"/>
  <c r="N161" i="5" s="1"/>
  <c r="J164" i="4"/>
  <c r="K164" i="4" s="1"/>
  <c r="M164" i="4" s="1"/>
  <c r="N164" i="5" s="1"/>
  <c r="J168" i="4"/>
  <c r="K168" i="4" s="1"/>
  <c r="M168" i="4" s="1"/>
  <c r="N168" i="5" s="1"/>
  <c r="J172" i="4"/>
  <c r="K172" i="4" s="1"/>
  <c r="M172" i="4" s="1"/>
  <c r="N172" i="5" s="1"/>
  <c r="J176" i="4"/>
  <c r="K176" i="4" s="1"/>
  <c r="M176" i="4" s="1"/>
  <c r="N176" i="5" s="1"/>
  <c r="J180" i="4"/>
  <c r="K180" i="4" s="1"/>
  <c r="M180" i="4" s="1"/>
  <c r="N180" i="5" s="1"/>
  <c r="J184" i="4"/>
  <c r="K184" i="4" s="1"/>
  <c r="M184" i="4" s="1"/>
  <c r="N184" i="5" s="1"/>
  <c r="J188" i="4"/>
  <c r="K188" i="4" s="1"/>
  <c r="M188" i="4" s="1"/>
  <c r="N188" i="5" s="1"/>
  <c r="J192" i="4"/>
  <c r="K192" i="4" s="1"/>
  <c r="M192" i="4" s="1"/>
  <c r="N192" i="5" s="1"/>
  <c r="J196" i="4"/>
  <c r="K196" i="4" s="1"/>
  <c r="M196" i="4" s="1"/>
  <c r="N196" i="5" s="1"/>
  <c r="J200" i="4"/>
  <c r="K200" i="4" s="1"/>
  <c r="M200" i="4" s="1"/>
  <c r="N200" i="5" s="1"/>
  <c r="J204" i="4"/>
  <c r="K204" i="4" s="1"/>
  <c r="M204" i="4" s="1"/>
  <c r="N204" i="5" s="1"/>
  <c r="J208" i="4"/>
  <c r="K208" i="4" s="1"/>
  <c r="M208" i="4" s="1"/>
  <c r="N208" i="5" s="1"/>
  <c r="J212" i="4"/>
  <c r="K212" i="4" s="1"/>
  <c r="M212" i="4" s="1"/>
  <c r="N212" i="5" s="1"/>
  <c r="J216" i="4"/>
  <c r="K216" i="4" s="1"/>
  <c r="M216" i="4" s="1"/>
  <c r="N216" i="5" s="1"/>
  <c r="J220" i="4"/>
  <c r="K220" i="4" s="1"/>
  <c r="M220" i="4" s="1"/>
  <c r="N220" i="5" s="1"/>
  <c r="J224" i="4"/>
  <c r="K224" i="4" s="1"/>
  <c r="M224" i="4" s="1"/>
  <c r="N224" i="5" s="1"/>
  <c r="J228" i="4"/>
  <c r="K228" i="4" s="1"/>
  <c r="M228" i="4" s="1"/>
  <c r="N228" i="5" s="1"/>
  <c r="J232" i="4"/>
  <c r="K232" i="4" s="1"/>
  <c r="M232" i="4" s="1"/>
  <c r="N232" i="5" s="1"/>
  <c r="J236" i="4"/>
  <c r="K236" i="4" s="1"/>
  <c r="M236" i="4" s="1"/>
  <c r="N236" i="5" s="1"/>
  <c r="J240" i="4"/>
  <c r="K240" i="4" s="1"/>
  <c r="M240" i="4" s="1"/>
  <c r="N240" i="5" s="1"/>
  <c r="J244" i="4"/>
  <c r="K244" i="4" s="1"/>
  <c r="M244" i="4" s="1"/>
  <c r="N244" i="5" s="1"/>
  <c r="J248" i="4"/>
  <c r="K248" i="4" s="1"/>
  <c r="M248" i="4" s="1"/>
  <c r="N248" i="5" s="1"/>
  <c r="J71" i="4"/>
  <c r="K71" i="4" s="1"/>
  <c r="M71" i="4" s="1"/>
  <c r="N71" i="5" s="1"/>
  <c r="J120" i="4"/>
  <c r="K120" i="4" s="1"/>
  <c r="M120" i="4" s="1"/>
  <c r="N120" i="5" s="1"/>
  <c r="J133" i="4"/>
  <c r="K133" i="4" s="1"/>
  <c r="M133" i="4" s="1"/>
  <c r="N133" i="5" s="1"/>
  <c r="J136" i="4"/>
  <c r="K136" i="4" s="1"/>
  <c r="M136" i="4" s="1"/>
  <c r="N136" i="5" s="1"/>
  <c r="J149" i="4"/>
  <c r="K149" i="4" s="1"/>
  <c r="M149" i="4" s="1"/>
  <c r="N149" i="5" s="1"/>
  <c r="J152" i="4"/>
  <c r="K152" i="4" s="1"/>
  <c r="M152" i="4" s="1"/>
  <c r="N152" i="5" s="1"/>
  <c r="J167" i="4"/>
  <c r="K167" i="4" s="1"/>
  <c r="M167" i="4" s="1"/>
  <c r="N167" i="5" s="1"/>
  <c r="J171" i="4"/>
  <c r="K171" i="4" s="1"/>
  <c r="M171" i="4" s="1"/>
  <c r="N171" i="5" s="1"/>
  <c r="J175" i="4"/>
  <c r="K175" i="4" s="1"/>
  <c r="M175" i="4" s="1"/>
  <c r="N175" i="5" s="1"/>
  <c r="J179" i="4"/>
  <c r="K179" i="4" s="1"/>
  <c r="M179" i="4" s="1"/>
  <c r="N179" i="5" s="1"/>
  <c r="J185" i="4"/>
  <c r="K185" i="4" s="1"/>
  <c r="M185" i="4" s="1"/>
  <c r="N185" i="5" s="1"/>
  <c r="J189" i="4"/>
  <c r="K189" i="4" s="1"/>
  <c r="M189" i="4" s="1"/>
  <c r="N189" i="5" s="1"/>
  <c r="J193" i="4"/>
  <c r="K193" i="4" s="1"/>
  <c r="M193" i="4" s="1"/>
  <c r="N193" i="5" s="1"/>
  <c r="J197" i="4"/>
  <c r="K197" i="4" s="1"/>
  <c r="M197" i="4" s="1"/>
  <c r="N197" i="5" s="1"/>
  <c r="J201" i="4"/>
  <c r="K201" i="4" s="1"/>
  <c r="M201" i="4" s="1"/>
  <c r="N201" i="5" s="1"/>
  <c r="J205" i="4"/>
  <c r="K205" i="4" s="1"/>
  <c r="M205" i="4" s="1"/>
  <c r="N205" i="5" s="1"/>
  <c r="J209" i="4"/>
  <c r="K209" i="4" s="1"/>
  <c r="M209" i="4" s="1"/>
  <c r="N209" i="5" s="1"/>
  <c r="J213" i="4"/>
  <c r="K213" i="4" s="1"/>
  <c r="M213" i="4" s="1"/>
  <c r="N213" i="5" s="1"/>
  <c r="J217" i="4"/>
  <c r="K217" i="4" s="1"/>
  <c r="M217" i="4" s="1"/>
  <c r="N217" i="5" s="1"/>
  <c r="J221" i="4"/>
  <c r="K221" i="4" s="1"/>
  <c r="M221" i="4" s="1"/>
  <c r="N221" i="5" s="1"/>
  <c r="J225" i="4"/>
  <c r="K225" i="4" s="1"/>
  <c r="M225" i="4" s="1"/>
  <c r="N225" i="5" s="1"/>
  <c r="J229" i="4"/>
  <c r="K229" i="4" s="1"/>
  <c r="M229" i="4" s="1"/>
  <c r="N229" i="5" s="1"/>
  <c r="J233" i="4"/>
  <c r="K233" i="4" s="1"/>
  <c r="M233" i="4" s="1"/>
  <c r="N233" i="5" s="1"/>
  <c r="J237" i="4"/>
  <c r="K237" i="4" s="1"/>
  <c r="M237" i="4" s="1"/>
  <c r="N237" i="5" s="1"/>
  <c r="J241" i="4"/>
  <c r="K241" i="4" s="1"/>
  <c r="M241" i="4" s="1"/>
  <c r="N241" i="5" s="1"/>
  <c r="J245" i="4"/>
  <c r="K245" i="4" s="1"/>
  <c r="M245" i="4" s="1"/>
  <c r="N245" i="5" s="1"/>
  <c r="J249" i="4"/>
  <c r="K249" i="4" s="1"/>
  <c r="M249" i="4" s="1"/>
  <c r="N249" i="5" s="1"/>
  <c r="J253" i="4"/>
  <c r="K253" i="4" s="1"/>
  <c r="M253" i="4" s="1"/>
  <c r="N253" i="5" s="1"/>
  <c r="J257" i="4"/>
  <c r="K257" i="4" s="1"/>
  <c r="M257" i="4" s="1"/>
  <c r="N257" i="5" s="1"/>
  <c r="J261" i="4"/>
  <c r="K261" i="4" s="1"/>
  <c r="M261" i="4" s="1"/>
  <c r="N261" i="5" s="1"/>
  <c r="J265" i="4"/>
  <c r="K265" i="4" s="1"/>
  <c r="M265" i="4" s="1"/>
  <c r="N265" i="5" s="1"/>
  <c r="J269" i="4"/>
  <c r="K269" i="4" s="1"/>
  <c r="M269" i="4" s="1"/>
  <c r="N269" i="5" s="1"/>
  <c r="J273" i="4"/>
  <c r="K273" i="4" s="1"/>
  <c r="M273" i="4" s="1"/>
  <c r="N273" i="5" s="1"/>
  <c r="J277" i="4"/>
  <c r="K277" i="4" s="1"/>
  <c r="M277" i="4" s="1"/>
  <c r="N277" i="5" s="1"/>
  <c r="J281" i="4"/>
  <c r="K281" i="4" s="1"/>
  <c r="M281" i="4" s="1"/>
  <c r="N281" i="5" s="1"/>
  <c r="J285" i="4"/>
  <c r="K285" i="4" s="1"/>
  <c r="M285" i="4" s="1"/>
  <c r="N285" i="5" s="1"/>
  <c r="J289" i="4"/>
  <c r="K289" i="4" s="1"/>
  <c r="M289" i="4" s="1"/>
  <c r="N289" i="5" s="1"/>
  <c r="J53" i="4"/>
  <c r="K53" i="4" s="1"/>
  <c r="M53" i="4" s="1"/>
  <c r="N53" i="5" s="1"/>
  <c r="J83" i="4"/>
  <c r="K83" i="4" s="1"/>
  <c r="M83" i="4" s="1"/>
  <c r="N83" i="5" s="1"/>
  <c r="J121" i="4"/>
  <c r="K121" i="4" s="1"/>
  <c r="M121" i="4" s="1"/>
  <c r="N121" i="5" s="1"/>
  <c r="J140" i="4"/>
  <c r="K140" i="4" s="1"/>
  <c r="M140" i="4" s="1"/>
  <c r="N140" i="5" s="1"/>
  <c r="J190" i="4"/>
  <c r="K190" i="4" s="1"/>
  <c r="M190" i="4" s="1"/>
  <c r="N190" i="5" s="1"/>
  <c r="J203" i="4"/>
  <c r="K203" i="4" s="1"/>
  <c r="M203" i="4" s="1"/>
  <c r="N203" i="5" s="1"/>
  <c r="J206" i="4"/>
  <c r="K206" i="4" s="1"/>
  <c r="M206" i="4" s="1"/>
  <c r="N206" i="5" s="1"/>
  <c r="J219" i="4"/>
  <c r="K219" i="4" s="1"/>
  <c r="M219" i="4" s="1"/>
  <c r="N219" i="5" s="1"/>
  <c r="J222" i="4"/>
  <c r="K222" i="4" s="1"/>
  <c r="M222" i="4" s="1"/>
  <c r="N222" i="5" s="1"/>
  <c r="J235" i="4"/>
  <c r="K235" i="4" s="1"/>
  <c r="M235" i="4" s="1"/>
  <c r="N235" i="5" s="1"/>
  <c r="J238" i="4"/>
  <c r="K238" i="4" s="1"/>
  <c r="M238" i="4" s="1"/>
  <c r="N238" i="5" s="1"/>
  <c r="J32" i="4"/>
  <c r="K32" i="4" s="1"/>
  <c r="M32" i="4" s="1"/>
  <c r="N32" i="5" s="1"/>
  <c r="J109" i="4"/>
  <c r="K109" i="4" s="1"/>
  <c r="M109" i="4" s="1"/>
  <c r="N109" i="5" s="1"/>
  <c r="J137" i="4"/>
  <c r="K137" i="4" s="1"/>
  <c r="M137" i="4" s="1"/>
  <c r="N137" i="5" s="1"/>
  <c r="J156" i="4"/>
  <c r="K156" i="4" s="1"/>
  <c r="M156" i="4" s="1"/>
  <c r="N156" i="5" s="1"/>
  <c r="J186" i="4"/>
  <c r="K186" i="4" s="1"/>
  <c r="M186" i="4" s="1"/>
  <c r="N186" i="5" s="1"/>
  <c r="J191" i="4"/>
  <c r="K191" i="4" s="1"/>
  <c r="M191" i="4" s="1"/>
  <c r="N191" i="5" s="1"/>
  <c r="J194" i="4"/>
  <c r="K194" i="4" s="1"/>
  <c r="M194" i="4" s="1"/>
  <c r="N194" i="5" s="1"/>
  <c r="J207" i="4"/>
  <c r="K207" i="4" s="1"/>
  <c r="M207" i="4" s="1"/>
  <c r="N207" i="5" s="1"/>
  <c r="J210" i="4"/>
  <c r="K210" i="4" s="1"/>
  <c r="M210" i="4" s="1"/>
  <c r="N210" i="5" s="1"/>
  <c r="J223" i="4"/>
  <c r="K223" i="4" s="1"/>
  <c r="M223" i="4" s="1"/>
  <c r="N223" i="5" s="1"/>
  <c r="J226" i="4"/>
  <c r="K226" i="4" s="1"/>
  <c r="M226" i="4" s="1"/>
  <c r="N226" i="5" s="1"/>
  <c r="J239" i="4"/>
  <c r="K239" i="4" s="1"/>
  <c r="M239" i="4" s="1"/>
  <c r="N239" i="5" s="1"/>
  <c r="J242" i="4"/>
  <c r="K242" i="4" s="1"/>
  <c r="M242" i="4" s="1"/>
  <c r="N242" i="5" s="1"/>
  <c r="J252" i="4"/>
  <c r="K252" i="4" s="1"/>
  <c r="M252" i="4" s="1"/>
  <c r="N252" i="5" s="1"/>
  <c r="J256" i="4"/>
  <c r="K256" i="4" s="1"/>
  <c r="M256" i="4" s="1"/>
  <c r="N256" i="5" s="1"/>
  <c r="J260" i="4"/>
  <c r="K260" i="4" s="1"/>
  <c r="M260" i="4" s="1"/>
  <c r="N260" i="5" s="1"/>
  <c r="J264" i="4"/>
  <c r="K264" i="4" s="1"/>
  <c r="M264" i="4" s="1"/>
  <c r="N264" i="5" s="1"/>
  <c r="J268" i="4"/>
  <c r="K268" i="4" s="1"/>
  <c r="M268" i="4" s="1"/>
  <c r="N268" i="5" s="1"/>
  <c r="J272" i="4"/>
  <c r="K272" i="4" s="1"/>
  <c r="M272" i="4" s="1"/>
  <c r="N272" i="5" s="1"/>
  <c r="J276" i="4"/>
  <c r="K276" i="4" s="1"/>
  <c r="M276" i="4" s="1"/>
  <c r="N276" i="5" s="1"/>
  <c r="J280" i="4"/>
  <c r="K280" i="4" s="1"/>
  <c r="M280" i="4" s="1"/>
  <c r="N280" i="5" s="1"/>
  <c r="J284" i="4"/>
  <c r="K284" i="4" s="1"/>
  <c r="M284" i="4" s="1"/>
  <c r="N284" i="5" s="1"/>
  <c r="J288" i="4"/>
  <c r="K288" i="4" s="1"/>
  <c r="M288" i="4" s="1"/>
  <c r="N288" i="5" s="1"/>
  <c r="J292" i="4"/>
  <c r="K292" i="4" s="1"/>
  <c r="M292" i="4" s="1"/>
  <c r="N292" i="5" s="1"/>
  <c r="J296" i="4"/>
  <c r="K296" i="4" s="1"/>
  <c r="M296" i="4" s="1"/>
  <c r="N296" i="5" s="1"/>
  <c r="J300" i="4"/>
  <c r="K300" i="4" s="1"/>
  <c r="M300" i="4" s="1"/>
  <c r="N300" i="5" s="1"/>
  <c r="J304" i="4"/>
  <c r="K304" i="4" s="1"/>
  <c r="M304" i="4" s="1"/>
  <c r="N304" i="5" s="1"/>
  <c r="J308" i="4"/>
  <c r="K308" i="4" s="1"/>
  <c r="M308" i="4" s="1"/>
  <c r="N308" i="5" s="1"/>
  <c r="J312" i="4"/>
  <c r="K312" i="4" s="1"/>
  <c r="M312" i="4" s="1"/>
  <c r="N312" i="5" s="1"/>
  <c r="J316" i="4"/>
  <c r="K316" i="4" s="1"/>
  <c r="M316" i="4" s="1"/>
  <c r="N316" i="5" s="1"/>
  <c r="J320" i="4"/>
  <c r="K320" i="4" s="1"/>
  <c r="M320" i="4" s="1"/>
  <c r="N320" i="5" s="1"/>
  <c r="J324" i="4"/>
  <c r="K324" i="4" s="1"/>
  <c r="M324" i="4" s="1"/>
  <c r="N324" i="5" s="1"/>
  <c r="J328" i="4"/>
  <c r="K328" i="4" s="1"/>
  <c r="M328" i="4" s="1"/>
  <c r="N328" i="5" s="1"/>
  <c r="J332" i="4"/>
  <c r="K332" i="4" s="1"/>
  <c r="M332" i="4" s="1"/>
  <c r="N332" i="5" s="1"/>
  <c r="J336" i="4"/>
  <c r="K336" i="4" s="1"/>
  <c r="M336" i="4" s="1"/>
  <c r="N336" i="5" s="1"/>
  <c r="J340" i="4"/>
  <c r="K340" i="4" s="1"/>
  <c r="M340" i="4" s="1"/>
  <c r="N340" i="5" s="1"/>
  <c r="J344" i="4"/>
  <c r="K344" i="4" s="1"/>
  <c r="M344" i="4" s="1"/>
  <c r="N344" i="5" s="1"/>
  <c r="J348" i="4"/>
  <c r="K348" i="4" s="1"/>
  <c r="M348" i="4" s="1"/>
  <c r="N348" i="5" s="1"/>
  <c r="J352" i="4"/>
  <c r="K352" i="4" s="1"/>
  <c r="M352" i="4" s="1"/>
  <c r="N352" i="5" s="1"/>
  <c r="J356" i="4"/>
  <c r="K356" i="4" s="1"/>
  <c r="M356" i="4" s="1"/>
  <c r="N356" i="5" s="1"/>
  <c r="J360" i="4"/>
  <c r="K360" i="4" s="1"/>
  <c r="M360" i="4" s="1"/>
  <c r="N360" i="5" s="1"/>
  <c r="J305" i="4"/>
  <c r="K305" i="4" s="1"/>
  <c r="M305" i="4" s="1"/>
  <c r="N305" i="5" s="1"/>
  <c r="J309" i="4"/>
  <c r="K309" i="4" s="1"/>
  <c r="M309" i="4" s="1"/>
  <c r="N309" i="5" s="1"/>
  <c r="J313" i="4"/>
  <c r="K313" i="4" s="1"/>
  <c r="M313" i="4" s="1"/>
  <c r="N313" i="5" s="1"/>
  <c r="J317" i="4"/>
  <c r="K317" i="4" s="1"/>
  <c r="M317" i="4" s="1"/>
  <c r="N317" i="5" s="1"/>
  <c r="J321" i="4"/>
  <c r="K321" i="4" s="1"/>
  <c r="M321" i="4" s="1"/>
  <c r="N321" i="5" s="1"/>
  <c r="J325" i="4"/>
  <c r="K325" i="4" s="1"/>
  <c r="M325" i="4" s="1"/>
  <c r="N325" i="5" s="1"/>
  <c r="J329" i="4"/>
  <c r="K329" i="4" s="1"/>
  <c r="M329" i="4" s="1"/>
  <c r="N329" i="5" s="1"/>
  <c r="J333" i="4"/>
  <c r="K333" i="4" s="1"/>
  <c r="M333" i="4" s="1"/>
  <c r="N333" i="5" s="1"/>
  <c r="J337" i="4"/>
  <c r="K337" i="4" s="1"/>
  <c r="M337" i="4" s="1"/>
  <c r="N337" i="5" s="1"/>
  <c r="J341" i="4"/>
  <c r="K341" i="4" s="1"/>
  <c r="M341" i="4" s="1"/>
  <c r="N341" i="5" s="1"/>
  <c r="J153" i="4"/>
  <c r="K153" i="4" s="1"/>
  <c r="M153" i="4" s="1"/>
  <c r="N153" i="5" s="1"/>
  <c r="J182" i="4"/>
  <c r="K182" i="4" s="1"/>
  <c r="M182" i="4" s="1"/>
  <c r="N182" i="5" s="1"/>
  <c r="J195" i="4"/>
  <c r="K195" i="4" s="1"/>
  <c r="M195" i="4" s="1"/>
  <c r="N195" i="5" s="1"/>
  <c r="J198" i="4"/>
  <c r="K198" i="4" s="1"/>
  <c r="M198" i="4" s="1"/>
  <c r="N198" i="5" s="1"/>
  <c r="J211" i="4"/>
  <c r="K211" i="4" s="1"/>
  <c r="M211" i="4" s="1"/>
  <c r="N211" i="5" s="1"/>
  <c r="J214" i="4"/>
  <c r="K214" i="4" s="1"/>
  <c r="M214" i="4" s="1"/>
  <c r="N214" i="5" s="1"/>
  <c r="J227" i="4"/>
  <c r="K227" i="4" s="1"/>
  <c r="M227" i="4" s="1"/>
  <c r="N227" i="5" s="1"/>
  <c r="J230" i="4"/>
  <c r="K230" i="4" s="1"/>
  <c r="M230" i="4" s="1"/>
  <c r="N230" i="5" s="1"/>
  <c r="J243" i="4"/>
  <c r="K243" i="4" s="1"/>
  <c r="M243" i="4" s="1"/>
  <c r="N243" i="5" s="1"/>
  <c r="J246" i="4"/>
  <c r="K246" i="4" s="1"/>
  <c r="M246" i="4" s="1"/>
  <c r="N246" i="5" s="1"/>
  <c r="J251" i="4"/>
  <c r="K251" i="4" s="1"/>
  <c r="M251" i="4" s="1"/>
  <c r="N251" i="5" s="1"/>
  <c r="J255" i="4"/>
  <c r="K255" i="4" s="1"/>
  <c r="M255" i="4" s="1"/>
  <c r="N255" i="5" s="1"/>
  <c r="J259" i="4"/>
  <c r="K259" i="4" s="1"/>
  <c r="M259" i="4" s="1"/>
  <c r="N259" i="5" s="1"/>
  <c r="J263" i="4"/>
  <c r="K263" i="4" s="1"/>
  <c r="M263" i="4" s="1"/>
  <c r="N263" i="5" s="1"/>
  <c r="J267" i="4"/>
  <c r="K267" i="4" s="1"/>
  <c r="M267" i="4" s="1"/>
  <c r="N267" i="5" s="1"/>
  <c r="J271" i="4"/>
  <c r="K271" i="4" s="1"/>
  <c r="M271" i="4" s="1"/>
  <c r="N271" i="5" s="1"/>
  <c r="J275" i="4"/>
  <c r="K275" i="4" s="1"/>
  <c r="M275" i="4" s="1"/>
  <c r="N275" i="5" s="1"/>
  <c r="J279" i="4"/>
  <c r="K279" i="4" s="1"/>
  <c r="M279" i="4" s="1"/>
  <c r="N279" i="5" s="1"/>
  <c r="J283" i="4"/>
  <c r="K283" i="4" s="1"/>
  <c r="M283" i="4" s="1"/>
  <c r="N283" i="5" s="1"/>
  <c r="J287" i="4"/>
  <c r="K287" i="4" s="1"/>
  <c r="M287" i="4" s="1"/>
  <c r="N287" i="5" s="1"/>
  <c r="J293" i="4"/>
  <c r="K293" i="4" s="1"/>
  <c r="M293" i="4" s="1"/>
  <c r="N293" i="5" s="1"/>
  <c r="J297" i="4"/>
  <c r="K297" i="4" s="1"/>
  <c r="M297" i="4" s="1"/>
  <c r="N297" i="5" s="1"/>
  <c r="J301" i="4"/>
  <c r="K301" i="4" s="1"/>
  <c r="M301" i="4" s="1"/>
  <c r="N301" i="5" s="1"/>
  <c r="J218" i="4"/>
  <c r="K218" i="4" s="1"/>
  <c r="M218" i="4" s="1"/>
  <c r="N218" i="5" s="1"/>
  <c r="J250" i="4"/>
  <c r="K250" i="4" s="1"/>
  <c r="M250" i="4" s="1"/>
  <c r="N250" i="5" s="1"/>
  <c r="J254" i="4"/>
  <c r="K254" i="4" s="1"/>
  <c r="M254" i="4" s="1"/>
  <c r="N254" i="5" s="1"/>
  <c r="J270" i="4"/>
  <c r="K270" i="4" s="1"/>
  <c r="M270" i="4" s="1"/>
  <c r="N270" i="5" s="1"/>
  <c r="J290" i="4"/>
  <c r="K290" i="4" s="1"/>
  <c r="M290" i="4" s="1"/>
  <c r="N290" i="5" s="1"/>
  <c r="J303" i="4"/>
  <c r="K303" i="4" s="1"/>
  <c r="M303" i="4" s="1"/>
  <c r="N303" i="5" s="1"/>
  <c r="J306" i="4"/>
  <c r="K306" i="4" s="1"/>
  <c r="M306" i="4" s="1"/>
  <c r="N306" i="5" s="1"/>
  <c r="J319" i="4"/>
  <c r="K319" i="4" s="1"/>
  <c r="M319" i="4" s="1"/>
  <c r="N319" i="5" s="1"/>
  <c r="J322" i="4"/>
  <c r="K322" i="4" s="1"/>
  <c r="M322" i="4" s="1"/>
  <c r="N322" i="5" s="1"/>
  <c r="J335" i="4"/>
  <c r="K335" i="4" s="1"/>
  <c r="M335" i="4" s="1"/>
  <c r="N335" i="5" s="1"/>
  <c r="J338" i="4"/>
  <c r="K338" i="4" s="1"/>
  <c r="M338" i="4" s="1"/>
  <c r="N338" i="5" s="1"/>
  <c r="J299" i="4"/>
  <c r="K299" i="4" s="1"/>
  <c r="M299" i="4" s="1"/>
  <c r="N299" i="5" s="1"/>
  <c r="J331" i="4"/>
  <c r="K331" i="4" s="1"/>
  <c r="M331" i="4" s="1"/>
  <c r="N331" i="5" s="1"/>
  <c r="J349" i="4"/>
  <c r="K349" i="4" s="1"/>
  <c r="M349" i="4" s="1"/>
  <c r="N349" i="5" s="1"/>
  <c r="J353" i="4"/>
  <c r="K353" i="4" s="1"/>
  <c r="M353" i="4" s="1"/>
  <c r="N353" i="5" s="1"/>
  <c r="J361" i="4"/>
  <c r="K361" i="4" s="1"/>
  <c r="M361" i="4" s="1"/>
  <c r="N361" i="5" s="1"/>
  <c r="J215" i="4"/>
  <c r="K215" i="4" s="1"/>
  <c r="M215" i="4" s="1"/>
  <c r="N215" i="5" s="1"/>
  <c r="J247" i="4"/>
  <c r="K247" i="4" s="1"/>
  <c r="M247" i="4" s="1"/>
  <c r="N247" i="5" s="1"/>
  <c r="J266" i="4"/>
  <c r="K266" i="4" s="1"/>
  <c r="M266" i="4" s="1"/>
  <c r="N266" i="5" s="1"/>
  <c r="J286" i="4"/>
  <c r="K286" i="4" s="1"/>
  <c r="M286" i="4" s="1"/>
  <c r="N286" i="5" s="1"/>
  <c r="J291" i="4"/>
  <c r="K291" i="4" s="1"/>
  <c r="M291" i="4" s="1"/>
  <c r="N291" i="5" s="1"/>
  <c r="J294" i="4"/>
  <c r="K294" i="4" s="1"/>
  <c r="M294" i="4" s="1"/>
  <c r="N294" i="5" s="1"/>
  <c r="J307" i="4"/>
  <c r="K307" i="4" s="1"/>
  <c r="M307" i="4" s="1"/>
  <c r="N307" i="5" s="1"/>
  <c r="J310" i="4"/>
  <c r="K310" i="4" s="1"/>
  <c r="M310" i="4" s="1"/>
  <c r="N310" i="5" s="1"/>
  <c r="J323" i="4"/>
  <c r="K323" i="4" s="1"/>
  <c r="M323" i="4" s="1"/>
  <c r="N323" i="5" s="1"/>
  <c r="J326" i="4"/>
  <c r="K326" i="4" s="1"/>
  <c r="M326" i="4" s="1"/>
  <c r="N326" i="5" s="1"/>
  <c r="J339" i="4"/>
  <c r="K339" i="4" s="1"/>
  <c r="M339" i="4" s="1"/>
  <c r="N339" i="5" s="1"/>
  <c r="J343" i="4"/>
  <c r="K343" i="4" s="1"/>
  <c r="M343" i="4" s="1"/>
  <c r="N343" i="5" s="1"/>
  <c r="J347" i="4"/>
  <c r="K347" i="4" s="1"/>
  <c r="M347" i="4" s="1"/>
  <c r="N347" i="5" s="1"/>
  <c r="J351" i="4"/>
  <c r="K351" i="4" s="1"/>
  <c r="M351" i="4" s="1"/>
  <c r="N351" i="5" s="1"/>
  <c r="J355" i="4"/>
  <c r="K355" i="4" s="1"/>
  <c r="M355" i="4" s="1"/>
  <c r="N355" i="5" s="1"/>
  <c r="J359" i="4"/>
  <c r="K359" i="4" s="1"/>
  <c r="M359" i="4" s="1"/>
  <c r="N359" i="5" s="1"/>
  <c r="J363" i="4"/>
  <c r="M363" i="4" s="1"/>
  <c r="N363" i="5" s="1"/>
  <c r="J298" i="4"/>
  <c r="K298" i="4" s="1"/>
  <c r="M298" i="4" s="1"/>
  <c r="N298" i="5" s="1"/>
  <c r="J314" i="4"/>
  <c r="K314" i="4" s="1"/>
  <c r="M314" i="4" s="1"/>
  <c r="N314" i="5" s="1"/>
  <c r="J327" i="4"/>
  <c r="K327" i="4" s="1"/>
  <c r="M327" i="4" s="1"/>
  <c r="N327" i="5" s="1"/>
  <c r="J346" i="4"/>
  <c r="K346" i="4" s="1"/>
  <c r="M346" i="4" s="1"/>
  <c r="N346" i="5" s="1"/>
  <c r="J350" i="4"/>
  <c r="K350" i="4" s="1"/>
  <c r="M350" i="4" s="1"/>
  <c r="N350" i="5" s="1"/>
  <c r="J354" i="4"/>
  <c r="K354" i="4" s="1"/>
  <c r="M354" i="4" s="1"/>
  <c r="N354" i="5" s="1"/>
  <c r="J358" i="4"/>
  <c r="K358" i="4" s="1"/>
  <c r="M358" i="4" s="1"/>
  <c r="N358" i="5" s="1"/>
  <c r="J362" i="4"/>
  <c r="K362" i="4" s="1"/>
  <c r="M362" i="4" s="1"/>
  <c r="N362" i="5" s="1"/>
  <c r="J124" i="4"/>
  <c r="K124" i="4" s="1"/>
  <c r="M124" i="4" s="1"/>
  <c r="N124" i="5" s="1"/>
  <c r="J274" i="4"/>
  <c r="K274" i="4" s="1"/>
  <c r="M274" i="4" s="1"/>
  <c r="N274" i="5" s="1"/>
  <c r="J302" i="4"/>
  <c r="K302" i="4" s="1"/>
  <c r="M302" i="4" s="1"/>
  <c r="N302" i="5" s="1"/>
  <c r="J345" i="4"/>
  <c r="K345" i="4" s="1"/>
  <c r="M345" i="4" s="1"/>
  <c r="N345" i="5" s="1"/>
  <c r="J202" i="4"/>
  <c r="K202" i="4" s="1"/>
  <c r="M202" i="4" s="1"/>
  <c r="N202" i="5" s="1"/>
  <c r="J234" i="4"/>
  <c r="K234" i="4" s="1"/>
  <c r="M234" i="4" s="1"/>
  <c r="N234" i="5" s="1"/>
  <c r="J262" i="4"/>
  <c r="K262" i="4" s="1"/>
  <c r="M262" i="4" s="1"/>
  <c r="N262" i="5" s="1"/>
  <c r="J282" i="4"/>
  <c r="K282" i="4" s="1"/>
  <c r="M282" i="4" s="1"/>
  <c r="N282" i="5" s="1"/>
  <c r="J295" i="4"/>
  <c r="K295" i="4" s="1"/>
  <c r="M295" i="4" s="1"/>
  <c r="N295" i="5" s="1"/>
  <c r="J311" i="4"/>
  <c r="K311" i="4" s="1"/>
  <c r="M311" i="4" s="1"/>
  <c r="N311" i="5" s="1"/>
  <c r="J330" i="4"/>
  <c r="K330" i="4" s="1"/>
  <c r="M330" i="4" s="1"/>
  <c r="N330" i="5" s="1"/>
  <c r="J342" i="4"/>
  <c r="K342" i="4" s="1"/>
  <c r="M342" i="4" s="1"/>
  <c r="N342" i="5" s="1"/>
  <c r="J199" i="4"/>
  <c r="K199" i="4" s="1"/>
  <c r="M199" i="4" s="1"/>
  <c r="N199" i="5" s="1"/>
  <c r="J231" i="4"/>
  <c r="K231" i="4" s="1"/>
  <c r="M231" i="4" s="1"/>
  <c r="N231" i="5" s="1"/>
  <c r="J258" i="4"/>
  <c r="K258" i="4" s="1"/>
  <c r="M258" i="4" s="1"/>
  <c r="N258" i="5" s="1"/>
  <c r="J278" i="4"/>
  <c r="K278" i="4" s="1"/>
  <c r="M278" i="4" s="1"/>
  <c r="N278" i="5" s="1"/>
  <c r="J315" i="4"/>
  <c r="K315" i="4" s="1"/>
  <c r="M315" i="4" s="1"/>
  <c r="N315" i="5" s="1"/>
  <c r="J318" i="4"/>
  <c r="K318" i="4" s="1"/>
  <c r="M318" i="4" s="1"/>
  <c r="N318" i="5" s="1"/>
  <c r="J334" i="4"/>
  <c r="K334" i="4" s="1"/>
  <c r="M334" i="4" s="1"/>
  <c r="N334" i="5" s="1"/>
  <c r="J357" i="4"/>
  <c r="K357" i="4" s="1"/>
  <c r="M357" i="4" s="1"/>
  <c r="N357" i="5" s="1"/>
  <c r="I367" i="1"/>
  <c r="I367" i="7"/>
  <c r="J8" i="7" s="1"/>
  <c r="D367" i="7"/>
  <c r="D367" i="6"/>
  <c r="D367" i="4"/>
  <c r="L365" i="3"/>
  <c r="L365" i="9"/>
  <c r="D367" i="9" s="1"/>
  <c r="K8" i="7" l="1"/>
  <c r="M8" i="7" s="1"/>
  <c r="J9" i="7"/>
  <c r="K9" i="7" s="1"/>
  <c r="M9" i="7" s="1"/>
  <c r="J11" i="7"/>
  <c r="K11" i="7" s="1"/>
  <c r="M11" i="7" s="1"/>
  <c r="J13" i="7"/>
  <c r="K13" i="7" s="1"/>
  <c r="M13" i="7" s="1"/>
  <c r="J15" i="7"/>
  <c r="K15" i="7" s="1"/>
  <c r="M15" i="7" s="1"/>
  <c r="J17" i="7"/>
  <c r="K17" i="7" s="1"/>
  <c r="M17" i="7" s="1"/>
  <c r="J19" i="7"/>
  <c r="K19" i="7" s="1"/>
  <c r="M19" i="7" s="1"/>
  <c r="J21" i="7"/>
  <c r="K21" i="7" s="1"/>
  <c r="M21" i="7" s="1"/>
  <c r="J23" i="7"/>
  <c r="K23" i="7" s="1"/>
  <c r="M23" i="7" s="1"/>
  <c r="J25" i="7"/>
  <c r="K25" i="7" s="1"/>
  <c r="M25" i="7" s="1"/>
  <c r="J27" i="7"/>
  <c r="K27" i="7" s="1"/>
  <c r="M27" i="7" s="1"/>
  <c r="J10" i="7"/>
  <c r="K10" i="7" s="1"/>
  <c r="M10" i="7" s="1"/>
  <c r="M365" i="7" s="1"/>
  <c r="J12" i="7"/>
  <c r="K12" i="7" s="1"/>
  <c r="M12" i="7" s="1"/>
  <c r="J14" i="7"/>
  <c r="K14" i="7" s="1"/>
  <c r="M14" i="7" s="1"/>
  <c r="J16" i="7"/>
  <c r="K16" i="7" s="1"/>
  <c r="M16" i="7" s="1"/>
  <c r="J18" i="7"/>
  <c r="K18" i="7" s="1"/>
  <c r="M18" i="7" s="1"/>
  <c r="J20" i="7"/>
  <c r="K20" i="7" s="1"/>
  <c r="M20" i="7" s="1"/>
  <c r="J22" i="7"/>
  <c r="K22" i="7" s="1"/>
  <c r="M22" i="7" s="1"/>
  <c r="J24" i="7"/>
  <c r="K24" i="7" s="1"/>
  <c r="M24" i="7" s="1"/>
  <c r="J26" i="7"/>
  <c r="K26" i="7" s="1"/>
  <c r="M26" i="7" s="1"/>
  <c r="J28" i="7"/>
  <c r="K28" i="7" s="1"/>
  <c r="M28" i="7" s="1"/>
  <c r="J30" i="7"/>
  <c r="K30" i="7" s="1"/>
  <c r="M30" i="7" s="1"/>
  <c r="J32" i="7"/>
  <c r="K32" i="7" s="1"/>
  <c r="M32" i="7" s="1"/>
  <c r="J34" i="7"/>
  <c r="K34" i="7" s="1"/>
  <c r="M34" i="7" s="1"/>
  <c r="J36" i="7"/>
  <c r="K36" i="7" s="1"/>
  <c r="M36" i="7" s="1"/>
  <c r="J38" i="7"/>
  <c r="K38" i="7" s="1"/>
  <c r="M38" i="7" s="1"/>
  <c r="J40" i="7"/>
  <c r="K40" i="7" s="1"/>
  <c r="M40" i="7" s="1"/>
  <c r="J42" i="7"/>
  <c r="K42" i="7" s="1"/>
  <c r="M42" i="7" s="1"/>
  <c r="J44" i="7"/>
  <c r="K44" i="7" s="1"/>
  <c r="M44" i="7" s="1"/>
  <c r="J46" i="7"/>
  <c r="K46" i="7" s="1"/>
  <c r="M46" i="7" s="1"/>
  <c r="J48" i="7"/>
  <c r="K48" i="7" s="1"/>
  <c r="M48" i="7" s="1"/>
  <c r="J50" i="7"/>
  <c r="K50" i="7" s="1"/>
  <c r="M50" i="7" s="1"/>
  <c r="J53" i="7"/>
  <c r="K53" i="7" s="1"/>
  <c r="M53" i="7" s="1"/>
  <c r="J55" i="7"/>
  <c r="K55" i="7" s="1"/>
  <c r="M55" i="7" s="1"/>
  <c r="J57" i="7"/>
  <c r="K57" i="7" s="1"/>
  <c r="M57" i="7" s="1"/>
  <c r="J59" i="7"/>
  <c r="K59" i="7" s="1"/>
  <c r="M59" i="7" s="1"/>
  <c r="J61" i="7"/>
  <c r="K61" i="7" s="1"/>
  <c r="M61" i="7" s="1"/>
  <c r="J63" i="7"/>
  <c r="K63" i="7" s="1"/>
  <c r="M63" i="7" s="1"/>
  <c r="J65" i="7"/>
  <c r="K65" i="7" s="1"/>
  <c r="M65" i="7" s="1"/>
  <c r="J67" i="7"/>
  <c r="K67" i="7" s="1"/>
  <c r="M67" i="7" s="1"/>
  <c r="J69" i="7"/>
  <c r="K69" i="7" s="1"/>
  <c r="M69" i="7" s="1"/>
  <c r="J71" i="7"/>
  <c r="K71" i="7" s="1"/>
  <c r="M71" i="7" s="1"/>
  <c r="J73" i="7"/>
  <c r="K73" i="7" s="1"/>
  <c r="M73" i="7" s="1"/>
  <c r="J75" i="7"/>
  <c r="K75" i="7" s="1"/>
  <c r="M75" i="7" s="1"/>
  <c r="J77" i="7"/>
  <c r="K77" i="7" s="1"/>
  <c r="M77" i="7" s="1"/>
  <c r="J79" i="7"/>
  <c r="K79" i="7" s="1"/>
  <c r="M79" i="7" s="1"/>
  <c r="J81" i="7"/>
  <c r="K81" i="7" s="1"/>
  <c r="M81" i="7" s="1"/>
  <c r="J29" i="7"/>
  <c r="K29" i="7" s="1"/>
  <c r="M29" i="7" s="1"/>
  <c r="J31" i="7"/>
  <c r="K31" i="7" s="1"/>
  <c r="M31" i="7" s="1"/>
  <c r="J33" i="7"/>
  <c r="K33" i="7" s="1"/>
  <c r="M33" i="7" s="1"/>
  <c r="J35" i="7"/>
  <c r="K35" i="7" s="1"/>
  <c r="M35" i="7" s="1"/>
  <c r="J37" i="7"/>
  <c r="K37" i="7" s="1"/>
  <c r="M37" i="7" s="1"/>
  <c r="J39" i="7"/>
  <c r="K39" i="7" s="1"/>
  <c r="M39" i="7" s="1"/>
  <c r="J41" i="7"/>
  <c r="K41" i="7" s="1"/>
  <c r="M41" i="7" s="1"/>
  <c r="J43" i="7"/>
  <c r="K43" i="7" s="1"/>
  <c r="M43" i="7" s="1"/>
  <c r="J45" i="7"/>
  <c r="K45" i="7" s="1"/>
  <c r="M45" i="7" s="1"/>
  <c r="J47" i="7"/>
  <c r="K47" i="7" s="1"/>
  <c r="M47" i="7" s="1"/>
  <c r="J49" i="7"/>
  <c r="K49" i="7" s="1"/>
  <c r="M49" i="7" s="1"/>
  <c r="J51" i="7"/>
  <c r="K51" i="7" s="1"/>
  <c r="M51" i="7" s="1"/>
  <c r="J52" i="7"/>
  <c r="K52" i="7" s="1"/>
  <c r="M52" i="7" s="1"/>
  <c r="J54" i="7"/>
  <c r="K54" i="7" s="1"/>
  <c r="M54" i="7" s="1"/>
  <c r="J56" i="7"/>
  <c r="K56" i="7" s="1"/>
  <c r="M56" i="7" s="1"/>
  <c r="J58" i="7"/>
  <c r="K58" i="7" s="1"/>
  <c r="M58" i="7" s="1"/>
  <c r="J60" i="7"/>
  <c r="K60" i="7" s="1"/>
  <c r="M60" i="7" s="1"/>
  <c r="J62" i="7"/>
  <c r="K62" i="7" s="1"/>
  <c r="M62" i="7" s="1"/>
  <c r="J64" i="7"/>
  <c r="K64" i="7" s="1"/>
  <c r="M64" i="7" s="1"/>
  <c r="J66" i="7"/>
  <c r="K66" i="7" s="1"/>
  <c r="M66" i="7" s="1"/>
  <c r="J68" i="7"/>
  <c r="K68" i="7" s="1"/>
  <c r="M68" i="7" s="1"/>
  <c r="J70" i="7"/>
  <c r="K70" i="7" s="1"/>
  <c r="M70" i="7" s="1"/>
  <c r="J72" i="7"/>
  <c r="K72" i="7" s="1"/>
  <c r="M72" i="7" s="1"/>
  <c r="J74" i="7"/>
  <c r="K74" i="7" s="1"/>
  <c r="M74" i="7" s="1"/>
  <c r="J76" i="7"/>
  <c r="K76" i="7" s="1"/>
  <c r="M76" i="7" s="1"/>
  <c r="J78" i="7"/>
  <c r="K78" i="7" s="1"/>
  <c r="M78" i="7" s="1"/>
  <c r="J80" i="7"/>
  <c r="K80" i="7" s="1"/>
  <c r="M80" i="7" s="1"/>
  <c r="J83" i="7"/>
  <c r="K83" i="7" s="1"/>
  <c r="M83" i="7" s="1"/>
  <c r="J85" i="7"/>
  <c r="K85" i="7" s="1"/>
  <c r="M85" i="7" s="1"/>
  <c r="J87" i="7"/>
  <c r="K87" i="7" s="1"/>
  <c r="M87" i="7" s="1"/>
  <c r="J89" i="7"/>
  <c r="K89" i="7" s="1"/>
  <c r="M89" i="7" s="1"/>
  <c r="J91" i="7"/>
  <c r="K91" i="7" s="1"/>
  <c r="M91" i="7" s="1"/>
  <c r="J93" i="7"/>
  <c r="K93" i="7" s="1"/>
  <c r="M93" i="7" s="1"/>
  <c r="J95" i="7"/>
  <c r="K95" i="7" s="1"/>
  <c r="M95" i="7" s="1"/>
  <c r="J97" i="7"/>
  <c r="K97" i="7" s="1"/>
  <c r="M97" i="7" s="1"/>
  <c r="J99" i="7"/>
  <c r="K99" i="7" s="1"/>
  <c r="M99" i="7" s="1"/>
  <c r="J101" i="7"/>
  <c r="K101" i="7" s="1"/>
  <c r="M101" i="7" s="1"/>
  <c r="J103" i="7"/>
  <c r="K103" i="7" s="1"/>
  <c r="M103" i="7" s="1"/>
  <c r="J105" i="7"/>
  <c r="K105" i="7" s="1"/>
  <c r="M105" i="7" s="1"/>
  <c r="J107" i="7"/>
  <c r="K107" i="7" s="1"/>
  <c r="M107" i="7" s="1"/>
  <c r="J109" i="7"/>
  <c r="K109" i="7" s="1"/>
  <c r="M109" i="7" s="1"/>
  <c r="J111" i="7"/>
  <c r="K111" i="7" s="1"/>
  <c r="M111" i="7" s="1"/>
  <c r="J113" i="7"/>
  <c r="K113" i="7" s="1"/>
  <c r="M113" i="7" s="1"/>
  <c r="J115" i="7"/>
  <c r="K115" i="7" s="1"/>
  <c r="M115" i="7" s="1"/>
  <c r="J117" i="7"/>
  <c r="K117" i="7" s="1"/>
  <c r="M117" i="7" s="1"/>
  <c r="J119" i="7"/>
  <c r="K119" i="7" s="1"/>
  <c r="M119" i="7" s="1"/>
  <c r="J120" i="7"/>
  <c r="K120" i="7" s="1"/>
  <c r="M120" i="7" s="1"/>
  <c r="J122" i="7"/>
  <c r="K122" i="7" s="1"/>
  <c r="M122" i="7" s="1"/>
  <c r="J124" i="7"/>
  <c r="K124" i="7" s="1"/>
  <c r="M124" i="7" s="1"/>
  <c r="J126" i="7"/>
  <c r="K126" i="7" s="1"/>
  <c r="M126" i="7" s="1"/>
  <c r="J128" i="7"/>
  <c r="K128" i="7" s="1"/>
  <c r="M128" i="7" s="1"/>
  <c r="J130" i="7"/>
  <c r="K130" i="7" s="1"/>
  <c r="M130" i="7" s="1"/>
  <c r="J132" i="7"/>
  <c r="K132" i="7" s="1"/>
  <c r="M132" i="7" s="1"/>
  <c r="J134" i="7"/>
  <c r="K134" i="7" s="1"/>
  <c r="M134" i="7" s="1"/>
  <c r="J136" i="7"/>
  <c r="K136" i="7" s="1"/>
  <c r="M136" i="7" s="1"/>
  <c r="J138" i="7"/>
  <c r="K138" i="7" s="1"/>
  <c r="M138" i="7" s="1"/>
  <c r="J140" i="7"/>
  <c r="K140" i="7" s="1"/>
  <c r="M140" i="7" s="1"/>
  <c r="J121" i="7"/>
  <c r="K121" i="7" s="1"/>
  <c r="M121" i="7" s="1"/>
  <c r="J123" i="7"/>
  <c r="K123" i="7" s="1"/>
  <c r="M123" i="7" s="1"/>
  <c r="J125" i="7"/>
  <c r="K125" i="7" s="1"/>
  <c r="M125" i="7" s="1"/>
  <c r="J127" i="7"/>
  <c r="K127" i="7" s="1"/>
  <c r="M127" i="7" s="1"/>
  <c r="J129" i="7"/>
  <c r="K129" i="7" s="1"/>
  <c r="M129" i="7" s="1"/>
  <c r="J131" i="7"/>
  <c r="K131" i="7" s="1"/>
  <c r="M131" i="7" s="1"/>
  <c r="J133" i="7"/>
  <c r="K133" i="7" s="1"/>
  <c r="M133" i="7" s="1"/>
  <c r="J135" i="7"/>
  <c r="K135" i="7" s="1"/>
  <c r="M135" i="7" s="1"/>
  <c r="J137" i="7"/>
  <c r="K137" i="7" s="1"/>
  <c r="M137" i="7" s="1"/>
  <c r="J139" i="7"/>
  <c r="K139" i="7" s="1"/>
  <c r="M139" i="7" s="1"/>
  <c r="J88" i="7"/>
  <c r="K88" i="7" s="1"/>
  <c r="M88" i="7" s="1"/>
  <c r="J96" i="7"/>
  <c r="K96" i="7" s="1"/>
  <c r="M96" i="7" s="1"/>
  <c r="J104" i="7"/>
  <c r="K104" i="7" s="1"/>
  <c r="M104" i="7" s="1"/>
  <c r="J112" i="7"/>
  <c r="K112" i="7" s="1"/>
  <c r="M112" i="7" s="1"/>
  <c r="J86" i="7"/>
  <c r="K86" i="7" s="1"/>
  <c r="M86" i="7" s="1"/>
  <c r="J94" i="7"/>
  <c r="K94" i="7" s="1"/>
  <c r="M94" i="7" s="1"/>
  <c r="J102" i="7"/>
  <c r="K102" i="7" s="1"/>
  <c r="M102" i="7" s="1"/>
  <c r="J110" i="7"/>
  <c r="K110" i="7" s="1"/>
  <c r="M110" i="7" s="1"/>
  <c r="J118" i="7"/>
  <c r="K118" i="7" s="1"/>
  <c r="M118" i="7" s="1"/>
  <c r="J82" i="7"/>
  <c r="K82" i="7" s="1"/>
  <c r="M82" i="7" s="1"/>
  <c r="J84" i="7"/>
  <c r="K84" i="7" s="1"/>
  <c r="M84" i="7" s="1"/>
  <c r="J92" i="7"/>
  <c r="K92" i="7" s="1"/>
  <c r="M92" i="7" s="1"/>
  <c r="J100" i="7"/>
  <c r="K100" i="7" s="1"/>
  <c r="M100" i="7" s="1"/>
  <c r="J108" i="7"/>
  <c r="K108" i="7" s="1"/>
  <c r="M108" i="7" s="1"/>
  <c r="J116" i="7"/>
  <c r="K116" i="7" s="1"/>
  <c r="M116" i="7" s="1"/>
  <c r="J141" i="7"/>
  <c r="K141" i="7" s="1"/>
  <c r="M141" i="7" s="1"/>
  <c r="J143" i="7"/>
  <c r="K143" i="7" s="1"/>
  <c r="M143" i="7" s="1"/>
  <c r="J145" i="7"/>
  <c r="K145" i="7" s="1"/>
  <c r="M145" i="7" s="1"/>
  <c r="J147" i="7"/>
  <c r="K147" i="7" s="1"/>
  <c r="M147" i="7" s="1"/>
  <c r="J149" i="7"/>
  <c r="K149" i="7" s="1"/>
  <c r="M149" i="7" s="1"/>
  <c r="J151" i="7"/>
  <c r="K151" i="7" s="1"/>
  <c r="M151" i="7" s="1"/>
  <c r="J153" i="7"/>
  <c r="K153" i="7" s="1"/>
  <c r="M153" i="7" s="1"/>
  <c r="J155" i="7"/>
  <c r="K155" i="7" s="1"/>
  <c r="M155" i="7" s="1"/>
  <c r="J157" i="7"/>
  <c r="K157" i="7" s="1"/>
  <c r="M157" i="7" s="1"/>
  <c r="J159" i="7"/>
  <c r="K159" i="7" s="1"/>
  <c r="M159" i="7" s="1"/>
  <c r="J161" i="7"/>
  <c r="K161" i="7" s="1"/>
  <c r="M161" i="7" s="1"/>
  <c r="J163" i="7"/>
  <c r="K163" i="7" s="1"/>
  <c r="M163" i="7" s="1"/>
  <c r="J165" i="7"/>
  <c r="K165" i="7" s="1"/>
  <c r="M165" i="7" s="1"/>
  <c r="J167" i="7"/>
  <c r="K167" i="7" s="1"/>
  <c r="M167" i="7" s="1"/>
  <c r="J169" i="7"/>
  <c r="K169" i="7" s="1"/>
  <c r="M169" i="7" s="1"/>
  <c r="J171" i="7"/>
  <c r="K171" i="7" s="1"/>
  <c r="M171" i="7" s="1"/>
  <c r="J173" i="7"/>
  <c r="K173" i="7" s="1"/>
  <c r="M173" i="7" s="1"/>
  <c r="J175" i="7"/>
  <c r="K175" i="7" s="1"/>
  <c r="M175" i="7" s="1"/>
  <c r="J177" i="7"/>
  <c r="K177" i="7" s="1"/>
  <c r="M177" i="7" s="1"/>
  <c r="J179" i="7"/>
  <c r="K179" i="7" s="1"/>
  <c r="M179" i="7" s="1"/>
  <c r="J181" i="7"/>
  <c r="K181" i="7" s="1"/>
  <c r="M181" i="7" s="1"/>
  <c r="J168" i="7"/>
  <c r="K168" i="7" s="1"/>
  <c r="M168" i="7" s="1"/>
  <c r="J176" i="7"/>
  <c r="K176" i="7" s="1"/>
  <c r="M176" i="7" s="1"/>
  <c r="J98" i="7"/>
  <c r="K98" i="7" s="1"/>
  <c r="M98" i="7" s="1"/>
  <c r="J114" i="7"/>
  <c r="K114" i="7" s="1"/>
  <c r="M114" i="7" s="1"/>
  <c r="J144" i="7"/>
  <c r="K144" i="7" s="1"/>
  <c r="M144" i="7" s="1"/>
  <c r="J148" i="7"/>
  <c r="K148" i="7" s="1"/>
  <c r="M148" i="7" s="1"/>
  <c r="J152" i="7"/>
  <c r="K152" i="7" s="1"/>
  <c r="M152" i="7" s="1"/>
  <c r="J156" i="7"/>
  <c r="K156" i="7" s="1"/>
  <c r="M156" i="7" s="1"/>
  <c r="J160" i="7"/>
  <c r="K160" i="7" s="1"/>
  <c r="M160" i="7" s="1"/>
  <c r="J166" i="7"/>
  <c r="K166" i="7" s="1"/>
  <c r="M166" i="7" s="1"/>
  <c r="J174" i="7"/>
  <c r="K174" i="7" s="1"/>
  <c r="M174" i="7" s="1"/>
  <c r="J183" i="7"/>
  <c r="K183" i="7" s="1"/>
  <c r="M183" i="7" s="1"/>
  <c r="J185" i="7"/>
  <c r="K185" i="7" s="1"/>
  <c r="M185" i="7" s="1"/>
  <c r="J187" i="7"/>
  <c r="K187" i="7" s="1"/>
  <c r="M187" i="7" s="1"/>
  <c r="J189" i="7"/>
  <c r="K189" i="7" s="1"/>
  <c r="M189" i="7" s="1"/>
  <c r="J191" i="7"/>
  <c r="K191" i="7" s="1"/>
  <c r="M191" i="7" s="1"/>
  <c r="J193" i="7"/>
  <c r="K193" i="7" s="1"/>
  <c r="M193" i="7" s="1"/>
  <c r="J195" i="7"/>
  <c r="K195" i="7" s="1"/>
  <c r="M195" i="7" s="1"/>
  <c r="J197" i="7"/>
  <c r="K197" i="7" s="1"/>
  <c r="M197" i="7" s="1"/>
  <c r="J199" i="7"/>
  <c r="K199" i="7" s="1"/>
  <c r="M199" i="7" s="1"/>
  <c r="J201" i="7"/>
  <c r="K201" i="7" s="1"/>
  <c r="M201" i="7" s="1"/>
  <c r="J203" i="7"/>
  <c r="K203" i="7" s="1"/>
  <c r="M203" i="7" s="1"/>
  <c r="J205" i="7"/>
  <c r="K205" i="7" s="1"/>
  <c r="M205" i="7" s="1"/>
  <c r="J207" i="7"/>
  <c r="K207" i="7" s="1"/>
  <c r="M207" i="7" s="1"/>
  <c r="J209" i="7"/>
  <c r="K209" i="7" s="1"/>
  <c r="M209" i="7" s="1"/>
  <c r="J211" i="7"/>
  <c r="K211" i="7" s="1"/>
  <c r="M211" i="7" s="1"/>
  <c r="J213" i="7"/>
  <c r="K213" i="7" s="1"/>
  <c r="M213" i="7" s="1"/>
  <c r="J215" i="7"/>
  <c r="K215" i="7" s="1"/>
  <c r="M215" i="7" s="1"/>
  <c r="J217" i="7"/>
  <c r="K217" i="7" s="1"/>
  <c r="M217" i="7" s="1"/>
  <c r="J219" i="7"/>
  <c r="K219" i="7" s="1"/>
  <c r="M219" i="7" s="1"/>
  <c r="J221" i="7"/>
  <c r="K221" i="7" s="1"/>
  <c r="M221" i="7" s="1"/>
  <c r="J223" i="7"/>
  <c r="K223" i="7" s="1"/>
  <c r="M223" i="7" s="1"/>
  <c r="J225" i="7"/>
  <c r="K225" i="7" s="1"/>
  <c r="M225" i="7" s="1"/>
  <c r="J227" i="7"/>
  <c r="K227" i="7" s="1"/>
  <c r="M227" i="7" s="1"/>
  <c r="J229" i="7"/>
  <c r="K229" i="7" s="1"/>
  <c r="M229" i="7" s="1"/>
  <c r="J231" i="7"/>
  <c r="K231" i="7" s="1"/>
  <c r="M231" i="7" s="1"/>
  <c r="J233" i="7"/>
  <c r="K233" i="7" s="1"/>
  <c r="M233" i="7" s="1"/>
  <c r="J235" i="7"/>
  <c r="K235" i="7" s="1"/>
  <c r="M235" i="7" s="1"/>
  <c r="J237" i="7"/>
  <c r="K237" i="7" s="1"/>
  <c r="M237" i="7" s="1"/>
  <c r="J239" i="7"/>
  <c r="K239" i="7" s="1"/>
  <c r="M239" i="7" s="1"/>
  <c r="J241" i="7"/>
  <c r="K241" i="7" s="1"/>
  <c r="M241" i="7" s="1"/>
  <c r="J243" i="7"/>
  <c r="K243" i="7" s="1"/>
  <c r="M243" i="7" s="1"/>
  <c r="J245" i="7"/>
  <c r="K245" i="7" s="1"/>
  <c r="M245" i="7" s="1"/>
  <c r="J247" i="7"/>
  <c r="K247" i="7" s="1"/>
  <c r="M247" i="7" s="1"/>
  <c r="J249" i="7"/>
  <c r="K249" i="7" s="1"/>
  <c r="M249" i="7" s="1"/>
  <c r="J251" i="7"/>
  <c r="K251" i="7" s="1"/>
  <c r="M251" i="7" s="1"/>
  <c r="J164" i="7"/>
  <c r="K164" i="7" s="1"/>
  <c r="M164" i="7" s="1"/>
  <c r="J172" i="7"/>
  <c r="K172" i="7" s="1"/>
  <c r="M172" i="7" s="1"/>
  <c r="J182" i="7"/>
  <c r="K182" i="7" s="1"/>
  <c r="M182" i="7" s="1"/>
  <c r="J184" i="7"/>
  <c r="K184" i="7" s="1"/>
  <c r="M184" i="7" s="1"/>
  <c r="J186" i="7"/>
  <c r="K186" i="7" s="1"/>
  <c r="M186" i="7" s="1"/>
  <c r="J188" i="7"/>
  <c r="K188" i="7" s="1"/>
  <c r="M188" i="7" s="1"/>
  <c r="J190" i="7"/>
  <c r="K190" i="7" s="1"/>
  <c r="M190" i="7" s="1"/>
  <c r="J192" i="7"/>
  <c r="K192" i="7" s="1"/>
  <c r="M192" i="7" s="1"/>
  <c r="J194" i="7"/>
  <c r="K194" i="7" s="1"/>
  <c r="M194" i="7" s="1"/>
  <c r="J196" i="7"/>
  <c r="K196" i="7" s="1"/>
  <c r="M196" i="7" s="1"/>
  <c r="J90" i="7"/>
  <c r="K90" i="7" s="1"/>
  <c r="M90" i="7" s="1"/>
  <c r="J146" i="7"/>
  <c r="K146" i="7" s="1"/>
  <c r="M146" i="7" s="1"/>
  <c r="J162" i="7"/>
  <c r="K162" i="7" s="1"/>
  <c r="M162" i="7" s="1"/>
  <c r="J267" i="7"/>
  <c r="K267" i="7" s="1"/>
  <c r="M267" i="7" s="1"/>
  <c r="J150" i="7"/>
  <c r="K150" i="7" s="1"/>
  <c r="M150" i="7" s="1"/>
  <c r="J198" i="7"/>
  <c r="K198" i="7" s="1"/>
  <c r="M198" i="7" s="1"/>
  <c r="J202" i="7"/>
  <c r="K202" i="7" s="1"/>
  <c r="M202" i="7" s="1"/>
  <c r="J206" i="7"/>
  <c r="K206" i="7" s="1"/>
  <c r="M206" i="7" s="1"/>
  <c r="J210" i="7"/>
  <c r="K210" i="7" s="1"/>
  <c r="M210" i="7" s="1"/>
  <c r="J214" i="7"/>
  <c r="K214" i="7" s="1"/>
  <c r="M214" i="7" s="1"/>
  <c r="J218" i="7"/>
  <c r="K218" i="7" s="1"/>
  <c r="M218" i="7" s="1"/>
  <c r="J222" i="7"/>
  <c r="K222" i="7" s="1"/>
  <c r="M222" i="7" s="1"/>
  <c r="J226" i="7"/>
  <c r="K226" i="7" s="1"/>
  <c r="M226" i="7" s="1"/>
  <c r="J230" i="7"/>
  <c r="K230" i="7" s="1"/>
  <c r="M230" i="7" s="1"/>
  <c r="J234" i="7"/>
  <c r="K234" i="7" s="1"/>
  <c r="M234" i="7" s="1"/>
  <c r="J238" i="7"/>
  <c r="K238" i="7" s="1"/>
  <c r="M238" i="7" s="1"/>
  <c r="J242" i="7"/>
  <c r="K242" i="7" s="1"/>
  <c r="M242" i="7" s="1"/>
  <c r="J246" i="7"/>
  <c r="K246" i="7" s="1"/>
  <c r="M246" i="7" s="1"/>
  <c r="J250" i="7"/>
  <c r="K250" i="7" s="1"/>
  <c r="M250" i="7" s="1"/>
  <c r="J253" i="7"/>
  <c r="K253" i="7" s="1"/>
  <c r="M253" i="7" s="1"/>
  <c r="J255" i="7"/>
  <c r="K255" i="7" s="1"/>
  <c r="M255" i="7" s="1"/>
  <c r="J257" i="7"/>
  <c r="K257" i="7" s="1"/>
  <c r="M257" i="7" s="1"/>
  <c r="J259" i="7"/>
  <c r="K259" i="7" s="1"/>
  <c r="M259" i="7" s="1"/>
  <c r="J261" i="7"/>
  <c r="K261" i="7" s="1"/>
  <c r="M261" i="7" s="1"/>
  <c r="J263" i="7"/>
  <c r="K263" i="7" s="1"/>
  <c r="M263" i="7" s="1"/>
  <c r="J265" i="7"/>
  <c r="K265" i="7" s="1"/>
  <c r="M265" i="7" s="1"/>
  <c r="J266" i="7"/>
  <c r="K266" i="7" s="1"/>
  <c r="M266" i="7" s="1"/>
  <c r="J268" i="7"/>
  <c r="K268" i="7" s="1"/>
  <c r="M268" i="7" s="1"/>
  <c r="J270" i="7"/>
  <c r="K270" i="7" s="1"/>
  <c r="M270" i="7" s="1"/>
  <c r="J272" i="7"/>
  <c r="K272" i="7" s="1"/>
  <c r="M272" i="7" s="1"/>
  <c r="J274" i="7"/>
  <c r="K274" i="7" s="1"/>
  <c r="M274" i="7" s="1"/>
  <c r="J276" i="7"/>
  <c r="K276" i="7" s="1"/>
  <c r="M276" i="7" s="1"/>
  <c r="J278" i="7"/>
  <c r="K278" i="7" s="1"/>
  <c r="M278" i="7" s="1"/>
  <c r="J280" i="7"/>
  <c r="K280" i="7" s="1"/>
  <c r="M280" i="7" s="1"/>
  <c r="J282" i="7"/>
  <c r="K282" i="7" s="1"/>
  <c r="M282" i="7" s="1"/>
  <c r="J284" i="7"/>
  <c r="K284" i="7" s="1"/>
  <c r="M284" i="7" s="1"/>
  <c r="J286" i="7"/>
  <c r="K286" i="7" s="1"/>
  <c r="M286" i="7" s="1"/>
  <c r="J288" i="7"/>
  <c r="K288" i="7" s="1"/>
  <c r="M288" i="7" s="1"/>
  <c r="J290" i="7"/>
  <c r="K290" i="7" s="1"/>
  <c r="M290" i="7" s="1"/>
  <c r="J292" i="7"/>
  <c r="K292" i="7" s="1"/>
  <c r="M292" i="7" s="1"/>
  <c r="J294" i="7"/>
  <c r="K294" i="7" s="1"/>
  <c r="M294" i="7" s="1"/>
  <c r="J296" i="7"/>
  <c r="K296" i="7" s="1"/>
  <c r="M296" i="7" s="1"/>
  <c r="J298" i="7"/>
  <c r="K298" i="7" s="1"/>
  <c r="M298" i="7" s="1"/>
  <c r="J300" i="7"/>
  <c r="K300" i="7" s="1"/>
  <c r="M300" i="7" s="1"/>
  <c r="J106" i="7"/>
  <c r="K106" i="7" s="1"/>
  <c r="M106" i="7" s="1"/>
  <c r="J154" i="7"/>
  <c r="K154" i="7" s="1"/>
  <c r="M154" i="7" s="1"/>
  <c r="J178" i="7"/>
  <c r="K178" i="7" s="1"/>
  <c r="M178" i="7" s="1"/>
  <c r="J158" i="7"/>
  <c r="K158" i="7" s="1"/>
  <c r="M158" i="7" s="1"/>
  <c r="J224" i="7"/>
  <c r="K224" i="7" s="1"/>
  <c r="M224" i="7" s="1"/>
  <c r="J236" i="7"/>
  <c r="K236" i="7" s="1"/>
  <c r="M236" i="7" s="1"/>
  <c r="J252" i="7"/>
  <c r="K252" i="7" s="1"/>
  <c r="M252" i="7" s="1"/>
  <c r="J260" i="7"/>
  <c r="K260" i="7" s="1"/>
  <c r="M260" i="7" s="1"/>
  <c r="J273" i="7"/>
  <c r="K273" i="7" s="1"/>
  <c r="M273" i="7" s="1"/>
  <c r="J281" i="7"/>
  <c r="K281" i="7" s="1"/>
  <c r="M281" i="7" s="1"/>
  <c r="J289" i="7"/>
  <c r="K289" i="7" s="1"/>
  <c r="M289" i="7" s="1"/>
  <c r="J297" i="7"/>
  <c r="K297" i="7" s="1"/>
  <c r="M297" i="7" s="1"/>
  <c r="J301" i="7"/>
  <c r="K301" i="7" s="1"/>
  <c r="M301" i="7" s="1"/>
  <c r="J329" i="7"/>
  <c r="K329" i="7" s="1"/>
  <c r="M329" i="7" s="1"/>
  <c r="J331" i="7"/>
  <c r="K331" i="7" s="1"/>
  <c r="M331" i="7" s="1"/>
  <c r="J333" i="7"/>
  <c r="K333" i="7" s="1"/>
  <c r="M333" i="7" s="1"/>
  <c r="J335" i="7"/>
  <c r="K335" i="7" s="1"/>
  <c r="M335" i="7" s="1"/>
  <c r="J337" i="7"/>
  <c r="K337" i="7" s="1"/>
  <c r="M337" i="7" s="1"/>
  <c r="J339" i="7"/>
  <c r="K339" i="7" s="1"/>
  <c r="M339" i="7" s="1"/>
  <c r="J341" i="7"/>
  <c r="K341" i="7" s="1"/>
  <c r="M341" i="7" s="1"/>
  <c r="J343" i="7"/>
  <c r="K343" i="7" s="1"/>
  <c r="M343" i="7" s="1"/>
  <c r="J345" i="7"/>
  <c r="K345" i="7" s="1"/>
  <c r="M345" i="7" s="1"/>
  <c r="J347" i="7"/>
  <c r="K347" i="7" s="1"/>
  <c r="M347" i="7" s="1"/>
  <c r="J349" i="7"/>
  <c r="K349" i="7" s="1"/>
  <c r="M349" i="7" s="1"/>
  <c r="J351" i="7"/>
  <c r="K351" i="7" s="1"/>
  <c r="M351" i="7" s="1"/>
  <c r="J353" i="7"/>
  <c r="K353" i="7" s="1"/>
  <c r="M353" i="7" s="1"/>
  <c r="J355" i="7"/>
  <c r="K355" i="7" s="1"/>
  <c r="M355" i="7" s="1"/>
  <c r="J357" i="7"/>
  <c r="K357" i="7" s="1"/>
  <c r="M357" i="7" s="1"/>
  <c r="J359" i="7"/>
  <c r="K359" i="7" s="1"/>
  <c r="M359" i="7" s="1"/>
  <c r="J361" i="7"/>
  <c r="K361" i="7" s="1"/>
  <c r="M361" i="7" s="1"/>
  <c r="J363" i="7"/>
  <c r="K363" i="7" s="1"/>
  <c r="M363" i="7" s="1"/>
  <c r="J275" i="7"/>
  <c r="K275" i="7" s="1"/>
  <c r="M275" i="7" s="1"/>
  <c r="J283" i="7"/>
  <c r="K283" i="7" s="1"/>
  <c r="M283" i="7" s="1"/>
  <c r="J291" i="7"/>
  <c r="K291" i="7" s="1"/>
  <c r="M291" i="7" s="1"/>
  <c r="J309" i="7"/>
  <c r="K309" i="7" s="1"/>
  <c r="M309" i="7" s="1"/>
  <c r="J311" i="7"/>
  <c r="K311" i="7" s="1"/>
  <c r="M311" i="7" s="1"/>
  <c r="J170" i="7"/>
  <c r="K170" i="7" s="1"/>
  <c r="M170" i="7" s="1"/>
  <c r="J200" i="7"/>
  <c r="K200" i="7" s="1"/>
  <c r="M200" i="7" s="1"/>
  <c r="J208" i="7"/>
  <c r="K208" i="7" s="1"/>
  <c r="M208" i="7" s="1"/>
  <c r="J216" i="7"/>
  <c r="K216" i="7" s="1"/>
  <c r="M216" i="7" s="1"/>
  <c r="J240" i="7"/>
  <c r="K240" i="7" s="1"/>
  <c r="M240" i="7" s="1"/>
  <c r="J254" i="7"/>
  <c r="K254" i="7" s="1"/>
  <c r="M254" i="7" s="1"/>
  <c r="J262" i="7"/>
  <c r="K262" i="7" s="1"/>
  <c r="M262" i="7" s="1"/>
  <c r="J271" i="7"/>
  <c r="K271" i="7" s="1"/>
  <c r="M271" i="7" s="1"/>
  <c r="J279" i="7"/>
  <c r="K279" i="7" s="1"/>
  <c r="M279" i="7" s="1"/>
  <c r="J287" i="7"/>
  <c r="K287" i="7" s="1"/>
  <c r="M287" i="7" s="1"/>
  <c r="J293" i="7"/>
  <c r="K293" i="7" s="1"/>
  <c r="M293" i="7" s="1"/>
  <c r="J142" i="7"/>
  <c r="K142" i="7" s="1"/>
  <c r="M142" i="7" s="1"/>
  <c r="J248" i="7"/>
  <c r="K248" i="7" s="1"/>
  <c r="M248" i="7" s="1"/>
  <c r="J303" i="7"/>
  <c r="K303" i="7" s="1"/>
  <c r="M303" i="7" s="1"/>
  <c r="J305" i="7"/>
  <c r="K305" i="7" s="1"/>
  <c r="M305" i="7" s="1"/>
  <c r="J307" i="7"/>
  <c r="K307" i="7" s="1"/>
  <c r="M307" i="7" s="1"/>
  <c r="J317" i="7"/>
  <c r="K317" i="7" s="1"/>
  <c r="M317" i="7" s="1"/>
  <c r="J319" i="7"/>
  <c r="K319" i="7" s="1"/>
  <c r="M319" i="7" s="1"/>
  <c r="J323" i="7"/>
  <c r="K323" i="7" s="1"/>
  <c r="M323" i="7" s="1"/>
  <c r="J325" i="7"/>
  <c r="K325" i="7" s="1"/>
  <c r="M325" i="7" s="1"/>
  <c r="J180" i="7"/>
  <c r="K180" i="7" s="1"/>
  <c r="M180" i="7" s="1"/>
  <c r="J228" i="7"/>
  <c r="K228" i="7" s="1"/>
  <c r="M228" i="7" s="1"/>
  <c r="J244" i="7"/>
  <c r="K244" i="7" s="1"/>
  <c r="M244" i="7" s="1"/>
  <c r="J256" i="7"/>
  <c r="K256" i="7" s="1"/>
  <c r="M256" i="7" s="1"/>
  <c r="J264" i="7"/>
  <c r="K264" i="7" s="1"/>
  <c r="M264" i="7" s="1"/>
  <c r="J269" i="7"/>
  <c r="K269" i="7" s="1"/>
  <c r="M269" i="7" s="1"/>
  <c r="J277" i="7"/>
  <c r="K277" i="7" s="1"/>
  <c r="M277" i="7" s="1"/>
  <c r="J285" i="7"/>
  <c r="K285" i="7" s="1"/>
  <c r="M285" i="7" s="1"/>
  <c r="J295" i="7"/>
  <c r="K295" i="7" s="1"/>
  <c r="M295" i="7" s="1"/>
  <c r="J299" i="7"/>
  <c r="K299" i="7" s="1"/>
  <c r="M299" i="7" s="1"/>
  <c r="J302" i="7"/>
  <c r="K302" i="7" s="1"/>
  <c r="M302" i="7" s="1"/>
  <c r="J304" i="7"/>
  <c r="K304" i="7" s="1"/>
  <c r="M304" i="7" s="1"/>
  <c r="J306" i="7"/>
  <c r="K306" i="7" s="1"/>
  <c r="M306" i="7" s="1"/>
  <c r="J308" i="7"/>
  <c r="K308" i="7" s="1"/>
  <c r="M308" i="7" s="1"/>
  <c r="J310" i="7"/>
  <c r="K310" i="7" s="1"/>
  <c r="M310" i="7" s="1"/>
  <c r="J312" i="7"/>
  <c r="K312" i="7" s="1"/>
  <c r="M312" i="7" s="1"/>
  <c r="J314" i="7"/>
  <c r="K314" i="7" s="1"/>
  <c r="M314" i="7" s="1"/>
  <c r="J316" i="7"/>
  <c r="K316" i="7" s="1"/>
  <c r="M316" i="7" s="1"/>
  <c r="J318" i="7"/>
  <c r="K318" i="7" s="1"/>
  <c r="M318" i="7" s="1"/>
  <c r="J320" i="7"/>
  <c r="K320" i="7" s="1"/>
  <c r="M320" i="7" s="1"/>
  <c r="J322" i="7"/>
  <c r="K322" i="7" s="1"/>
  <c r="M322" i="7" s="1"/>
  <c r="J324" i="7"/>
  <c r="K324" i="7" s="1"/>
  <c r="M324" i="7" s="1"/>
  <c r="J326" i="7"/>
  <c r="K326" i="7" s="1"/>
  <c r="M326" i="7" s="1"/>
  <c r="J328" i="7"/>
  <c r="K328" i="7" s="1"/>
  <c r="M328" i="7" s="1"/>
  <c r="J330" i="7"/>
  <c r="K330" i="7" s="1"/>
  <c r="M330" i="7" s="1"/>
  <c r="J332" i="7"/>
  <c r="K332" i="7" s="1"/>
  <c r="M332" i="7" s="1"/>
  <c r="J334" i="7"/>
  <c r="K334" i="7" s="1"/>
  <c r="M334" i="7" s="1"/>
  <c r="J336" i="7"/>
  <c r="K336" i="7" s="1"/>
  <c r="M336" i="7" s="1"/>
  <c r="J338" i="7"/>
  <c r="K338" i="7" s="1"/>
  <c r="M338" i="7" s="1"/>
  <c r="J340" i="7"/>
  <c r="K340" i="7" s="1"/>
  <c r="M340" i="7" s="1"/>
  <c r="J342" i="7"/>
  <c r="K342" i="7" s="1"/>
  <c r="M342" i="7" s="1"/>
  <c r="J344" i="7"/>
  <c r="K344" i="7" s="1"/>
  <c r="M344" i="7" s="1"/>
  <c r="J346" i="7"/>
  <c r="K346" i="7" s="1"/>
  <c r="M346" i="7" s="1"/>
  <c r="J348" i="7"/>
  <c r="K348" i="7" s="1"/>
  <c r="M348" i="7" s="1"/>
  <c r="J350" i="7"/>
  <c r="K350" i="7" s="1"/>
  <c r="M350" i="7" s="1"/>
  <c r="J352" i="7"/>
  <c r="K352" i="7" s="1"/>
  <c r="M352" i="7" s="1"/>
  <c r="J354" i="7"/>
  <c r="K354" i="7" s="1"/>
  <c r="M354" i="7" s="1"/>
  <c r="J356" i="7"/>
  <c r="K356" i="7" s="1"/>
  <c r="M356" i="7" s="1"/>
  <c r="J358" i="7"/>
  <c r="K358" i="7" s="1"/>
  <c r="M358" i="7" s="1"/>
  <c r="J360" i="7"/>
  <c r="K360" i="7" s="1"/>
  <c r="M360" i="7" s="1"/>
  <c r="J362" i="7"/>
  <c r="K362" i="7" s="1"/>
  <c r="M362" i="7" s="1"/>
  <c r="J204" i="7"/>
  <c r="K204" i="7" s="1"/>
  <c r="M204" i="7" s="1"/>
  <c r="J212" i="7"/>
  <c r="K212" i="7" s="1"/>
  <c r="M212" i="7" s="1"/>
  <c r="J220" i="7"/>
  <c r="K220" i="7" s="1"/>
  <c r="M220" i="7" s="1"/>
  <c r="J232" i="7"/>
  <c r="K232" i="7" s="1"/>
  <c r="M232" i="7" s="1"/>
  <c r="J258" i="7"/>
  <c r="K258" i="7" s="1"/>
  <c r="M258" i="7" s="1"/>
  <c r="J315" i="7"/>
  <c r="K315" i="7" s="1"/>
  <c r="M315" i="7" s="1"/>
  <c r="J321" i="7"/>
  <c r="K321" i="7" s="1"/>
  <c r="M321" i="7" s="1"/>
  <c r="J327" i="7"/>
  <c r="K327" i="7" s="1"/>
  <c r="M327" i="7" s="1"/>
  <c r="J313" i="7"/>
  <c r="K313" i="7" s="1"/>
  <c r="M313" i="7" s="1"/>
  <c r="O8" i="7"/>
  <c r="O262" i="6"/>
  <c r="O356" i="6"/>
  <c r="O308" i="6"/>
  <c r="O362" i="6"/>
  <c r="O313" i="6"/>
  <c r="O330" i="6"/>
  <c r="O335" i="6"/>
  <c r="O282" i="6"/>
  <c r="O255" i="6"/>
  <c r="O276" i="6"/>
  <c r="O228" i="6"/>
  <c r="O289" i="6"/>
  <c r="O241" i="6"/>
  <c r="O194" i="6"/>
  <c r="O162" i="6"/>
  <c r="O171" i="6"/>
  <c r="O176" i="6"/>
  <c r="O209" i="6"/>
  <c r="O161" i="6"/>
  <c r="O113" i="6"/>
  <c r="O126" i="6"/>
  <c r="O110" i="6"/>
  <c r="O112" i="6"/>
  <c r="O44" i="6"/>
  <c r="O78" i="6"/>
  <c r="O35" i="6"/>
  <c r="O66" i="6"/>
  <c r="O59" i="6"/>
  <c r="O52" i="6"/>
  <c r="O25" i="6"/>
  <c r="O9" i="6"/>
  <c r="O345" i="6"/>
  <c r="O258" i="6"/>
  <c r="O242" i="6"/>
  <c r="O226" i="6"/>
  <c r="O349" i="6"/>
  <c r="O336" i="6"/>
  <c r="O320" i="6"/>
  <c r="O304" i="6"/>
  <c r="O222" i="6"/>
  <c r="O353" i="6"/>
  <c r="O358" i="6"/>
  <c r="O341" i="6"/>
  <c r="O325" i="6"/>
  <c r="O309" i="6"/>
  <c r="O286" i="6"/>
  <c r="O342" i="6"/>
  <c r="O326" i="6"/>
  <c r="O310" i="6"/>
  <c r="O294" i="6"/>
  <c r="O331" i="6"/>
  <c r="O315" i="6"/>
  <c r="O299" i="6"/>
  <c r="O278" i="6"/>
  <c r="O283" i="6"/>
  <c r="O267" i="6"/>
  <c r="O251" i="6"/>
  <c r="O235" i="6"/>
  <c r="O216" i="6"/>
  <c r="O272" i="6"/>
  <c r="O256" i="6"/>
  <c r="O240" i="6"/>
  <c r="O224" i="6"/>
  <c r="O208" i="6"/>
  <c r="O285" i="6"/>
  <c r="O269" i="6"/>
  <c r="O253" i="6"/>
  <c r="O237" i="6"/>
  <c r="O221" i="6"/>
  <c r="O206" i="6"/>
  <c r="O190" i="6"/>
  <c r="O174" i="6"/>
  <c r="O158" i="6"/>
  <c r="O199" i="6"/>
  <c r="O183" i="6"/>
  <c r="O167" i="6"/>
  <c r="O149" i="6"/>
  <c r="O188" i="6"/>
  <c r="O172" i="6"/>
  <c r="O157" i="6"/>
  <c r="O139" i="6"/>
  <c r="O205" i="6"/>
  <c r="O189" i="6"/>
  <c r="O173" i="6"/>
  <c r="O156" i="6"/>
  <c r="O141" i="6"/>
  <c r="O125" i="6"/>
  <c r="O102" i="6"/>
  <c r="O154" i="6"/>
  <c r="O138" i="6"/>
  <c r="O122" i="6"/>
  <c r="O101" i="6"/>
  <c r="O123" i="6"/>
  <c r="O105" i="6"/>
  <c r="O140" i="6"/>
  <c r="O124" i="6"/>
  <c r="O109" i="6"/>
  <c r="O92" i="6"/>
  <c r="O76" i="6"/>
  <c r="O12" i="6"/>
  <c r="O73" i="6"/>
  <c r="O90" i="6"/>
  <c r="O74" i="6"/>
  <c r="O57" i="6"/>
  <c r="O111" i="6"/>
  <c r="O95" i="6"/>
  <c r="O79" i="6"/>
  <c r="O62" i="6"/>
  <c r="O39" i="6"/>
  <c r="O16" i="6"/>
  <c r="O55" i="6"/>
  <c r="O36" i="6"/>
  <c r="O64" i="6"/>
  <c r="O48" i="6"/>
  <c r="O20" i="6"/>
  <c r="O37" i="6"/>
  <c r="O21" i="6"/>
  <c r="O46" i="6"/>
  <c r="O30" i="6"/>
  <c r="O14" i="6"/>
  <c r="O359" i="6"/>
  <c r="O230" i="6"/>
  <c r="O324" i="6"/>
  <c r="O357" i="6"/>
  <c r="O329" i="6"/>
  <c r="O346" i="6"/>
  <c r="O298" i="6"/>
  <c r="O319" i="6"/>
  <c r="O287" i="6"/>
  <c r="O239" i="6"/>
  <c r="O260" i="6"/>
  <c r="O273" i="6"/>
  <c r="O225" i="6"/>
  <c r="O178" i="6"/>
  <c r="O187" i="6"/>
  <c r="O192" i="6"/>
  <c r="O143" i="6"/>
  <c r="O177" i="6"/>
  <c r="O129" i="6"/>
  <c r="O142" i="6"/>
  <c r="O127" i="6"/>
  <c r="O144" i="6"/>
  <c r="O96" i="6"/>
  <c r="O77" i="6"/>
  <c r="O61" i="6"/>
  <c r="O83" i="6"/>
  <c r="O19" i="6"/>
  <c r="O68" i="6"/>
  <c r="O41" i="6"/>
  <c r="O34" i="6"/>
  <c r="O270" i="6"/>
  <c r="O254" i="6"/>
  <c r="O238" i="6"/>
  <c r="O363" i="6"/>
  <c r="O344" i="6"/>
  <c r="O332" i="6"/>
  <c r="O316" i="6"/>
  <c r="O300" i="6"/>
  <c r="O355" i="6"/>
  <c r="O348" i="6"/>
  <c r="O352" i="6"/>
  <c r="O337" i="6"/>
  <c r="O321" i="6"/>
  <c r="O305" i="6"/>
  <c r="O354" i="6"/>
  <c r="O338" i="6"/>
  <c r="O322" i="6"/>
  <c r="O306" i="6"/>
  <c r="O290" i="6"/>
  <c r="O327" i="6"/>
  <c r="O311" i="6"/>
  <c r="O295" i="6"/>
  <c r="O274" i="6"/>
  <c r="O279" i="6"/>
  <c r="O263" i="6"/>
  <c r="O247" i="6"/>
  <c r="O231" i="6"/>
  <c r="O210" i="6"/>
  <c r="O268" i="6"/>
  <c r="O252" i="6"/>
  <c r="O236" i="6"/>
  <c r="O220" i="6"/>
  <c r="O204" i="6"/>
  <c r="O281" i="6"/>
  <c r="O265" i="6"/>
  <c r="O249" i="6"/>
  <c r="O233" i="6"/>
  <c r="O219" i="6"/>
  <c r="O202" i="6"/>
  <c r="O186" i="6"/>
  <c r="O170" i="6"/>
  <c r="O211" i="6"/>
  <c r="O195" i="6"/>
  <c r="O179" i="6"/>
  <c r="O163" i="6"/>
  <c r="O200" i="6"/>
  <c r="O184" i="6"/>
  <c r="O168" i="6"/>
  <c r="O152" i="6"/>
  <c r="O217" i="6"/>
  <c r="O201" i="6"/>
  <c r="O185" i="6"/>
  <c r="O169" i="6"/>
  <c r="O155" i="6"/>
  <c r="O137" i="6"/>
  <c r="O121" i="6"/>
  <c r="O97" i="6"/>
  <c r="O150" i="6"/>
  <c r="O134" i="6"/>
  <c r="O118" i="6"/>
  <c r="O135" i="6"/>
  <c r="O119" i="6"/>
  <c r="O104" i="6"/>
  <c r="O136" i="6"/>
  <c r="O120" i="6"/>
  <c r="O108" i="6"/>
  <c r="O88" i="6"/>
  <c r="O72" i="6"/>
  <c r="O85" i="6"/>
  <c r="O32" i="6"/>
  <c r="O86" i="6"/>
  <c r="O70" i="6"/>
  <c r="O53" i="6"/>
  <c r="O107" i="6"/>
  <c r="O91" i="6"/>
  <c r="O75" i="6"/>
  <c r="O58" i="6"/>
  <c r="O27" i="6"/>
  <c r="O67" i="6"/>
  <c r="O51" i="6"/>
  <c r="O31" i="6"/>
  <c r="O60" i="6"/>
  <c r="O40" i="6"/>
  <c r="O15" i="6"/>
  <c r="O33" i="6"/>
  <c r="O17" i="6"/>
  <c r="O42" i="6"/>
  <c r="O26" i="6"/>
  <c r="O10" i="6"/>
  <c r="O246" i="6"/>
  <c r="O340" i="6"/>
  <c r="O292" i="6"/>
  <c r="O288" i="6"/>
  <c r="O297" i="6"/>
  <c r="O314" i="6"/>
  <c r="O303" i="6"/>
  <c r="O271" i="6"/>
  <c r="O223" i="6"/>
  <c r="O244" i="6"/>
  <c r="O214" i="6"/>
  <c r="O257" i="6"/>
  <c r="O212" i="6"/>
  <c r="O203" i="6"/>
  <c r="O153" i="6"/>
  <c r="O160" i="6"/>
  <c r="O193" i="6"/>
  <c r="O145" i="6"/>
  <c r="O89" i="6"/>
  <c r="O106" i="6"/>
  <c r="O128" i="6"/>
  <c r="O80" i="6"/>
  <c r="O94" i="6"/>
  <c r="O99" i="6"/>
  <c r="O50" i="6"/>
  <c r="O43" i="6"/>
  <c r="O23" i="6"/>
  <c r="O18" i="6"/>
  <c r="O266" i="6"/>
  <c r="O250" i="6"/>
  <c r="O234" i="6"/>
  <c r="O360" i="6"/>
  <c r="O343" i="6"/>
  <c r="O328" i="6"/>
  <c r="O312" i="6"/>
  <c r="O296" i="6"/>
  <c r="O361" i="6"/>
  <c r="O347" i="6"/>
  <c r="O351" i="6"/>
  <c r="O333" i="6"/>
  <c r="O317" i="6"/>
  <c r="O301" i="6"/>
  <c r="O350" i="6"/>
  <c r="O334" i="6"/>
  <c r="O318" i="6"/>
  <c r="O302" i="6"/>
  <c r="O339" i="6"/>
  <c r="O323" i="6"/>
  <c r="O307" i="6"/>
  <c r="O284" i="6"/>
  <c r="O291" i="6"/>
  <c r="O275" i="6"/>
  <c r="O259" i="6"/>
  <c r="O243" i="6"/>
  <c r="O227" i="6"/>
  <c r="O280" i="6"/>
  <c r="O264" i="6"/>
  <c r="O248" i="6"/>
  <c r="O232" i="6"/>
  <c r="O215" i="6"/>
  <c r="O293" i="6"/>
  <c r="O277" i="6"/>
  <c r="O261" i="6"/>
  <c r="O245" i="6"/>
  <c r="O229" i="6"/>
  <c r="O218" i="6"/>
  <c r="O198" i="6"/>
  <c r="O182" i="6"/>
  <c r="O166" i="6"/>
  <c r="O207" i="6"/>
  <c r="O191" i="6"/>
  <c r="O175" i="6"/>
  <c r="O159" i="6"/>
  <c r="O196" i="6"/>
  <c r="O180" i="6"/>
  <c r="O164" i="6"/>
  <c r="O151" i="6"/>
  <c r="O213" i="6"/>
  <c r="O197" i="6"/>
  <c r="O181" i="6"/>
  <c r="O165" i="6"/>
  <c r="O147" i="6"/>
  <c r="O133" i="6"/>
  <c r="O117" i="6"/>
  <c r="O93" i="6"/>
  <c r="O146" i="6"/>
  <c r="O130" i="6"/>
  <c r="O114" i="6"/>
  <c r="O131" i="6"/>
  <c r="O115" i="6"/>
  <c r="O148" i="6"/>
  <c r="O132" i="6"/>
  <c r="O116" i="6"/>
  <c r="O100" i="6"/>
  <c r="O84" i="6"/>
  <c r="O69" i="6"/>
  <c r="O81" i="6"/>
  <c r="O98" i="6"/>
  <c r="O82" i="6"/>
  <c r="O65" i="6"/>
  <c r="O49" i="6"/>
  <c r="O103" i="6"/>
  <c r="O87" i="6"/>
  <c r="O71" i="6"/>
  <c r="O54" i="6"/>
  <c r="O24" i="6"/>
  <c r="O63" i="6"/>
  <c r="O47" i="6"/>
  <c r="O11" i="6"/>
  <c r="O56" i="6"/>
  <c r="O28" i="6"/>
  <c r="O45" i="6"/>
  <c r="O29" i="6"/>
  <c r="O13" i="6"/>
  <c r="O38" i="6"/>
  <c r="O22" i="6"/>
  <c r="J29" i="5"/>
  <c r="K29" i="5" s="1"/>
  <c r="M29" i="5" s="1"/>
  <c r="J8" i="5"/>
  <c r="K8" i="5" s="1"/>
  <c r="M8" i="5" s="1"/>
  <c r="J25" i="5"/>
  <c r="K25" i="5" s="1"/>
  <c r="M25" i="5" s="1"/>
  <c r="J18" i="5"/>
  <c r="K18" i="5" s="1"/>
  <c r="M18" i="5" s="1"/>
  <c r="J22" i="5"/>
  <c r="K22" i="5" s="1"/>
  <c r="M22" i="5" s="1"/>
  <c r="J50" i="5"/>
  <c r="K50" i="5" s="1"/>
  <c r="M50" i="5" s="1"/>
  <c r="J60" i="5"/>
  <c r="K60" i="5" s="1"/>
  <c r="M60" i="5" s="1"/>
  <c r="J64" i="5"/>
  <c r="K64" i="5" s="1"/>
  <c r="M64" i="5" s="1"/>
  <c r="J92" i="5"/>
  <c r="K92" i="5" s="1"/>
  <c r="M92" i="5" s="1"/>
  <c r="J124" i="5"/>
  <c r="K124" i="5" s="1"/>
  <c r="M124" i="5" s="1"/>
  <c r="J128" i="5"/>
  <c r="K128" i="5" s="1"/>
  <c r="M128" i="5" s="1"/>
  <c r="J47" i="5"/>
  <c r="K47" i="5" s="1"/>
  <c r="M47" i="5" s="1"/>
  <c r="J87" i="5"/>
  <c r="K87" i="5" s="1"/>
  <c r="M87" i="5" s="1"/>
  <c r="J93" i="5"/>
  <c r="K93" i="5" s="1"/>
  <c r="M93" i="5" s="1"/>
  <c r="J78" i="5"/>
  <c r="K78" i="5" s="1"/>
  <c r="M78" i="5" s="1"/>
  <c r="J133" i="5"/>
  <c r="K133" i="5" s="1"/>
  <c r="M133" i="5" s="1"/>
  <c r="J137" i="5"/>
  <c r="K137" i="5" s="1"/>
  <c r="M137" i="5" s="1"/>
  <c r="J165" i="5"/>
  <c r="K165" i="5" s="1"/>
  <c r="M165" i="5" s="1"/>
  <c r="J115" i="5"/>
  <c r="K115" i="5" s="1"/>
  <c r="M115" i="5" s="1"/>
  <c r="J118" i="5"/>
  <c r="K118" i="5" s="1"/>
  <c r="M118" i="5" s="1"/>
  <c r="J43" i="5"/>
  <c r="K43" i="5" s="1"/>
  <c r="M43" i="5" s="1"/>
  <c r="J114" i="5"/>
  <c r="K114" i="5" s="1"/>
  <c r="M114" i="5" s="1"/>
  <c r="J126" i="5"/>
  <c r="K126" i="5" s="1"/>
  <c r="M126" i="5" s="1"/>
  <c r="J164" i="5"/>
  <c r="K164" i="5" s="1"/>
  <c r="M164" i="5" s="1"/>
  <c r="J199" i="5"/>
  <c r="K199" i="5" s="1"/>
  <c r="M199" i="5" s="1"/>
  <c r="J203" i="5"/>
  <c r="K203" i="5" s="1"/>
  <c r="M203" i="5" s="1"/>
  <c r="J231" i="5"/>
  <c r="K231" i="5" s="1"/>
  <c r="M231" i="5" s="1"/>
  <c r="J263" i="5"/>
  <c r="K263" i="5" s="1"/>
  <c r="M263" i="5" s="1"/>
  <c r="J267" i="5"/>
  <c r="K267" i="5" s="1"/>
  <c r="M267" i="5" s="1"/>
  <c r="J295" i="5"/>
  <c r="K295" i="5" s="1"/>
  <c r="M295" i="5" s="1"/>
  <c r="J140" i="5"/>
  <c r="K140" i="5" s="1"/>
  <c r="M140" i="5" s="1"/>
  <c r="J142" i="5"/>
  <c r="K142" i="5" s="1"/>
  <c r="M142" i="5" s="1"/>
  <c r="J189" i="5"/>
  <c r="K189" i="5" s="1"/>
  <c r="M189" i="5" s="1"/>
  <c r="J146" i="5"/>
  <c r="K146" i="5" s="1"/>
  <c r="M146" i="5" s="1"/>
  <c r="J156" i="5"/>
  <c r="K156" i="5" s="1"/>
  <c r="M156" i="5" s="1"/>
  <c r="J62" i="5"/>
  <c r="K62" i="5" s="1"/>
  <c r="M62" i="5" s="1"/>
  <c r="J113" i="5"/>
  <c r="K113" i="5" s="1"/>
  <c r="M113" i="5" s="1"/>
  <c r="J119" i="5"/>
  <c r="K119" i="5" s="1"/>
  <c r="M119" i="5" s="1"/>
  <c r="J185" i="5"/>
  <c r="K185" i="5" s="1"/>
  <c r="M185" i="5" s="1"/>
  <c r="J228" i="5"/>
  <c r="K228" i="5" s="1"/>
  <c r="M228" i="5" s="1"/>
  <c r="J233" i="5"/>
  <c r="K233" i="5" s="1"/>
  <c r="M233" i="5" s="1"/>
  <c r="J270" i="5"/>
  <c r="K270" i="5" s="1"/>
  <c r="M270" i="5" s="1"/>
  <c r="J297" i="5"/>
  <c r="K297" i="5" s="1"/>
  <c r="M297" i="5" s="1"/>
  <c r="J302" i="5"/>
  <c r="K302" i="5" s="1"/>
  <c r="M302" i="5" s="1"/>
  <c r="J318" i="5"/>
  <c r="K318" i="5" s="1"/>
  <c r="M318" i="5" s="1"/>
  <c r="J150" i="5"/>
  <c r="K150" i="5" s="1"/>
  <c r="M150" i="5" s="1"/>
  <c r="J192" i="5"/>
  <c r="K192" i="5" s="1"/>
  <c r="M192" i="5" s="1"/>
  <c r="J216" i="5"/>
  <c r="K216" i="5" s="1"/>
  <c r="M216" i="5" s="1"/>
  <c r="J256" i="5"/>
  <c r="K256" i="5" s="1"/>
  <c r="M256" i="5" s="1"/>
  <c r="J268" i="5"/>
  <c r="K268" i="5" s="1"/>
  <c r="M268" i="5" s="1"/>
  <c r="J293" i="5"/>
  <c r="K293" i="5" s="1"/>
  <c r="M293" i="5" s="1"/>
  <c r="J325" i="5"/>
  <c r="K325" i="5" s="1"/>
  <c r="M325" i="5" s="1"/>
  <c r="J331" i="5"/>
  <c r="K331" i="5" s="1"/>
  <c r="M331" i="5" s="1"/>
  <c r="J147" i="5"/>
  <c r="K147" i="5" s="1"/>
  <c r="M147" i="5" s="1"/>
  <c r="J193" i="5"/>
  <c r="K193" i="5" s="1"/>
  <c r="M193" i="5" s="1"/>
  <c r="J205" i="5"/>
  <c r="K205" i="5" s="1"/>
  <c r="M205" i="5" s="1"/>
  <c r="J230" i="5"/>
  <c r="K230" i="5" s="1"/>
  <c r="M230" i="5" s="1"/>
  <c r="J194" i="5"/>
  <c r="K194" i="5" s="1"/>
  <c r="M194" i="5" s="1"/>
  <c r="J209" i="5"/>
  <c r="K209" i="5" s="1"/>
  <c r="M209" i="5" s="1"/>
  <c r="J236" i="5"/>
  <c r="K236" i="5" s="1"/>
  <c r="M236" i="5" s="1"/>
  <c r="J200" i="5"/>
  <c r="K200" i="5" s="1"/>
  <c r="M200" i="5" s="1"/>
  <c r="J210" i="5"/>
  <c r="K210" i="5" s="1"/>
  <c r="M210" i="5" s="1"/>
  <c r="J240" i="5"/>
  <c r="K240" i="5" s="1"/>
  <c r="M240" i="5" s="1"/>
  <c r="J277" i="5"/>
  <c r="K277" i="5" s="1"/>
  <c r="M277" i="5" s="1"/>
  <c r="J289" i="5"/>
  <c r="K289" i="5" s="1"/>
  <c r="M289" i="5" s="1"/>
  <c r="J316" i="5"/>
  <c r="K316" i="5" s="1"/>
  <c r="M316" i="5" s="1"/>
  <c r="J339" i="5"/>
  <c r="K339" i="5" s="1"/>
  <c r="M339" i="5" s="1"/>
  <c r="J347" i="5"/>
  <c r="K347" i="5" s="1"/>
  <c r="M347" i="5" s="1"/>
  <c r="J363" i="5"/>
  <c r="K363" i="5" s="1"/>
  <c r="M363" i="5" s="1"/>
  <c r="J284" i="5"/>
  <c r="K284" i="5" s="1"/>
  <c r="M284" i="5" s="1"/>
  <c r="J362" i="5"/>
  <c r="K362" i="5" s="1"/>
  <c r="M362" i="5" s="1"/>
  <c r="J288" i="5"/>
  <c r="K288" i="5" s="1"/>
  <c r="M288" i="5" s="1"/>
  <c r="J324" i="5"/>
  <c r="K324" i="5" s="1"/>
  <c r="M324" i="5" s="1"/>
  <c r="J329" i="5"/>
  <c r="K329" i="5" s="1"/>
  <c r="M329" i="5" s="1"/>
  <c r="J257" i="5"/>
  <c r="K257" i="5" s="1"/>
  <c r="M257" i="5" s="1"/>
  <c r="J328" i="5"/>
  <c r="K328" i="5" s="1"/>
  <c r="M328" i="5" s="1"/>
  <c r="J345" i="5"/>
  <c r="K345" i="5" s="1"/>
  <c r="M345" i="5" s="1"/>
  <c r="J258" i="5"/>
  <c r="K258" i="5" s="1"/>
  <c r="M258" i="5" s="1"/>
  <c r="J313" i="5"/>
  <c r="K313" i="5" s="1"/>
  <c r="M313" i="5" s="1"/>
  <c r="J335" i="5"/>
  <c r="K335" i="5" s="1"/>
  <c r="M335" i="5" s="1"/>
  <c r="J245" i="5"/>
  <c r="K245" i="5" s="1"/>
  <c r="M245" i="5" s="1"/>
  <c r="J317" i="5"/>
  <c r="K317" i="5" s="1"/>
  <c r="M317" i="5" s="1"/>
  <c r="J341" i="5"/>
  <c r="K341" i="5" s="1"/>
  <c r="M341" i="5" s="1"/>
  <c r="O200" i="5"/>
  <c r="O8" i="5"/>
  <c r="D367" i="1"/>
  <c r="J358" i="1"/>
  <c r="K358" i="1" s="1"/>
  <c r="M358" i="1" s="1"/>
  <c r="N358" i="2" s="1"/>
  <c r="J350" i="1"/>
  <c r="K350" i="1" s="1"/>
  <c r="M350" i="1" s="1"/>
  <c r="N350" i="2" s="1"/>
  <c r="J342" i="1"/>
  <c r="K342" i="1" s="1"/>
  <c r="M342" i="1" s="1"/>
  <c r="N342" i="2" s="1"/>
  <c r="J334" i="1"/>
  <c r="K334" i="1" s="1"/>
  <c r="M334" i="1" s="1"/>
  <c r="N334" i="2" s="1"/>
  <c r="J326" i="1"/>
  <c r="K326" i="1" s="1"/>
  <c r="M326" i="1" s="1"/>
  <c r="N326" i="2" s="1"/>
  <c r="J318" i="1"/>
  <c r="K318" i="1" s="1"/>
  <c r="M318" i="1" s="1"/>
  <c r="N318" i="2" s="1"/>
  <c r="J310" i="1"/>
  <c r="K310" i="1" s="1"/>
  <c r="M310" i="1" s="1"/>
  <c r="N310" i="2" s="1"/>
  <c r="J302" i="1"/>
  <c r="K302" i="1" s="1"/>
  <c r="M302" i="1" s="1"/>
  <c r="N302" i="2" s="1"/>
  <c r="J294" i="1"/>
  <c r="K294" i="1" s="1"/>
  <c r="M294" i="1" s="1"/>
  <c r="N294" i="2" s="1"/>
  <c r="J286" i="1"/>
  <c r="K286" i="1" s="1"/>
  <c r="M286" i="1" s="1"/>
  <c r="N286" i="2" s="1"/>
  <c r="J278" i="1"/>
  <c r="K278" i="1" s="1"/>
  <c r="M278" i="1" s="1"/>
  <c r="N278" i="2" s="1"/>
  <c r="J270" i="1"/>
  <c r="K270" i="1" s="1"/>
  <c r="M270" i="1" s="1"/>
  <c r="N270" i="2" s="1"/>
  <c r="J357" i="1"/>
  <c r="K357" i="1" s="1"/>
  <c r="M357" i="1" s="1"/>
  <c r="N357" i="2" s="1"/>
  <c r="J349" i="1"/>
  <c r="K349" i="1" s="1"/>
  <c r="M349" i="1" s="1"/>
  <c r="N349" i="2" s="1"/>
  <c r="J341" i="1"/>
  <c r="K341" i="1" s="1"/>
  <c r="M341" i="1" s="1"/>
  <c r="N341" i="2" s="1"/>
  <c r="J333" i="1"/>
  <c r="K333" i="1" s="1"/>
  <c r="M333" i="1" s="1"/>
  <c r="N333" i="2" s="1"/>
  <c r="J325" i="1"/>
  <c r="K325" i="1" s="1"/>
  <c r="M325" i="1" s="1"/>
  <c r="N325" i="2" s="1"/>
  <c r="J317" i="1"/>
  <c r="K317" i="1" s="1"/>
  <c r="M317" i="1" s="1"/>
  <c r="N317" i="2" s="1"/>
  <c r="J309" i="1"/>
  <c r="K309" i="1" s="1"/>
  <c r="M309" i="1" s="1"/>
  <c r="N309" i="2" s="1"/>
  <c r="J301" i="1"/>
  <c r="K301" i="1" s="1"/>
  <c r="M301" i="1" s="1"/>
  <c r="N301" i="2" s="1"/>
  <c r="J293" i="1"/>
  <c r="K293" i="1" s="1"/>
  <c r="M293" i="1" s="1"/>
  <c r="N293" i="2" s="1"/>
  <c r="J285" i="1"/>
  <c r="K285" i="1" s="1"/>
  <c r="M285" i="1" s="1"/>
  <c r="N285" i="2" s="1"/>
  <c r="J277" i="1"/>
  <c r="K277" i="1" s="1"/>
  <c r="M277" i="1" s="1"/>
  <c r="N277" i="2" s="1"/>
  <c r="J269" i="1"/>
  <c r="K269" i="1" s="1"/>
  <c r="M269" i="1" s="1"/>
  <c r="N269" i="2" s="1"/>
  <c r="J356" i="1"/>
  <c r="K356" i="1" s="1"/>
  <c r="M356" i="1" s="1"/>
  <c r="N356" i="2" s="1"/>
  <c r="J348" i="1"/>
  <c r="K348" i="1" s="1"/>
  <c r="M348" i="1" s="1"/>
  <c r="N348" i="2" s="1"/>
  <c r="J340" i="1"/>
  <c r="K340" i="1" s="1"/>
  <c r="M340" i="1" s="1"/>
  <c r="N340" i="2" s="1"/>
  <c r="J332" i="1"/>
  <c r="K332" i="1" s="1"/>
  <c r="M332" i="1" s="1"/>
  <c r="N332" i="2" s="1"/>
  <c r="J324" i="1"/>
  <c r="K324" i="1" s="1"/>
  <c r="M324" i="1" s="1"/>
  <c r="N324" i="2" s="1"/>
  <c r="J316" i="1"/>
  <c r="K316" i="1" s="1"/>
  <c r="M316" i="1" s="1"/>
  <c r="N316" i="2" s="1"/>
  <c r="J308" i="1"/>
  <c r="K308" i="1" s="1"/>
  <c r="M308" i="1" s="1"/>
  <c r="N308" i="2" s="1"/>
  <c r="J300" i="1"/>
  <c r="K300" i="1" s="1"/>
  <c r="M300" i="1" s="1"/>
  <c r="N300" i="2" s="1"/>
  <c r="J292" i="1"/>
  <c r="K292" i="1" s="1"/>
  <c r="M292" i="1" s="1"/>
  <c r="N292" i="2" s="1"/>
  <c r="J284" i="1"/>
  <c r="K284" i="1" s="1"/>
  <c r="M284" i="1" s="1"/>
  <c r="N284" i="2" s="1"/>
  <c r="J276" i="1"/>
  <c r="K276" i="1" s="1"/>
  <c r="M276" i="1" s="1"/>
  <c r="N276" i="2" s="1"/>
  <c r="J268" i="1"/>
  <c r="K268" i="1" s="1"/>
  <c r="M268" i="1" s="1"/>
  <c r="N268" i="2" s="1"/>
  <c r="J363" i="1"/>
  <c r="K363" i="1" s="1"/>
  <c r="M363" i="1" s="1"/>
  <c r="N363" i="2" s="1"/>
  <c r="J355" i="1"/>
  <c r="K355" i="1" s="1"/>
  <c r="M355" i="1" s="1"/>
  <c r="N355" i="2" s="1"/>
  <c r="J347" i="1"/>
  <c r="K347" i="1" s="1"/>
  <c r="M347" i="1" s="1"/>
  <c r="N347" i="2" s="1"/>
  <c r="J339" i="1"/>
  <c r="K339" i="1" s="1"/>
  <c r="M339" i="1" s="1"/>
  <c r="N339" i="2" s="1"/>
  <c r="J331" i="1"/>
  <c r="K331" i="1" s="1"/>
  <c r="M331" i="1" s="1"/>
  <c r="N331" i="2" s="1"/>
  <c r="J323" i="1"/>
  <c r="K323" i="1" s="1"/>
  <c r="M323" i="1" s="1"/>
  <c r="N323" i="2" s="1"/>
  <c r="J315" i="1"/>
  <c r="K315" i="1" s="1"/>
  <c r="M315" i="1" s="1"/>
  <c r="N315" i="2" s="1"/>
  <c r="J307" i="1"/>
  <c r="K307" i="1" s="1"/>
  <c r="M307" i="1" s="1"/>
  <c r="N307" i="2" s="1"/>
  <c r="J299" i="1"/>
  <c r="K299" i="1" s="1"/>
  <c r="M299" i="1" s="1"/>
  <c r="N299" i="2" s="1"/>
  <c r="J291" i="1"/>
  <c r="K291" i="1" s="1"/>
  <c r="M291" i="1" s="1"/>
  <c r="N291" i="2" s="1"/>
  <c r="J283" i="1"/>
  <c r="K283" i="1" s="1"/>
  <c r="M283" i="1" s="1"/>
  <c r="N283" i="2" s="1"/>
  <c r="J275" i="1"/>
  <c r="K275" i="1" s="1"/>
  <c r="M275" i="1" s="1"/>
  <c r="N275" i="2" s="1"/>
  <c r="J267" i="1"/>
  <c r="K267" i="1" s="1"/>
  <c r="M267" i="1" s="1"/>
  <c r="N267" i="2" s="1"/>
  <c r="J362" i="1"/>
  <c r="K362" i="1" s="1"/>
  <c r="M362" i="1" s="1"/>
  <c r="N362" i="2" s="1"/>
  <c r="J354" i="1"/>
  <c r="K354" i="1" s="1"/>
  <c r="M354" i="1" s="1"/>
  <c r="N354" i="2" s="1"/>
  <c r="J346" i="1"/>
  <c r="K346" i="1" s="1"/>
  <c r="M346" i="1" s="1"/>
  <c r="N346" i="2" s="1"/>
  <c r="J338" i="1"/>
  <c r="K338" i="1" s="1"/>
  <c r="M338" i="1" s="1"/>
  <c r="N338" i="2" s="1"/>
  <c r="J330" i="1"/>
  <c r="K330" i="1" s="1"/>
  <c r="M330" i="1" s="1"/>
  <c r="N330" i="2" s="1"/>
  <c r="J322" i="1"/>
  <c r="K322" i="1" s="1"/>
  <c r="M322" i="1" s="1"/>
  <c r="N322" i="2" s="1"/>
  <c r="J314" i="1"/>
  <c r="K314" i="1" s="1"/>
  <c r="M314" i="1" s="1"/>
  <c r="N314" i="2" s="1"/>
  <c r="J306" i="1"/>
  <c r="K306" i="1" s="1"/>
  <c r="M306" i="1" s="1"/>
  <c r="N306" i="2" s="1"/>
  <c r="J298" i="1"/>
  <c r="K298" i="1" s="1"/>
  <c r="M298" i="1" s="1"/>
  <c r="N298" i="2" s="1"/>
  <c r="J290" i="1"/>
  <c r="K290" i="1" s="1"/>
  <c r="M290" i="1" s="1"/>
  <c r="N290" i="2" s="1"/>
  <c r="J282" i="1"/>
  <c r="K282" i="1" s="1"/>
  <c r="M282" i="1" s="1"/>
  <c r="N282" i="2" s="1"/>
  <c r="J274" i="1"/>
  <c r="K274" i="1" s="1"/>
  <c r="M274" i="1" s="1"/>
  <c r="N274" i="2" s="1"/>
  <c r="J361" i="1"/>
  <c r="K361" i="1" s="1"/>
  <c r="M361" i="1" s="1"/>
  <c r="N361" i="2" s="1"/>
  <c r="J353" i="1"/>
  <c r="K353" i="1" s="1"/>
  <c r="M353" i="1" s="1"/>
  <c r="N353" i="2" s="1"/>
  <c r="J345" i="1"/>
  <c r="K345" i="1" s="1"/>
  <c r="M345" i="1" s="1"/>
  <c r="N345" i="2" s="1"/>
  <c r="J337" i="1"/>
  <c r="K337" i="1" s="1"/>
  <c r="M337" i="1" s="1"/>
  <c r="N337" i="2" s="1"/>
  <c r="J329" i="1"/>
  <c r="K329" i="1" s="1"/>
  <c r="M329" i="1" s="1"/>
  <c r="N329" i="2" s="1"/>
  <c r="J321" i="1"/>
  <c r="K321" i="1" s="1"/>
  <c r="M321" i="1" s="1"/>
  <c r="N321" i="2" s="1"/>
  <c r="J313" i="1"/>
  <c r="K313" i="1" s="1"/>
  <c r="M313" i="1" s="1"/>
  <c r="N313" i="2" s="1"/>
  <c r="J305" i="1"/>
  <c r="K305" i="1" s="1"/>
  <c r="M305" i="1" s="1"/>
  <c r="N305" i="2" s="1"/>
  <c r="J297" i="1"/>
  <c r="K297" i="1" s="1"/>
  <c r="M297" i="1" s="1"/>
  <c r="N297" i="2" s="1"/>
  <c r="J289" i="1"/>
  <c r="K289" i="1" s="1"/>
  <c r="M289" i="1" s="1"/>
  <c r="N289" i="2" s="1"/>
  <c r="J281" i="1"/>
  <c r="K281" i="1" s="1"/>
  <c r="M281" i="1" s="1"/>
  <c r="N281" i="2" s="1"/>
  <c r="J273" i="1"/>
  <c r="K273" i="1" s="1"/>
  <c r="M273" i="1" s="1"/>
  <c r="N273" i="2" s="1"/>
  <c r="J336" i="1"/>
  <c r="K336" i="1" s="1"/>
  <c r="M336" i="1" s="1"/>
  <c r="N336" i="2" s="1"/>
  <c r="J343" i="1"/>
  <c r="K343" i="1" s="1"/>
  <c r="M343" i="1" s="1"/>
  <c r="N343" i="2" s="1"/>
  <c r="J327" i="1"/>
  <c r="K327" i="1" s="1"/>
  <c r="M327" i="1" s="1"/>
  <c r="N327" i="2" s="1"/>
  <c r="J311" i="1"/>
  <c r="K311" i="1" s="1"/>
  <c r="M311" i="1" s="1"/>
  <c r="N311" i="2" s="1"/>
  <c r="J263" i="1"/>
  <c r="K263" i="1" s="1"/>
  <c r="M263" i="1" s="1"/>
  <c r="N263" i="2" s="1"/>
  <c r="J255" i="1"/>
  <c r="K255" i="1" s="1"/>
  <c r="M255" i="1" s="1"/>
  <c r="N255" i="2" s="1"/>
  <c r="J247" i="1"/>
  <c r="K247" i="1" s="1"/>
  <c r="M247" i="1" s="1"/>
  <c r="N247" i="2" s="1"/>
  <c r="J239" i="1"/>
  <c r="K239" i="1" s="1"/>
  <c r="M239" i="1" s="1"/>
  <c r="N239" i="2" s="1"/>
  <c r="J231" i="1"/>
  <c r="K231" i="1" s="1"/>
  <c r="M231" i="1" s="1"/>
  <c r="N231" i="2" s="1"/>
  <c r="J223" i="1"/>
  <c r="K223" i="1" s="1"/>
  <c r="M223" i="1" s="1"/>
  <c r="N223" i="2" s="1"/>
  <c r="J215" i="1"/>
  <c r="K215" i="1" s="1"/>
  <c r="M215" i="1" s="1"/>
  <c r="N215" i="2" s="1"/>
  <c r="J207" i="1"/>
  <c r="K207" i="1" s="1"/>
  <c r="M207" i="1" s="1"/>
  <c r="N207" i="2" s="1"/>
  <c r="J199" i="1"/>
  <c r="K199" i="1" s="1"/>
  <c r="M199" i="1" s="1"/>
  <c r="N199" i="2" s="1"/>
  <c r="J191" i="1"/>
  <c r="K191" i="1" s="1"/>
  <c r="M191" i="1" s="1"/>
  <c r="N191" i="2" s="1"/>
  <c r="J351" i="1"/>
  <c r="K351" i="1" s="1"/>
  <c r="M351" i="1" s="1"/>
  <c r="N351" i="2" s="1"/>
  <c r="J344" i="1"/>
  <c r="K344" i="1" s="1"/>
  <c r="M344" i="1" s="1"/>
  <c r="N344" i="2" s="1"/>
  <c r="J262" i="1"/>
  <c r="K262" i="1" s="1"/>
  <c r="M262" i="1" s="1"/>
  <c r="N262" i="2" s="1"/>
  <c r="J254" i="1"/>
  <c r="K254" i="1" s="1"/>
  <c r="M254" i="1" s="1"/>
  <c r="N254" i="2" s="1"/>
  <c r="J246" i="1"/>
  <c r="K246" i="1" s="1"/>
  <c r="M246" i="1" s="1"/>
  <c r="N246" i="2" s="1"/>
  <c r="J238" i="1"/>
  <c r="K238" i="1" s="1"/>
  <c r="M238" i="1" s="1"/>
  <c r="N238" i="2" s="1"/>
  <c r="J230" i="1"/>
  <c r="K230" i="1" s="1"/>
  <c r="M230" i="1" s="1"/>
  <c r="N230" i="2" s="1"/>
  <c r="J359" i="1"/>
  <c r="K359" i="1" s="1"/>
  <c r="M359" i="1" s="1"/>
  <c r="N359" i="2" s="1"/>
  <c r="J352" i="1"/>
  <c r="K352" i="1" s="1"/>
  <c r="M352" i="1" s="1"/>
  <c r="N352" i="2" s="1"/>
  <c r="J320" i="1"/>
  <c r="K320" i="1" s="1"/>
  <c r="M320" i="1" s="1"/>
  <c r="N320" i="2" s="1"/>
  <c r="J360" i="1"/>
  <c r="K360" i="1" s="1"/>
  <c r="M360" i="1" s="1"/>
  <c r="N360" i="2" s="1"/>
  <c r="J328" i="1"/>
  <c r="K328" i="1" s="1"/>
  <c r="M328" i="1" s="1"/>
  <c r="N328" i="2" s="1"/>
  <c r="J287" i="1"/>
  <c r="K287" i="1" s="1"/>
  <c r="M287" i="1" s="1"/>
  <c r="N287" i="2" s="1"/>
  <c r="J279" i="1"/>
  <c r="K279" i="1" s="1"/>
  <c r="M279" i="1" s="1"/>
  <c r="N279" i="2" s="1"/>
  <c r="J271" i="1"/>
  <c r="K271" i="1" s="1"/>
  <c r="M271" i="1" s="1"/>
  <c r="N271" i="2" s="1"/>
  <c r="J260" i="1"/>
  <c r="K260" i="1" s="1"/>
  <c r="M260" i="1" s="1"/>
  <c r="N260" i="2" s="1"/>
  <c r="J252" i="1"/>
  <c r="K252" i="1" s="1"/>
  <c r="M252" i="1" s="1"/>
  <c r="N252" i="2" s="1"/>
  <c r="J244" i="1"/>
  <c r="K244" i="1" s="1"/>
  <c r="M244" i="1" s="1"/>
  <c r="N244" i="2" s="1"/>
  <c r="J236" i="1"/>
  <c r="K236" i="1" s="1"/>
  <c r="M236" i="1" s="1"/>
  <c r="N236" i="2" s="1"/>
  <c r="J304" i="1"/>
  <c r="K304" i="1" s="1"/>
  <c r="M304" i="1" s="1"/>
  <c r="N304" i="2" s="1"/>
  <c r="J259" i="1"/>
  <c r="K259" i="1" s="1"/>
  <c r="M259" i="1" s="1"/>
  <c r="N259" i="2" s="1"/>
  <c r="J251" i="1"/>
  <c r="K251" i="1" s="1"/>
  <c r="M251" i="1" s="1"/>
  <c r="N251" i="2" s="1"/>
  <c r="J243" i="1"/>
  <c r="K243" i="1" s="1"/>
  <c r="M243" i="1" s="1"/>
  <c r="N243" i="2" s="1"/>
  <c r="J235" i="1"/>
  <c r="K235" i="1" s="1"/>
  <c r="M235" i="1" s="1"/>
  <c r="N235" i="2" s="1"/>
  <c r="J227" i="1"/>
  <c r="K227" i="1" s="1"/>
  <c r="M227" i="1" s="1"/>
  <c r="N227" i="2" s="1"/>
  <c r="J219" i="1"/>
  <c r="K219" i="1" s="1"/>
  <c r="M219" i="1" s="1"/>
  <c r="N219" i="2" s="1"/>
  <c r="J211" i="1"/>
  <c r="K211" i="1" s="1"/>
  <c r="M211" i="1" s="1"/>
  <c r="N211" i="2" s="1"/>
  <c r="J203" i="1"/>
  <c r="K203" i="1" s="1"/>
  <c r="M203" i="1" s="1"/>
  <c r="N203" i="2" s="1"/>
  <c r="J195" i="1"/>
  <c r="K195" i="1" s="1"/>
  <c r="M195" i="1" s="1"/>
  <c r="N195" i="2" s="1"/>
  <c r="J187" i="1"/>
  <c r="K187" i="1" s="1"/>
  <c r="M187" i="1" s="1"/>
  <c r="N187" i="2" s="1"/>
  <c r="J296" i="1"/>
  <c r="K296" i="1" s="1"/>
  <c r="M296" i="1" s="1"/>
  <c r="N296" i="2" s="1"/>
  <c r="J335" i="1"/>
  <c r="K335" i="1" s="1"/>
  <c r="M335" i="1" s="1"/>
  <c r="N335" i="2" s="1"/>
  <c r="J312" i="1"/>
  <c r="K312" i="1" s="1"/>
  <c r="M312" i="1" s="1"/>
  <c r="N312" i="2" s="1"/>
  <c r="J303" i="1"/>
  <c r="K303" i="1" s="1"/>
  <c r="M303" i="1" s="1"/>
  <c r="N303" i="2" s="1"/>
  <c r="J253" i="1"/>
  <c r="K253" i="1" s="1"/>
  <c r="M253" i="1" s="1"/>
  <c r="N253" i="2" s="1"/>
  <c r="J250" i="1"/>
  <c r="K250" i="1" s="1"/>
  <c r="M250" i="1" s="1"/>
  <c r="N250" i="2" s="1"/>
  <c r="J319" i="1"/>
  <c r="K319" i="1" s="1"/>
  <c r="M319" i="1" s="1"/>
  <c r="N319" i="2" s="1"/>
  <c r="J265" i="1"/>
  <c r="K265" i="1" s="1"/>
  <c r="M265" i="1" s="1"/>
  <c r="N265" i="2" s="1"/>
  <c r="J264" i="1"/>
  <c r="K264" i="1" s="1"/>
  <c r="M264" i="1" s="1"/>
  <c r="N264" i="2" s="1"/>
  <c r="J237" i="1"/>
  <c r="K237" i="1" s="1"/>
  <c r="M237" i="1" s="1"/>
  <c r="N237" i="2" s="1"/>
  <c r="J234" i="1"/>
  <c r="K234" i="1" s="1"/>
  <c r="M234" i="1" s="1"/>
  <c r="N234" i="2" s="1"/>
  <c r="J220" i="1"/>
  <c r="K220" i="1" s="1"/>
  <c r="M220" i="1" s="1"/>
  <c r="N220" i="2" s="1"/>
  <c r="J209" i="1"/>
  <c r="K209" i="1" s="1"/>
  <c r="M209" i="1" s="1"/>
  <c r="N209" i="2" s="1"/>
  <c r="J198" i="1"/>
  <c r="K198" i="1" s="1"/>
  <c r="M198" i="1" s="1"/>
  <c r="N198" i="2" s="1"/>
  <c r="J188" i="1"/>
  <c r="K188" i="1" s="1"/>
  <c r="M188" i="1" s="1"/>
  <c r="N188" i="2" s="1"/>
  <c r="J181" i="1"/>
  <c r="K181" i="1" s="1"/>
  <c r="M181" i="1" s="1"/>
  <c r="N181" i="2" s="1"/>
  <c r="J173" i="1"/>
  <c r="K173" i="1" s="1"/>
  <c r="M173" i="1" s="1"/>
  <c r="N173" i="2" s="1"/>
  <c r="J165" i="1"/>
  <c r="K165" i="1" s="1"/>
  <c r="M165" i="1" s="1"/>
  <c r="N165" i="2" s="1"/>
  <c r="J157" i="1"/>
  <c r="K157" i="1" s="1"/>
  <c r="M157" i="1" s="1"/>
  <c r="N157" i="2" s="1"/>
  <c r="J149" i="1"/>
  <c r="K149" i="1" s="1"/>
  <c r="M149" i="1" s="1"/>
  <c r="N149" i="2" s="1"/>
  <c r="J288" i="1"/>
  <c r="K288" i="1" s="1"/>
  <c r="M288" i="1" s="1"/>
  <c r="N288" i="2" s="1"/>
  <c r="J266" i="1"/>
  <c r="K266" i="1" s="1"/>
  <c r="M266" i="1" s="1"/>
  <c r="N266" i="2" s="1"/>
  <c r="J248" i="1"/>
  <c r="K248" i="1" s="1"/>
  <c r="M248" i="1" s="1"/>
  <c r="N248" i="2" s="1"/>
  <c r="J222" i="1"/>
  <c r="K222" i="1" s="1"/>
  <c r="M222" i="1" s="1"/>
  <c r="N222" i="2" s="1"/>
  <c r="J212" i="1"/>
  <c r="K212" i="1" s="1"/>
  <c r="M212" i="1" s="1"/>
  <c r="N212" i="2" s="1"/>
  <c r="J201" i="1"/>
  <c r="K201" i="1" s="1"/>
  <c r="M201" i="1" s="1"/>
  <c r="N201" i="2" s="1"/>
  <c r="J190" i="1"/>
  <c r="K190" i="1" s="1"/>
  <c r="M190" i="1" s="1"/>
  <c r="N190" i="2" s="1"/>
  <c r="J245" i="1"/>
  <c r="K245" i="1" s="1"/>
  <c r="M245" i="1" s="1"/>
  <c r="N245" i="2" s="1"/>
  <c r="J242" i="1"/>
  <c r="K242" i="1" s="1"/>
  <c r="M242" i="1" s="1"/>
  <c r="N242" i="2" s="1"/>
  <c r="J272" i="1"/>
  <c r="K272" i="1" s="1"/>
  <c r="M272" i="1" s="1"/>
  <c r="N272" i="2" s="1"/>
  <c r="J249" i="1"/>
  <c r="K249" i="1" s="1"/>
  <c r="M249" i="1" s="1"/>
  <c r="N249" i="2" s="1"/>
  <c r="J225" i="1"/>
  <c r="K225" i="1" s="1"/>
  <c r="M225" i="1" s="1"/>
  <c r="N225" i="2" s="1"/>
  <c r="J214" i="1"/>
  <c r="K214" i="1" s="1"/>
  <c r="M214" i="1" s="1"/>
  <c r="N214" i="2" s="1"/>
  <c r="J204" i="1"/>
  <c r="K204" i="1" s="1"/>
  <c r="M204" i="1" s="1"/>
  <c r="N204" i="2" s="1"/>
  <c r="J193" i="1"/>
  <c r="K193" i="1" s="1"/>
  <c r="M193" i="1" s="1"/>
  <c r="N193" i="2" s="1"/>
  <c r="J177" i="1"/>
  <c r="K177" i="1" s="1"/>
  <c r="M177" i="1" s="1"/>
  <c r="N177" i="2" s="1"/>
  <c r="J169" i="1"/>
  <c r="K169" i="1" s="1"/>
  <c r="M169" i="1" s="1"/>
  <c r="N169" i="2" s="1"/>
  <c r="J161" i="1"/>
  <c r="K161" i="1" s="1"/>
  <c r="M161" i="1" s="1"/>
  <c r="N161" i="2" s="1"/>
  <c r="J280" i="1"/>
  <c r="K280" i="1" s="1"/>
  <c r="M280" i="1" s="1"/>
  <c r="N280" i="2" s="1"/>
  <c r="J241" i="1"/>
  <c r="K241" i="1" s="1"/>
  <c r="M241" i="1" s="1"/>
  <c r="N241" i="2" s="1"/>
  <c r="J224" i="1"/>
  <c r="K224" i="1" s="1"/>
  <c r="M224" i="1" s="1"/>
  <c r="N224" i="2" s="1"/>
  <c r="J208" i="1"/>
  <c r="K208" i="1" s="1"/>
  <c r="M208" i="1" s="1"/>
  <c r="N208" i="2" s="1"/>
  <c r="J176" i="1"/>
  <c r="K176" i="1" s="1"/>
  <c r="M176" i="1" s="1"/>
  <c r="N176" i="2" s="1"/>
  <c r="J166" i="1"/>
  <c r="K166" i="1" s="1"/>
  <c r="M166" i="1" s="1"/>
  <c r="N166" i="2" s="1"/>
  <c r="J155" i="1"/>
  <c r="K155" i="1" s="1"/>
  <c r="M155" i="1" s="1"/>
  <c r="N155" i="2" s="1"/>
  <c r="J154" i="1"/>
  <c r="K154" i="1" s="1"/>
  <c r="M154" i="1" s="1"/>
  <c r="N154" i="2" s="1"/>
  <c r="J142" i="1"/>
  <c r="K142" i="1" s="1"/>
  <c r="M142" i="1" s="1"/>
  <c r="N142" i="2" s="1"/>
  <c r="J134" i="1"/>
  <c r="K134" i="1" s="1"/>
  <c r="M134" i="1" s="1"/>
  <c r="N134" i="2" s="1"/>
  <c r="J126" i="1"/>
  <c r="K126" i="1" s="1"/>
  <c r="M126" i="1" s="1"/>
  <c r="N126" i="2" s="1"/>
  <c r="J118" i="1"/>
  <c r="K118" i="1" s="1"/>
  <c r="M118" i="1" s="1"/>
  <c r="N118" i="2" s="1"/>
  <c r="J200" i="1"/>
  <c r="K200" i="1" s="1"/>
  <c r="M200" i="1" s="1"/>
  <c r="N200" i="2" s="1"/>
  <c r="J196" i="1"/>
  <c r="K196" i="1" s="1"/>
  <c r="M196" i="1" s="1"/>
  <c r="N196" i="2" s="1"/>
  <c r="J180" i="1"/>
  <c r="K180" i="1" s="1"/>
  <c r="M180" i="1" s="1"/>
  <c r="N180" i="2" s="1"/>
  <c r="J170" i="1"/>
  <c r="K170" i="1" s="1"/>
  <c r="M170" i="1" s="1"/>
  <c r="N170" i="2" s="1"/>
  <c r="J159" i="1"/>
  <c r="K159" i="1" s="1"/>
  <c r="M159" i="1" s="1"/>
  <c r="N159" i="2" s="1"/>
  <c r="J147" i="1"/>
  <c r="K147" i="1" s="1"/>
  <c r="M147" i="1" s="1"/>
  <c r="N147" i="2" s="1"/>
  <c r="J139" i="1"/>
  <c r="K139" i="1" s="1"/>
  <c r="M139" i="1" s="1"/>
  <c r="N139" i="2" s="1"/>
  <c r="J131" i="1"/>
  <c r="K131" i="1" s="1"/>
  <c r="M131" i="1" s="1"/>
  <c r="N131" i="2" s="1"/>
  <c r="J123" i="1"/>
  <c r="K123" i="1" s="1"/>
  <c r="M123" i="1" s="1"/>
  <c r="N123" i="2" s="1"/>
  <c r="J115" i="1"/>
  <c r="K115" i="1" s="1"/>
  <c r="M115" i="1" s="1"/>
  <c r="N115" i="2" s="1"/>
  <c r="J256" i="1"/>
  <c r="K256" i="1" s="1"/>
  <c r="M256" i="1" s="1"/>
  <c r="N256" i="2" s="1"/>
  <c r="J240" i="1"/>
  <c r="K240" i="1" s="1"/>
  <c r="M240" i="1" s="1"/>
  <c r="N240" i="2" s="1"/>
  <c r="J229" i="1"/>
  <c r="K229" i="1" s="1"/>
  <c r="M229" i="1" s="1"/>
  <c r="N229" i="2" s="1"/>
  <c r="J216" i="1"/>
  <c r="K216" i="1" s="1"/>
  <c r="M216" i="1" s="1"/>
  <c r="N216" i="2" s="1"/>
  <c r="J210" i="1"/>
  <c r="K210" i="1" s="1"/>
  <c r="M210" i="1" s="1"/>
  <c r="N210" i="2" s="1"/>
  <c r="J206" i="1"/>
  <c r="K206" i="1" s="1"/>
  <c r="M206" i="1" s="1"/>
  <c r="N206" i="2" s="1"/>
  <c r="J186" i="1"/>
  <c r="K186" i="1" s="1"/>
  <c r="M186" i="1" s="1"/>
  <c r="N186" i="2" s="1"/>
  <c r="J182" i="1"/>
  <c r="K182" i="1" s="1"/>
  <c r="M182" i="1" s="1"/>
  <c r="N182" i="2" s="1"/>
  <c r="J171" i="1"/>
  <c r="K171" i="1" s="1"/>
  <c r="M171" i="1" s="1"/>
  <c r="N171" i="2" s="1"/>
  <c r="J160" i="1"/>
  <c r="K160" i="1" s="1"/>
  <c r="M160" i="1" s="1"/>
  <c r="N160" i="2" s="1"/>
  <c r="J146" i="1"/>
  <c r="K146" i="1" s="1"/>
  <c r="M146" i="1" s="1"/>
  <c r="N146" i="2" s="1"/>
  <c r="J138" i="1"/>
  <c r="K138" i="1" s="1"/>
  <c r="M138" i="1" s="1"/>
  <c r="N138" i="2" s="1"/>
  <c r="J261" i="1"/>
  <c r="K261" i="1" s="1"/>
  <c r="M261" i="1" s="1"/>
  <c r="N261" i="2" s="1"/>
  <c r="J257" i="1"/>
  <c r="K257" i="1" s="1"/>
  <c r="M257" i="1" s="1"/>
  <c r="N257" i="2" s="1"/>
  <c r="J221" i="1"/>
  <c r="K221" i="1" s="1"/>
  <c r="M221" i="1" s="1"/>
  <c r="N221" i="2" s="1"/>
  <c r="J194" i="1"/>
  <c r="K194" i="1" s="1"/>
  <c r="M194" i="1" s="1"/>
  <c r="N194" i="2" s="1"/>
  <c r="J185" i="1"/>
  <c r="K185" i="1" s="1"/>
  <c r="M185" i="1" s="1"/>
  <c r="N185" i="2" s="1"/>
  <c r="J132" i="1"/>
  <c r="K132" i="1" s="1"/>
  <c r="M132" i="1" s="1"/>
  <c r="N132" i="2" s="1"/>
  <c r="J122" i="1"/>
  <c r="K122" i="1" s="1"/>
  <c r="M122" i="1" s="1"/>
  <c r="N122" i="2" s="1"/>
  <c r="J121" i="1"/>
  <c r="K121" i="1" s="1"/>
  <c r="M121" i="1" s="1"/>
  <c r="N121" i="2" s="1"/>
  <c r="J119" i="1"/>
  <c r="K119" i="1" s="1"/>
  <c r="M119" i="1" s="1"/>
  <c r="N119" i="2" s="1"/>
  <c r="J106" i="1"/>
  <c r="K106" i="1" s="1"/>
  <c r="M106" i="1" s="1"/>
  <c r="N106" i="2" s="1"/>
  <c r="J98" i="1"/>
  <c r="K98" i="1" s="1"/>
  <c r="M98" i="1" s="1"/>
  <c r="N98" i="2" s="1"/>
  <c r="J90" i="1"/>
  <c r="K90" i="1" s="1"/>
  <c r="M90" i="1" s="1"/>
  <c r="N90" i="2" s="1"/>
  <c r="J82" i="1"/>
  <c r="K82" i="1" s="1"/>
  <c r="M82" i="1" s="1"/>
  <c r="N82" i="2" s="1"/>
  <c r="J74" i="1"/>
  <c r="K74" i="1" s="1"/>
  <c r="M74" i="1" s="1"/>
  <c r="N74" i="2" s="1"/>
  <c r="J66" i="1"/>
  <c r="K66" i="1" s="1"/>
  <c r="M66" i="1" s="1"/>
  <c r="N66" i="2" s="1"/>
  <c r="J232" i="1"/>
  <c r="K232" i="1" s="1"/>
  <c r="M232" i="1" s="1"/>
  <c r="N232" i="2" s="1"/>
  <c r="J226" i="1"/>
  <c r="K226" i="1" s="1"/>
  <c r="M226" i="1" s="1"/>
  <c r="N226" i="2" s="1"/>
  <c r="J213" i="1"/>
  <c r="K213" i="1" s="1"/>
  <c r="M213" i="1" s="1"/>
  <c r="N213" i="2" s="1"/>
  <c r="J197" i="1"/>
  <c r="K197" i="1" s="1"/>
  <c r="M197" i="1" s="1"/>
  <c r="N197" i="2" s="1"/>
  <c r="J192" i="1"/>
  <c r="K192" i="1" s="1"/>
  <c r="M192" i="1" s="1"/>
  <c r="N192" i="2" s="1"/>
  <c r="J183" i="1"/>
  <c r="K183" i="1" s="1"/>
  <c r="M183" i="1" s="1"/>
  <c r="N183" i="2" s="1"/>
  <c r="J158" i="1"/>
  <c r="K158" i="1" s="1"/>
  <c r="M158" i="1" s="1"/>
  <c r="N158" i="2" s="1"/>
  <c r="J217" i="1"/>
  <c r="K217" i="1" s="1"/>
  <c r="M217" i="1" s="1"/>
  <c r="N217" i="2" s="1"/>
  <c r="J202" i="1"/>
  <c r="K202" i="1" s="1"/>
  <c r="M202" i="1" s="1"/>
  <c r="N202" i="2" s="1"/>
  <c r="J164" i="1"/>
  <c r="K164" i="1" s="1"/>
  <c r="M164" i="1" s="1"/>
  <c r="N164" i="2" s="1"/>
  <c r="J151" i="1"/>
  <c r="K151" i="1" s="1"/>
  <c r="M151" i="1" s="1"/>
  <c r="N151" i="2" s="1"/>
  <c r="J178" i="1"/>
  <c r="K178" i="1" s="1"/>
  <c r="M178" i="1" s="1"/>
  <c r="N178" i="2" s="1"/>
  <c r="J174" i="1"/>
  <c r="K174" i="1" s="1"/>
  <c r="M174" i="1" s="1"/>
  <c r="N174" i="2" s="1"/>
  <c r="J168" i="1"/>
  <c r="K168" i="1" s="1"/>
  <c r="M168" i="1" s="1"/>
  <c r="N168" i="2" s="1"/>
  <c r="J162" i="1"/>
  <c r="K162" i="1" s="1"/>
  <c r="M162" i="1" s="1"/>
  <c r="N162" i="2" s="1"/>
  <c r="J145" i="1"/>
  <c r="K145" i="1" s="1"/>
  <c r="M145" i="1" s="1"/>
  <c r="N145" i="2" s="1"/>
  <c r="J125" i="1"/>
  <c r="K125" i="1" s="1"/>
  <c r="M125" i="1" s="1"/>
  <c r="N125" i="2" s="1"/>
  <c r="J114" i="1"/>
  <c r="K114" i="1" s="1"/>
  <c r="M114" i="1" s="1"/>
  <c r="N114" i="2" s="1"/>
  <c r="J113" i="1"/>
  <c r="K113" i="1" s="1"/>
  <c r="M113" i="1" s="1"/>
  <c r="N113" i="2" s="1"/>
  <c r="J111" i="1"/>
  <c r="K111" i="1" s="1"/>
  <c r="M111" i="1" s="1"/>
  <c r="N111" i="2" s="1"/>
  <c r="J103" i="1"/>
  <c r="K103" i="1" s="1"/>
  <c r="M103" i="1" s="1"/>
  <c r="N103" i="2" s="1"/>
  <c r="J95" i="1"/>
  <c r="K95" i="1" s="1"/>
  <c r="M95" i="1" s="1"/>
  <c r="N95" i="2" s="1"/>
  <c r="J87" i="1"/>
  <c r="K87" i="1" s="1"/>
  <c r="M87" i="1" s="1"/>
  <c r="N87" i="2" s="1"/>
  <c r="J79" i="1"/>
  <c r="K79" i="1" s="1"/>
  <c r="M79" i="1" s="1"/>
  <c r="N79" i="2" s="1"/>
  <c r="J71" i="1"/>
  <c r="K71" i="1" s="1"/>
  <c r="M71" i="1" s="1"/>
  <c r="N71" i="2" s="1"/>
  <c r="J63" i="1"/>
  <c r="K63" i="1" s="1"/>
  <c r="M63" i="1" s="1"/>
  <c r="N63" i="2" s="1"/>
  <c r="J55" i="1"/>
  <c r="K55" i="1" s="1"/>
  <c r="M55" i="1" s="1"/>
  <c r="N55" i="2" s="1"/>
  <c r="J47" i="1"/>
  <c r="K47" i="1" s="1"/>
  <c r="M47" i="1" s="1"/>
  <c r="N47" i="2" s="1"/>
  <c r="J39" i="1"/>
  <c r="K39" i="1" s="1"/>
  <c r="M39" i="1" s="1"/>
  <c r="N39" i="2" s="1"/>
  <c r="J31" i="1"/>
  <c r="K31" i="1" s="1"/>
  <c r="M31" i="1" s="1"/>
  <c r="N31" i="2" s="1"/>
  <c r="J23" i="1"/>
  <c r="K23" i="1" s="1"/>
  <c r="M23" i="1" s="1"/>
  <c r="N23" i="2" s="1"/>
  <c r="J15" i="1"/>
  <c r="K15" i="1" s="1"/>
  <c r="M15" i="1" s="1"/>
  <c r="N15" i="2" s="1"/>
  <c r="J233" i="1"/>
  <c r="K233" i="1" s="1"/>
  <c r="M233" i="1" s="1"/>
  <c r="N233" i="2" s="1"/>
  <c r="J205" i="1"/>
  <c r="K205" i="1" s="1"/>
  <c r="M205" i="1" s="1"/>
  <c r="N205" i="2" s="1"/>
  <c r="J156" i="1"/>
  <c r="K156" i="1" s="1"/>
  <c r="M156" i="1" s="1"/>
  <c r="N156" i="2" s="1"/>
  <c r="J135" i="1"/>
  <c r="K135" i="1" s="1"/>
  <c r="M135" i="1" s="1"/>
  <c r="N135" i="2" s="1"/>
  <c r="J110" i="1"/>
  <c r="K110" i="1" s="1"/>
  <c r="M110" i="1" s="1"/>
  <c r="N110" i="2" s="1"/>
  <c r="J102" i="1"/>
  <c r="K102" i="1" s="1"/>
  <c r="M102" i="1" s="1"/>
  <c r="N102" i="2" s="1"/>
  <c r="J94" i="1"/>
  <c r="K94" i="1" s="1"/>
  <c r="M94" i="1" s="1"/>
  <c r="N94" i="2" s="1"/>
  <c r="J86" i="1"/>
  <c r="K86" i="1" s="1"/>
  <c r="M86" i="1" s="1"/>
  <c r="N86" i="2" s="1"/>
  <c r="J78" i="1"/>
  <c r="K78" i="1" s="1"/>
  <c r="M78" i="1" s="1"/>
  <c r="N78" i="2" s="1"/>
  <c r="J70" i="1"/>
  <c r="K70" i="1" s="1"/>
  <c r="M70" i="1" s="1"/>
  <c r="N70" i="2" s="1"/>
  <c r="J62" i="1"/>
  <c r="K62" i="1" s="1"/>
  <c r="M62" i="1" s="1"/>
  <c r="N62" i="2" s="1"/>
  <c r="J54" i="1"/>
  <c r="K54" i="1" s="1"/>
  <c r="M54" i="1" s="1"/>
  <c r="N54" i="2" s="1"/>
  <c r="J46" i="1"/>
  <c r="K46" i="1" s="1"/>
  <c r="M46" i="1" s="1"/>
  <c r="N46" i="2" s="1"/>
  <c r="J38" i="1"/>
  <c r="K38" i="1" s="1"/>
  <c r="M38" i="1" s="1"/>
  <c r="N38" i="2" s="1"/>
  <c r="J30" i="1"/>
  <c r="K30" i="1" s="1"/>
  <c r="M30" i="1" s="1"/>
  <c r="N30" i="2" s="1"/>
  <c r="J295" i="1"/>
  <c r="K295" i="1" s="1"/>
  <c r="M295" i="1" s="1"/>
  <c r="N295" i="2" s="1"/>
  <c r="J258" i="1"/>
  <c r="K258" i="1" s="1"/>
  <c r="M258" i="1" s="1"/>
  <c r="N258" i="2" s="1"/>
  <c r="J189" i="1"/>
  <c r="K189" i="1" s="1"/>
  <c r="M189" i="1" s="1"/>
  <c r="N189" i="2" s="1"/>
  <c r="J184" i="1"/>
  <c r="K184" i="1" s="1"/>
  <c r="M184" i="1" s="1"/>
  <c r="N184" i="2" s="1"/>
  <c r="J172" i="1"/>
  <c r="K172" i="1" s="1"/>
  <c r="M172" i="1" s="1"/>
  <c r="N172" i="2" s="1"/>
  <c r="J152" i="1"/>
  <c r="K152" i="1" s="1"/>
  <c r="M152" i="1" s="1"/>
  <c r="N152" i="2" s="1"/>
  <c r="J140" i="1"/>
  <c r="K140" i="1" s="1"/>
  <c r="M140" i="1" s="1"/>
  <c r="N140" i="2" s="1"/>
  <c r="J136" i="1"/>
  <c r="K136" i="1" s="1"/>
  <c r="M136" i="1" s="1"/>
  <c r="N136" i="2" s="1"/>
  <c r="J128" i="1"/>
  <c r="K128" i="1" s="1"/>
  <c r="M128" i="1" s="1"/>
  <c r="N128" i="2" s="1"/>
  <c r="J127" i="1"/>
  <c r="K127" i="1" s="1"/>
  <c r="M127" i="1" s="1"/>
  <c r="N127" i="2" s="1"/>
  <c r="J116" i="1"/>
  <c r="K116" i="1" s="1"/>
  <c r="M116" i="1" s="1"/>
  <c r="N116" i="2" s="1"/>
  <c r="J228" i="1"/>
  <c r="K228" i="1" s="1"/>
  <c r="M228" i="1" s="1"/>
  <c r="N228" i="2" s="1"/>
  <c r="J179" i="1"/>
  <c r="K179" i="1" s="1"/>
  <c r="M179" i="1" s="1"/>
  <c r="N179" i="2" s="1"/>
  <c r="J167" i="1"/>
  <c r="K167" i="1" s="1"/>
  <c r="M167" i="1" s="1"/>
  <c r="N167" i="2" s="1"/>
  <c r="J163" i="1"/>
  <c r="K163" i="1" s="1"/>
  <c r="M163" i="1" s="1"/>
  <c r="N163" i="2" s="1"/>
  <c r="J153" i="1"/>
  <c r="K153" i="1" s="1"/>
  <c r="M153" i="1" s="1"/>
  <c r="N153" i="2" s="1"/>
  <c r="J150" i="1"/>
  <c r="K150" i="1" s="1"/>
  <c r="M150" i="1" s="1"/>
  <c r="N150" i="2" s="1"/>
  <c r="J141" i="1"/>
  <c r="K141" i="1" s="1"/>
  <c r="M141" i="1" s="1"/>
  <c r="N141" i="2" s="1"/>
  <c r="J137" i="1"/>
  <c r="K137" i="1" s="1"/>
  <c r="M137" i="1" s="1"/>
  <c r="N137" i="2" s="1"/>
  <c r="J120" i="1"/>
  <c r="K120" i="1" s="1"/>
  <c r="M120" i="1" s="1"/>
  <c r="N120" i="2" s="1"/>
  <c r="J107" i="1"/>
  <c r="K107" i="1" s="1"/>
  <c r="M107" i="1" s="1"/>
  <c r="N107" i="2" s="1"/>
  <c r="J104" i="1"/>
  <c r="K104" i="1" s="1"/>
  <c r="M104" i="1" s="1"/>
  <c r="N104" i="2" s="1"/>
  <c r="J175" i="1"/>
  <c r="K175" i="1" s="1"/>
  <c r="M175" i="1" s="1"/>
  <c r="N175" i="2" s="1"/>
  <c r="J148" i="1"/>
  <c r="K148" i="1" s="1"/>
  <c r="M148" i="1" s="1"/>
  <c r="N148" i="2" s="1"/>
  <c r="J144" i="1"/>
  <c r="K144" i="1" s="1"/>
  <c r="M144" i="1" s="1"/>
  <c r="N144" i="2" s="1"/>
  <c r="J130" i="1"/>
  <c r="K130" i="1" s="1"/>
  <c r="M130" i="1" s="1"/>
  <c r="N130" i="2" s="1"/>
  <c r="J108" i="1"/>
  <c r="K108" i="1" s="1"/>
  <c r="M108" i="1" s="1"/>
  <c r="N108" i="2" s="1"/>
  <c r="J100" i="1"/>
  <c r="K100" i="1" s="1"/>
  <c r="M100" i="1" s="1"/>
  <c r="N100" i="2" s="1"/>
  <c r="J99" i="1"/>
  <c r="K99" i="1" s="1"/>
  <c r="M99" i="1" s="1"/>
  <c r="N99" i="2" s="1"/>
  <c r="J88" i="1"/>
  <c r="K88" i="1" s="1"/>
  <c r="M88" i="1" s="1"/>
  <c r="N88" i="2" s="1"/>
  <c r="J84" i="1"/>
  <c r="K84" i="1" s="1"/>
  <c r="M84" i="1" s="1"/>
  <c r="N84" i="2" s="1"/>
  <c r="J83" i="1"/>
  <c r="K83" i="1" s="1"/>
  <c r="M83" i="1" s="1"/>
  <c r="N83" i="2" s="1"/>
  <c r="J112" i="1"/>
  <c r="K112" i="1" s="1"/>
  <c r="M112" i="1" s="1"/>
  <c r="N112" i="2" s="1"/>
  <c r="J44" i="1"/>
  <c r="K44" i="1" s="1"/>
  <c r="M44" i="1" s="1"/>
  <c r="N44" i="2" s="1"/>
  <c r="J43" i="1"/>
  <c r="K43" i="1" s="1"/>
  <c r="M43" i="1" s="1"/>
  <c r="N43" i="2" s="1"/>
  <c r="J40" i="1"/>
  <c r="K40" i="1" s="1"/>
  <c r="M40" i="1" s="1"/>
  <c r="N40" i="2" s="1"/>
  <c r="J124" i="1"/>
  <c r="K124" i="1" s="1"/>
  <c r="M124" i="1" s="1"/>
  <c r="N124" i="2" s="1"/>
  <c r="J117" i="1"/>
  <c r="K117" i="1" s="1"/>
  <c r="M117" i="1" s="1"/>
  <c r="N117" i="2" s="1"/>
  <c r="J105" i="1"/>
  <c r="K105" i="1" s="1"/>
  <c r="M105" i="1" s="1"/>
  <c r="N105" i="2" s="1"/>
  <c r="J101" i="1"/>
  <c r="K101" i="1" s="1"/>
  <c r="M101" i="1" s="1"/>
  <c r="N101" i="2" s="1"/>
  <c r="J89" i="1"/>
  <c r="K89" i="1" s="1"/>
  <c r="M89" i="1" s="1"/>
  <c r="N89" i="2" s="1"/>
  <c r="J85" i="1"/>
  <c r="K85" i="1" s="1"/>
  <c r="M85" i="1" s="1"/>
  <c r="N85" i="2" s="1"/>
  <c r="J73" i="1"/>
  <c r="K73" i="1" s="1"/>
  <c r="M73" i="1" s="1"/>
  <c r="N73" i="2" s="1"/>
  <c r="J69" i="1"/>
  <c r="K69" i="1" s="1"/>
  <c r="M69" i="1" s="1"/>
  <c r="N69" i="2" s="1"/>
  <c r="J45" i="1"/>
  <c r="K45" i="1" s="1"/>
  <c r="M45" i="1" s="1"/>
  <c r="N45" i="2" s="1"/>
  <c r="J42" i="1"/>
  <c r="K42" i="1" s="1"/>
  <c r="M42" i="1" s="1"/>
  <c r="N42" i="2" s="1"/>
  <c r="J41" i="1"/>
  <c r="K41" i="1" s="1"/>
  <c r="M41" i="1" s="1"/>
  <c r="N41" i="2" s="1"/>
  <c r="J133" i="1"/>
  <c r="K133" i="1" s="1"/>
  <c r="M133" i="1" s="1"/>
  <c r="N133" i="2" s="1"/>
  <c r="J109" i="1"/>
  <c r="K109" i="1" s="1"/>
  <c r="M109" i="1" s="1"/>
  <c r="N109" i="2" s="1"/>
  <c r="J218" i="1"/>
  <c r="K218" i="1" s="1"/>
  <c r="M218" i="1" s="1"/>
  <c r="N218" i="2" s="1"/>
  <c r="J96" i="1"/>
  <c r="K96" i="1" s="1"/>
  <c r="M96" i="1" s="1"/>
  <c r="N96" i="2" s="1"/>
  <c r="J92" i="1"/>
  <c r="K92" i="1" s="1"/>
  <c r="M92" i="1" s="1"/>
  <c r="N92" i="2" s="1"/>
  <c r="J91" i="1"/>
  <c r="K91" i="1" s="1"/>
  <c r="M91" i="1" s="1"/>
  <c r="N91" i="2" s="1"/>
  <c r="J80" i="1"/>
  <c r="K80" i="1" s="1"/>
  <c r="M80" i="1" s="1"/>
  <c r="N80" i="2" s="1"/>
  <c r="J76" i="1"/>
  <c r="K76" i="1" s="1"/>
  <c r="M76" i="1" s="1"/>
  <c r="N76" i="2" s="1"/>
  <c r="J75" i="1"/>
  <c r="K75" i="1" s="1"/>
  <c r="M75" i="1" s="1"/>
  <c r="N75" i="2" s="1"/>
  <c r="J129" i="1"/>
  <c r="K129" i="1" s="1"/>
  <c r="M129" i="1" s="1"/>
  <c r="N129" i="2" s="1"/>
  <c r="J60" i="1"/>
  <c r="K60" i="1" s="1"/>
  <c r="M60" i="1" s="1"/>
  <c r="N60" i="2" s="1"/>
  <c r="J59" i="1"/>
  <c r="K59" i="1" s="1"/>
  <c r="M59" i="1" s="1"/>
  <c r="N59" i="2" s="1"/>
  <c r="J56" i="1"/>
  <c r="K56" i="1" s="1"/>
  <c r="M56" i="1" s="1"/>
  <c r="N56" i="2" s="1"/>
  <c r="J28" i="1"/>
  <c r="K28" i="1" s="1"/>
  <c r="M28" i="1" s="1"/>
  <c r="N28" i="2" s="1"/>
  <c r="J27" i="1"/>
  <c r="K27" i="1" s="1"/>
  <c r="M27" i="1" s="1"/>
  <c r="N27" i="2" s="1"/>
  <c r="J22" i="1"/>
  <c r="K22" i="1" s="1"/>
  <c r="M22" i="1" s="1"/>
  <c r="N22" i="2" s="1"/>
  <c r="J21" i="1"/>
  <c r="K21" i="1" s="1"/>
  <c r="M21" i="1" s="1"/>
  <c r="N21" i="2" s="1"/>
  <c r="J20" i="1"/>
  <c r="K20" i="1" s="1"/>
  <c r="M20" i="1" s="1"/>
  <c r="N20" i="2" s="1"/>
  <c r="J143" i="1"/>
  <c r="K143" i="1" s="1"/>
  <c r="M143" i="1" s="1"/>
  <c r="N143" i="2" s="1"/>
  <c r="J97" i="1"/>
  <c r="K97" i="1" s="1"/>
  <c r="M97" i="1" s="1"/>
  <c r="N97" i="2" s="1"/>
  <c r="J12" i="1"/>
  <c r="K12" i="1" s="1"/>
  <c r="M12" i="1" s="1"/>
  <c r="N12" i="2" s="1"/>
  <c r="J11" i="1"/>
  <c r="K11" i="1" s="1"/>
  <c r="M11" i="1" s="1"/>
  <c r="N11" i="2" s="1"/>
  <c r="J8" i="1"/>
  <c r="K8" i="1" s="1"/>
  <c r="J68" i="1"/>
  <c r="K68" i="1" s="1"/>
  <c r="M68" i="1" s="1"/>
  <c r="N68" i="2" s="1"/>
  <c r="J29" i="1"/>
  <c r="K29" i="1" s="1"/>
  <c r="M29" i="1" s="1"/>
  <c r="N29" i="2" s="1"/>
  <c r="J77" i="1"/>
  <c r="K77" i="1" s="1"/>
  <c r="M77" i="1" s="1"/>
  <c r="N77" i="2" s="1"/>
  <c r="J16" i="1"/>
  <c r="K16" i="1" s="1"/>
  <c r="M16" i="1" s="1"/>
  <c r="N16" i="2" s="1"/>
  <c r="J81" i="1"/>
  <c r="K81" i="1" s="1"/>
  <c r="M81" i="1" s="1"/>
  <c r="N81" i="2" s="1"/>
  <c r="J65" i="1"/>
  <c r="K65" i="1" s="1"/>
  <c r="M65" i="1" s="1"/>
  <c r="N65" i="2" s="1"/>
  <c r="J48" i="1"/>
  <c r="K48" i="1" s="1"/>
  <c r="M48" i="1" s="1"/>
  <c r="N48" i="2" s="1"/>
  <c r="J24" i="1"/>
  <c r="K24" i="1" s="1"/>
  <c r="M24" i="1" s="1"/>
  <c r="N24" i="2" s="1"/>
  <c r="J17" i="1"/>
  <c r="K17" i="1" s="1"/>
  <c r="M17" i="1" s="1"/>
  <c r="N17" i="2" s="1"/>
  <c r="J9" i="1"/>
  <c r="K9" i="1" s="1"/>
  <c r="M9" i="1" s="1"/>
  <c r="N9" i="2" s="1"/>
  <c r="J26" i="1"/>
  <c r="K26" i="1" s="1"/>
  <c r="M26" i="1" s="1"/>
  <c r="N26" i="2" s="1"/>
  <c r="J49" i="1"/>
  <c r="K49" i="1" s="1"/>
  <c r="M49" i="1" s="1"/>
  <c r="N49" i="2" s="1"/>
  <c r="J33" i="1"/>
  <c r="K33" i="1" s="1"/>
  <c r="M33" i="1" s="1"/>
  <c r="N33" i="2" s="1"/>
  <c r="J13" i="1"/>
  <c r="M13" i="1" s="1"/>
  <c r="N13" i="2" s="1"/>
  <c r="J72" i="1"/>
  <c r="K72" i="1" s="1"/>
  <c r="M72" i="1" s="1"/>
  <c r="N72" i="2" s="1"/>
  <c r="J61" i="1"/>
  <c r="K61" i="1" s="1"/>
  <c r="M61" i="1" s="1"/>
  <c r="N61" i="2" s="1"/>
  <c r="J57" i="1"/>
  <c r="K57" i="1" s="1"/>
  <c r="M57" i="1" s="1"/>
  <c r="N57" i="2" s="1"/>
  <c r="J53" i="1"/>
  <c r="K53" i="1" s="1"/>
  <c r="M53" i="1" s="1"/>
  <c r="N53" i="2" s="1"/>
  <c r="J36" i="1"/>
  <c r="K36" i="1" s="1"/>
  <c r="M36" i="1" s="1"/>
  <c r="N36" i="2" s="1"/>
  <c r="J25" i="1"/>
  <c r="K25" i="1" s="1"/>
  <c r="M25" i="1" s="1"/>
  <c r="N25" i="2" s="1"/>
  <c r="J14" i="1"/>
  <c r="M14" i="1" s="1"/>
  <c r="N14" i="2" s="1"/>
  <c r="J93" i="1"/>
  <c r="K93" i="1" s="1"/>
  <c r="M93" i="1" s="1"/>
  <c r="N93" i="2" s="1"/>
  <c r="J18" i="1"/>
  <c r="K18" i="1" s="1"/>
  <c r="M18" i="1" s="1"/>
  <c r="N18" i="2" s="1"/>
  <c r="J58" i="1"/>
  <c r="K58" i="1" s="1"/>
  <c r="M58" i="1" s="1"/>
  <c r="N58" i="2" s="1"/>
  <c r="J19" i="1"/>
  <c r="K19" i="1" s="1"/>
  <c r="M19" i="1" s="1"/>
  <c r="N19" i="2" s="1"/>
  <c r="J10" i="1"/>
  <c r="K10" i="1" s="1"/>
  <c r="M10" i="1" s="1"/>
  <c r="N10" i="2" s="1"/>
  <c r="J35" i="1"/>
  <c r="K35" i="1" s="1"/>
  <c r="M35" i="1" s="1"/>
  <c r="N35" i="2" s="1"/>
  <c r="J52" i="1"/>
  <c r="K52" i="1" s="1"/>
  <c r="M52" i="1" s="1"/>
  <c r="N52" i="2" s="1"/>
  <c r="J32" i="1"/>
  <c r="K32" i="1" s="1"/>
  <c r="M32" i="1" s="1"/>
  <c r="N32" i="2" s="1"/>
  <c r="J64" i="1"/>
  <c r="K64" i="1" s="1"/>
  <c r="M64" i="1" s="1"/>
  <c r="N64" i="2" s="1"/>
  <c r="J37" i="1"/>
  <c r="K37" i="1" s="1"/>
  <c r="M37" i="1" s="1"/>
  <c r="N37" i="2" s="1"/>
  <c r="J67" i="1"/>
  <c r="K67" i="1" s="1"/>
  <c r="M67" i="1" s="1"/>
  <c r="N67" i="2" s="1"/>
  <c r="J51" i="1"/>
  <c r="K51" i="1" s="1"/>
  <c r="M51" i="1" s="1"/>
  <c r="N51" i="2" s="1"/>
  <c r="J50" i="1"/>
  <c r="K50" i="1" s="1"/>
  <c r="M50" i="1" s="1"/>
  <c r="N50" i="2" s="1"/>
  <c r="J34" i="1"/>
  <c r="K34" i="1" s="1"/>
  <c r="M34" i="1" s="1"/>
  <c r="N34" i="2" s="1"/>
  <c r="I367" i="3"/>
  <c r="D367" i="3"/>
  <c r="M365" i="4"/>
  <c r="L365" i="2"/>
  <c r="D367" i="2" s="1"/>
  <c r="I367" i="9"/>
  <c r="D367" i="8"/>
  <c r="J8" i="9" l="1"/>
  <c r="J12" i="9"/>
  <c r="K12" i="9" s="1"/>
  <c r="M12" i="9" s="1"/>
  <c r="J16" i="9"/>
  <c r="K16" i="9" s="1"/>
  <c r="M16" i="9" s="1"/>
  <c r="J20" i="9"/>
  <c r="K20" i="9" s="1"/>
  <c r="M20" i="9" s="1"/>
  <c r="J24" i="9"/>
  <c r="K24" i="9" s="1"/>
  <c r="M24" i="9" s="1"/>
  <c r="J28" i="9"/>
  <c r="K28" i="9" s="1"/>
  <c r="M28" i="9" s="1"/>
  <c r="J32" i="9"/>
  <c r="K32" i="9" s="1"/>
  <c r="M32" i="9" s="1"/>
  <c r="J36" i="9"/>
  <c r="K36" i="9" s="1"/>
  <c r="M36" i="9" s="1"/>
  <c r="J40" i="9"/>
  <c r="K40" i="9" s="1"/>
  <c r="M40" i="9" s="1"/>
  <c r="J9" i="9"/>
  <c r="K9" i="9" s="1"/>
  <c r="M9" i="9" s="1"/>
  <c r="J13" i="9"/>
  <c r="K13" i="9" s="1"/>
  <c r="M13" i="9" s="1"/>
  <c r="J17" i="9"/>
  <c r="K17" i="9" s="1"/>
  <c r="M17" i="9" s="1"/>
  <c r="J21" i="9"/>
  <c r="K21" i="9" s="1"/>
  <c r="M21" i="9" s="1"/>
  <c r="J25" i="9"/>
  <c r="K25" i="9" s="1"/>
  <c r="M25" i="9" s="1"/>
  <c r="J29" i="9"/>
  <c r="K29" i="9" s="1"/>
  <c r="M29" i="9" s="1"/>
  <c r="J33" i="9"/>
  <c r="K33" i="9" s="1"/>
  <c r="M33" i="9" s="1"/>
  <c r="J37" i="9"/>
  <c r="K37" i="9" s="1"/>
  <c r="M37" i="9" s="1"/>
  <c r="J41" i="9"/>
  <c r="K41" i="9" s="1"/>
  <c r="M41" i="9" s="1"/>
  <c r="J45" i="9"/>
  <c r="K45" i="9" s="1"/>
  <c r="M45" i="9" s="1"/>
  <c r="J49" i="9"/>
  <c r="K49" i="9" s="1"/>
  <c r="M49" i="9" s="1"/>
  <c r="J31" i="9"/>
  <c r="K31" i="9" s="1"/>
  <c r="M31" i="9" s="1"/>
  <c r="J34" i="9"/>
  <c r="K34" i="9" s="1"/>
  <c r="M34" i="9" s="1"/>
  <c r="J54" i="9"/>
  <c r="K54" i="9" s="1"/>
  <c r="M54" i="9" s="1"/>
  <c r="J58" i="9"/>
  <c r="K58" i="9" s="1"/>
  <c r="M58" i="9" s="1"/>
  <c r="J62" i="9"/>
  <c r="K62" i="9" s="1"/>
  <c r="M62" i="9" s="1"/>
  <c r="J66" i="9"/>
  <c r="K66" i="9" s="1"/>
  <c r="M66" i="9" s="1"/>
  <c r="J70" i="9"/>
  <c r="K70" i="9" s="1"/>
  <c r="M70" i="9" s="1"/>
  <c r="J74" i="9"/>
  <c r="K74" i="9" s="1"/>
  <c r="M74" i="9" s="1"/>
  <c r="J10" i="9"/>
  <c r="K10" i="9" s="1"/>
  <c r="M10" i="9" s="1"/>
  <c r="J14" i="9"/>
  <c r="K14" i="9" s="1"/>
  <c r="M14" i="9" s="1"/>
  <c r="J18" i="9"/>
  <c r="K18" i="9" s="1"/>
  <c r="M18" i="9" s="1"/>
  <c r="J22" i="9"/>
  <c r="K22" i="9" s="1"/>
  <c r="M22" i="9" s="1"/>
  <c r="J35" i="9"/>
  <c r="K35" i="9" s="1"/>
  <c r="M35" i="9" s="1"/>
  <c r="J38" i="9"/>
  <c r="K38" i="9" s="1"/>
  <c r="M38" i="9" s="1"/>
  <c r="J44" i="9"/>
  <c r="K44" i="9" s="1"/>
  <c r="M44" i="9" s="1"/>
  <c r="J48" i="9"/>
  <c r="K48" i="9" s="1"/>
  <c r="M48" i="9" s="1"/>
  <c r="J55" i="9"/>
  <c r="K55" i="9" s="1"/>
  <c r="M55" i="9" s="1"/>
  <c r="J59" i="9"/>
  <c r="K59" i="9" s="1"/>
  <c r="M59" i="9" s="1"/>
  <c r="J63" i="9"/>
  <c r="K63" i="9" s="1"/>
  <c r="M63" i="9" s="1"/>
  <c r="J67" i="9"/>
  <c r="K67" i="9" s="1"/>
  <c r="M67" i="9" s="1"/>
  <c r="J71" i="9"/>
  <c r="K71" i="9" s="1"/>
  <c r="M71" i="9" s="1"/>
  <c r="J75" i="9"/>
  <c r="K75" i="9" s="1"/>
  <c r="M75" i="9" s="1"/>
  <c r="J79" i="9"/>
  <c r="K79" i="9" s="1"/>
  <c r="M79" i="9" s="1"/>
  <c r="J83" i="9"/>
  <c r="K83" i="9" s="1"/>
  <c r="M83" i="9" s="1"/>
  <c r="J87" i="9"/>
  <c r="K87" i="9" s="1"/>
  <c r="M87" i="9" s="1"/>
  <c r="J91" i="9"/>
  <c r="K91" i="9" s="1"/>
  <c r="M91" i="9" s="1"/>
  <c r="J95" i="9"/>
  <c r="K95" i="9" s="1"/>
  <c r="M95" i="9" s="1"/>
  <c r="J23" i="9"/>
  <c r="K23" i="9" s="1"/>
  <c r="M23" i="9" s="1"/>
  <c r="J26" i="9"/>
  <c r="K26" i="9" s="1"/>
  <c r="M26" i="9" s="1"/>
  <c r="J27" i="9"/>
  <c r="K27" i="9" s="1"/>
  <c r="M27" i="9" s="1"/>
  <c r="J30" i="9"/>
  <c r="K30" i="9" s="1"/>
  <c r="M30" i="9" s="1"/>
  <c r="J39" i="9"/>
  <c r="K39" i="9" s="1"/>
  <c r="M39" i="9" s="1"/>
  <c r="J42" i="9"/>
  <c r="K42" i="9" s="1"/>
  <c r="M42" i="9" s="1"/>
  <c r="J43" i="9"/>
  <c r="K43" i="9" s="1"/>
  <c r="M43" i="9" s="1"/>
  <c r="J50" i="9"/>
  <c r="K50" i="9" s="1"/>
  <c r="M50" i="9" s="1"/>
  <c r="J61" i="9"/>
  <c r="K61" i="9" s="1"/>
  <c r="M61" i="9" s="1"/>
  <c r="J64" i="9"/>
  <c r="K64" i="9" s="1"/>
  <c r="M64" i="9" s="1"/>
  <c r="J78" i="9"/>
  <c r="K78" i="9" s="1"/>
  <c r="M78" i="9" s="1"/>
  <c r="J82" i="9"/>
  <c r="K82" i="9" s="1"/>
  <c r="M82" i="9" s="1"/>
  <c r="J86" i="9"/>
  <c r="K86" i="9" s="1"/>
  <c r="M86" i="9" s="1"/>
  <c r="J90" i="9"/>
  <c r="K90" i="9" s="1"/>
  <c r="M90" i="9" s="1"/>
  <c r="J94" i="9"/>
  <c r="K94" i="9" s="1"/>
  <c r="M94" i="9" s="1"/>
  <c r="J99" i="9"/>
  <c r="K99" i="9" s="1"/>
  <c r="M99" i="9" s="1"/>
  <c r="J103" i="9"/>
  <c r="K103" i="9" s="1"/>
  <c r="M103" i="9" s="1"/>
  <c r="J107" i="9"/>
  <c r="K107" i="9" s="1"/>
  <c r="M107" i="9" s="1"/>
  <c r="J111" i="9"/>
  <c r="K111" i="9" s="1"/>
  <c r="M111" i="9" s="1"/>
  <c r="J115" i="9"/>
  <c r="K115" i="9" s="1"/>
  <c r="M115" i="9" s="1"/>
  <c r="J119" i="9"/>
  <c r="K119" i="9" s="1"/>
  <c r="M119" i="9" s="1"/>
  <c r="J123" i="9"/>
  <c r="K123" i="9" s="1"/>
  <c r="M123" i="9" s="1"/>
  <c r="J127" i="9"/>
  <c r="K127" i="9" s="1"/>
  <c r="M127" i="9" s="1"/>
  <c r="J131" i="9"/>
  <c r="K131" i="9" s="1"/>
  <c r="M131" i="9" s="1"/>
  <c r="J135" i="9"/>
  <c r="K135" i="9" s="1"/>
  <c r="M135" i="9" s="1"/>
  <c r="J139" i="9"/>
  <c r="K139" i="9" s="1"/>
  <c r="M139" i="9" s="1"/>
  <c r="J143" i="9"/>
  <c r="K143" i="9" s="1"/>
  <c r="M143" i="9" s="1"/>
  <c r="J15" i="9"/>
  <c r="K15" i="9" s="1"/>
  <c r="M15" i="9" s="1"/>
  <c r="J60" i="9"/>
  <c r="K60" i="9" s="1"/>
  <c r="M60" i="9" s="1"/>
  <c r="J76" i="9"/>
  <c r="K76" i="9" s="1"/>
  <c r="M76" i="9" s="1"/>
  <c r="J77" i="9"/>
  <c r="K77" i="9" s="1"/>
  <c r="M77" i="9" s="1"/>
  <c r="J88" i="9"/>
  <c r="K88" i="9" s="1"/>
  <c r="M88" i="9" s="1"/>
  <c r="J93" i="9"/>
  <c r="K93" i="9" s="1"/>
  <c r="M93" i="9" s="1"/>
  <c r="J97" i="9"/>
  <c r="K97" i="9" s="1"/>
  <c r="M97" i="9" s="1"/>
  <c r="J101" i="9"/>
  <c r="K101" i="9" s="1"/>
  <c r="M101" i="9" s="1"/>
  <c r="J105" i="9"/>
  <c r="K105" i="9" s="1"/>
  <c r="M105" i="9" s="1"/>
  <c r="J109" i="9"/>
  <c r="K109" i="9" s="1"/>
  <c r="M109" i="9" s="1"/>
  <c r="J113" i="9"/>
  <c r="K113" i="9" s="1"/>
  <c r="M113" i="9" s="1"/>
  <c r="J117" i="9"/>
  <c r="K117" i="9" s="1"/>
  <c r="M117" i="9" s="1"/>
  <c r="J11" i="9"/>
  <c r="K11" i="9" s="1"/>
  <c r="M11" i="9" s="1"/>
  <c r="J19" i="9"/>
  <c r="K19" i="9" s="1"/>
  <c r="M19" i="9" s="1"/>
  <c r="J47" i="9"/>
  <c r="K47" i="9" s="1"/>
  <c r="M47" i="9" s="1"/>
  <c r="J56" i="9"/>
  <c r="K56" i="9" s="1"/>
  <c r="M56" i="9" s="1"/>
  <c r="J65" i="9"/>
  <c r="K65" i="9" s="1"/>
  <c r="M65" i="9" s="1"/>
  <c r="J72" i="9"/>
  <c r="K72" i="9" s="1"/>
  <c r="M72" i="9" s="1"/>
  <c r="J84" i="9"/>
  <c r="K84" i="9" s="1"/>
  <c r="M84" i="9" s="1"/>
  <c r="J89" i="9"/>
  <c r="K89" i="9" s="1"/>
  <c r="M89" i="9" s="1"/>
  <c r="J100" i="9"/>
  <c r="K100" i="9" s="1"/>
  <c r="M100" i="9" s="1"/>
  <c r="J104" i="9"/>
  <c r="K104" i="9" s="1"/>
  <c r="M104" i="9" s="1"/>
  <c r="J108" i="9"/>
  <c r="K108" i="9" s="1"/>
  <c r="M108" i="9" s="1"/>
  <c r="J112" i="9"/>
  <c r="K112" i="9" s="1"/>
  <c r="M112" i="9" s="1"/>
  <c r="J116" i="9"/>
  <c r="K116" i="9" s="1"/>
  <c r="M116" i="9" s="1"/>
  <c r="J120" i="9"/>
  <c r="K120" i="9" s="1"/>
  <c r="M120" i="9" s="1"/>
  <c r="J124" i="9"/>
  <c r="K124" i="9" s="1"/>
  <c r="M124" i="9" s="1"/>
  <c r="J128" i="9"/>
  <c r="K128" i="9" s="1"/>
  <c r="M128" i="9" s="1"/>
  <c r="J51" i="9"/>
  <c r="K51" i="9" s="1"/>
  <c r="M51" i="9" s="1"/>
  <c r="J57" i="9"/>
  <c r="K57" i="9" s="1"/>
  <c r="M57" i="9" s="1"/>
  <c r="J73" i="9"/>
  <c r="K73" i="9" s="1"/>
  <c r="M73" i="9" s="1"/>
  <c r="J80" i="9"/>
  <c r="K80" i="9" s="1"/>
  <c r="M80" i="9" s="1"/>
  <c r="J85" i="9"/>
  <c r="K85" i="9" s="1"/>
  <c r="M85" i="9" s="1"/>
  <c r="J96" i="9"/>
  <c r="K96" i="9" s="1"/>
  <c r="M96" i="9" s="1"/>
  <c r="J53" i="9"/>
  <c r="K53" i="9" s="1"/>
  <c r="M53" i="9" s="1"/>
  <c r="J68" i="9"/>
  <c r="K68" i="9" s="1"/>
  <c r="M68" i="9" s="1"/>
  <c r="J81" i="9"/>
  <c r="K81" i="9" s="1"/>
  <c r="M81" i="9" s="1"/>
  <c r="J92" i="9"/>
  <c r="K92" i="9" s="1"/>
  <c r="M92" i="9" s="1"/>
  <c r="J102" i="9"/>
  <c r="K102" i="9" s="1"/>
  <c r="M102" i="9" s="1"/>
  <c r="J118" i="9"/>
  <c r="K118" i="9" s="1"/>
  <c r="M118" i="9" s="1"/>
  <c r="J121" i="9"/>
  <c r="K121" i="9" s="1"/>
  <c r="M121" i="9" s="1"/>
  <c r="J126" i="9"/>
  <c r="K126" i="9" s="1"/>
  <c r="M126" i="9" s="1"/>
  <c r="J129" i="9"/>
  <c r="K129" i="9" s="1"/>
  <c r="M129" i="9" s="1"/>
  <c r="J133" i="9"/>
  <c r="K133" i="9" s="1"/>
  <c r="M133" i="9" s="1"/>
  <c r="J137" i="9"/>
  <c r="K137" i="9" s="1"/>
  <c r="M137" i="9" s="1"/>
  <c r="J141" i="9"/>
  <c r="K141" i="9" s="1"/>
  <c r="M141" i="9" s="1"/>
  <c r="J145" i="9"/>
  <c r="K145" i="9" s="1"/>
  <c r="M145" i="9" s="1"/>
  <c r="J148" i="9"/>
  <c r="K148" i="9" s="1"/>
  <c r="M148" i="9" s="1"/>
  <c r="J152" i="9"/>
  <c r="K152" i="9" s="1"/>
  <c r="M152" i="9" s="1"/>
  <c r="J156" i="9"/>
  <c r="K156" i="9" s="1"/>
  <c r="M156" i="9" s="1"/>
  <c r="J160" i="9"/>
  <c r="K160" i="9" s="1"/>
  <c r="M160" i="9" s="1"/>
  <c r="J164" i="9"/>
  <c r="K164" i="9" s="1"/>
  <c r="M164" i="9" s="1"/>
  <c r="J168" i="9"/>
  <c r="K168" i="9" s="1"/>
  <c r="M168" i="9" s="1"/>
  <c r="J172" i="9"/>
  <c r="K172" i="9" s="1"/>
  <c r="M172" i="9" s="1"/>
  <c r="J176" i="9"/>
  <c r="K176" i="9" s="1"/>
  <c r="M176" i="9" s="1"/>
  <c r="J180" i="9"/>
  <c r="K180" i="9" s="1"/>
  <c r="M180" i="9" s="1"/>
  <c r="J184" i="9"/>
  <c r="K184" i="9" s="1"/>
  <c r="M184" i="9" s="1"/>
  <c r="J188" i="9"/>
  <c r="K188" i="9" s="1"/>
  <c r="M188" i="9" s="1"/>
  <c r="J192" i="9"/>
  <c r="K192" i="9" s="1"/>
  <c r="M192" i="9" s="1"/>
  <c r="J196" i="9"/>
  <c r="K196" i="9" s="1"/>
  <c r="M196" i="9" s="1"/>
  <c r="J200" i="9"/>
  <c r="K200" i="9" s="1"/>
  <c r="M200" i="9" s="1"/>
  <c r="J204" i="9"/>
  <c r="K204" i="9" s="1"/>
  <c r="M204" i="9" s="1"/>
  <c r="J208" i="9"/>
  <c r="K208" i="9" s="1"/>
  <c r="M208" i="9" s="1"/>
  <c r="J106" i="9"/>
  <c r="K106" i="9" s="1"/>
  <c r="M106" i="9" s="1"/>
  <c r="J125" i="9"/>
  <c r="K125" i="9" s="1"/>
  <c r="M125" i="9" s="1"/>
  <c r="J130" i="9"/>
  <c r="K130" i="9" s="1"/>
  <c r="M130" i="9" s="1"/>
  <c r="J132" i="9"/>
  <c r="K132" i="9" s="1"/>
  <c r="M132" i="9" s="1"/>
  <c r="J136" i="9"/>
  <c r="K136" i="9" s="1"/>
  <c r="M136" i="9" s="1"/>
  <c r="J140" i="9"/>
  <c r="K140" i="9" s="1"/>
  <c r="M140" i="9" s="1"/>
  <c r="J144" i="9"/>
  <c r="K144" i="9" s="1"/>
  <c r="M144" i="9" s="1"/>
  <c r="J149" i="9"/>
  <c r="K149" i="9" s="1"/>
  <c r="M149" i="9" s="1"/>
  <c r="J153" i="9"/>
  <c r="K153" i="9" s="1"/>
  <c r="M153" i="9" s="1"/>
  <c r="J157" i="9"/>
  <c r="K157" i="9" s="1"/>
  <c r="M157" i="9" s="1"/>
  <c r="J161" i="9"/>
  <c r="K161" i="9" s="1"/>
  <c r="M161" i="9" s="1"/>
  <c r="J165" i="9"/>
  <c r="K165" i="9" s="1"/>
  <c r="M165" i="9" s="1"/>
  <c r="J169" i="9"/>
  <c r="K169" i="9" s="1"/>
  <c r="M169" i="9" s="1"/>
  <c r="J173" i="9"/>
  <c r="K173" i="9" s="1"/>
  <c r="M173" i="9" s="1"/>
  <c r="J177" i="9"/>
  <c r="K177" i="9" s="1"/>
  <c r="M177" i="9" s="1"/>
  <c r="J181" i="9"/>
  <c r="K181" i="9" s="1"/>
  <c r="M181" i="9" s="1"/>
  <c r="J185" i="9"/>
  <c r="K185" i="9" s="1"/>
  <c r="M185" i="9" s="1"/>
  <c r="J189" i="9"/>
  <c r="K189" i="9" s="1"/>
  <c r="M189" i="9" s="1"/>
  <c r="J193" i="9"/>
  <c r="K193" i="9" s="1"/>
  <c r="M193" i="9" s="1"/>
  <c r="J197" i="9"/>
  <c r="K197" i="9" s="1"/>
  <c r="M197" i="9" s="1"/>
  <c r="J201" i="9"/>
  <c r="K201" i="9" s="1"/>
  <c r="M201" i="9" s="1"/>
  <c r="J205" i="9"/>
  <c r="K205" i="9" s="1"/>
  <c r="M205" i="9" s="1"/>
  <c r="J98" i="9"/>
  <c r="K98" i="9" s="1"/>
  <c r="M98" i="9" s="1"/>
  <c r="J110" i="9"/>
  <c r="K110" i="9" s="1"/>
  <c r="M110" i="9" s="1"/>
  <c r="J114" i="9"/>
  <c r="K114" i="9" s="1"/>
  <c r="M114" i="9" s="1"/>
  <c r="J138" i="9"/>
  <c r="K138" i="9" s="1"/>
  <c r="M138" i="9" s="1"/>
  <c r="J155" i="9"/>
  <c r="K155" i="9" s="1"/>
  <c r="M155" i="9" s="1"/>
  <c r="J158" i="9"/>
  <c r="K158" i="9" s="1"/>
  <c r="M158" i="9" s="1"/>
  <c r="J171" i="9"/>
  <c r="K171" i="9" s="1"/>
  <c r="M171" i="9" s="1"/>
  <c r="J175" i="9"/>
  <c r="K175" i="9" s="1"/>
  <c r="M175" i="9" s="1"/>
  <c r="J179" i="9"/>
  <c r="K179" i="9" s="1"/>
  <c r="M179" i="9" s="1"/>
  <c r="J182" i="9"/>
  <c r="K182" i="9" s="1"/>
  <c r="M182" i="9" s="1"/>
  <c r="J194" i="9"/>
  <c r="K194" i="9" s="1"/>
  <c r="M194" i="9" s="1"/>
  <c r="J203" i="9"/>
  <c r="K203" i="9" s="1"/>
  <c r="M203" i="9" s="1"/>
  <c r="J206" i="9"/>
  <c r="K206" i="9" s="1"/>
  <c r="M206" i="9" s="1"/>
  <c r="J211" i="9"/>
  <c r="K211" i="9" s="1"/>
  <c r="M211" i="9" s="1"/>
  <c r="J215" i="9"/>
  <c r="K215" i="9" s="1"/>
  <c r="M215" i="9" s="1"/>
  <c r="J219" i="9"/>
  <c r="K219" i="9" s="1"/>
  <c r="M219" i="9" s="1"/>
  <c r="J223" i="9"/>
  <c r="K223" i="9" s="1"/>
  <c r="M223" i="9" s="1"/>
  <c r="J227" i="9"/>
  <c r="K227" i="9" s="1"/>
  <c r="M227" i="9" s="1"/>
  <c r="J231" i="9"/>
  <c r="K231" i="9" s="1"/>
  <c r="M231" i="9" s="1"/>
  <c r="J235" i="9"/>
  <c r="K235" i="9" s="1"/>
  <c r="M235" i="9" s="1"/>
  <c r="J239" i="9"/>
  <c r="K239" i="9" s="1"/>
  <c r="M239" i="9" s="1"/>
  <c r="J243" i="9"/>
  <c r="K243" i="9" s="1"/>
  <c r="M243" i="9" s="1"/>
  <c r="J247" i="9"/>
  <c r="K247" i="9" s="1"/>
  <c r="M247" i="9" s="1"/>
  <c r="J251" i="9"/>
  <c r="K251" i="9" s="1"/>
  <c r="M251" i="9" s="1"/>
  <c r="J255" i="9"/>
  <c r="K255" i="9" s="1"/>
  <c r="M255" i="9" s="1"/>
  <c r="J259" i="9"/>
  <c r="K259" i="9" s="1"/>
  <c r="M259" i="9" s="1"/>
  <c r="J263" i="9"/>
  <c r="K263" i="9" s="1"/>
  <c r="M263" i="9" s="1"/>
  <c r="J267" i="9"/>
  <c r="K267" i="9" s="1"/>
  <c r="M267" i="9" s="1"/>
  <c r="J271" i="9"/>
  <c r="K271" i="9" s="1"/>
  <c r="M271" i="9" s="1"/>
  <c r="J275" i="9"/>
  <c r="K275" i="9" s="1"/>
  <c r="M275" i="9" s="1"/>
  <c r="J279" i="9"/>
  <c r="K279" i="9" s="1"/>
  <c r="M279" i="9" s="1"/>
  <c r="J283" i="9"/>
  <c r="K283" i="9" s="1"/>
  <c r="M283" i="9" s="1"/>
  <c r="J287" i="9"/>
  <c r="K287" i="9" s="1"/>
  <c r="M287" i="9" s="1"/>
  <c r="J291" i="9"/>
  <c r="K291" i="9" s="1"/>
  <c r="M291" i="9" s="1"/>
  <c r="J295" i="9"/>
  <c r="K295" i="9" s="1"/>
  <c r="M295" i="9" s="1"/>
  <c r="J299" i="9"/>
  <c r="K299" i="9" s="1"/>
  <c r="M299" i="9" s="1"/>
  <c r="J303" i="9"/>
  <c r="K303" i="9" s="1"/>
  <c r="M303" i="9" s="1"/>
  <c r="J307" i="9"/>
  <c r="K307" i="9" s="1"/>
  <c r="M307" i="9" s="1"/>
  <c r="J311" i="9"/>
  <c r="K311" i="9" s="1"/>
  <c r="M311" i="9" s="1"/>
  <c r="J315" i="9"/>
  <c r="K315" i="9" s="1"/>
  <c r="M315" i="9" s="1"/>
  <c r="J319" i="9"/>
  <c r="K319" i="9" s="1"/>
  <c r="M319" i="9" s="1"/>
  <c r="J323" i="9"/>
  <c r="K323" i="9" s="1"/>
  <c r="M323" i="9" s="1"/>
  <c r="J327" i="9"/>
  <c r="K327" i="9" s="1"/>
  <c r="M327" i="9" s="1"/>
  <c r="K331" i="9"/>
  <c r="M331" i="9" s="1"/>
  <c r="J335" i="9"/>
  <c r="K335" i="9" s="1"/>
  <c r="M335" i="9" s="1"/>
  <c r="J339" i="9"/>
  <c r="K339" i="9" s="1"/>
  <c r="M339" i="9" s="1"/>
  <c r="J52" i="9"/>
  <c r="K52" i="9" s="1"/>
  <c r="M52" i="9" s="1"/>
  <c r="J142" i="9"/>
  <c r="K142" i="9" s="1"/>
  <c r="M142" i="9" s="1"/>
  <c r="J159" i="9"/>
  <c r="K159" i="9" s="1"/>
  <c r="M159" i="9" s="1"/>
  <c r="J162" i="9"/>
  <c r="K162" i="9" s="1"/>
  <c r="M162" i="9" s="1"/>
  <c r="J183" i="9"/>
  <c r="K183" i="9" s="1"/>
  <c r="M183" i="9" s="1"/>
  <c r="J186" i="9"/>
  <c r="K186" i="9" s="1"/>
  <c r="M186" i="9" s="1"/>
  <c r="J195" i="9"/>
  <c r="K195" i="9" s="1"/>
  <c r="M195" i="9" s="1"/>
  <c r="J207" i="9"/>
  <c r="K207" i="9" s="1"/>
  <c r="M207" i="9" s="1"/>
  <c r="J212" i="9"/>
  <c r="K212" i="9" s="1"/>
  <c r="M212" i="9" s="1"/>
  <c r="J216" i="9"/>
  <c r="K216" i="9" s="1"/>
  <c r="M216" i="9" s="1"/>
  <c r="J220" i="9"/>
  <c r="K220" i="9" s="1"/>
  <c r="M220" i="9" s="1"/>
  <c r="J224" i="9"/>
  <c r="K224" i="9" s="1"/>
  <c r="M224" i="9" s="1"/>
  <c r="J228" i="9"/>
  <c r="K228" i="9" s="1"/>
  <c r="M228" i="9" s="1"/>
  <c r="J232" i="9"/>
  <c r="K232" i="9" s="1"/>
  <c r="M232" i="9" s="1"/>
  <c r="J236" i="9"/>
  <c r="K236" i="9" s="1"/>
  <c r="M236" i="9" s="1"/>
  <c r="J240" i="9"/>
  <c r="K240" i="9" s="1"/>
  <c r="M240" i="9" s="1"/>
  <c r="J244" i="9"/>
  <c r="K244" i="9" s="1"/>
  <c r="M244" i="9" s="1"/>
  <c r="J248" i="9"/>
  <c r="K248" i="9" s="1"/>
  <c r="M248" i="9" s="1"/>
  <c r="J252" i="9"/>
  <c r="K252" i="9" s="1"/>
  <c r="M252" i="9" s="1"/>
  <c r="J256" i="9"/>
  <c r="K256" i="9" s="1"/>
  <c r="M256" i="9" s="1"/>
  <c r="J260" i="9"/>
  <c r="K260" i="9" s="1"/>
  <c r="M260" i="9" s="1"/>
  <c r="J264" i="9"/>
  <c r="K264" i="9" s="1"/>
  <c r="M264" i="9" s="1"/>
  <c r="J46" i="9"/>
  <c r="K46" i="9" s="1"/>
  <c r="M46" i="9" s="1"/>
  <c r="J69" i="9"/>
  <c r="K69" i="9" s="1"/>
  <c r="M69" i="9" s="1"/>
  <c r="J134" i="9"/>
  <c r="K134" i="9" s="1"/>
  <c r="M134" i="9" s="1"/>
  <c r="J166" i="9"/>
  <c r="K166" i="9" s="1"/>
  <c r="M166" i="9" s="1"/>
  <c r="J174" i="9"/>
  <c r="K174" i="9" s="1"/>
  <c r="M174" i="9" s="1"/>
  <c r="J191" i="9"/>
  <c r="K191" i="9" s="1"/>
  <c r="M191" i="9" s="1"/>
  <c r="J198" i="9"/>
  <c r="K198" i="9" s="1"/>
  <c r="M198" i="9" s="1"/>
  <c r="J214" i="9"/>
  <c r="K214" i="9" s="1"/>
  <c r="M214" i="9" s="1"/>
  <c r="J217" i="9"/>
  <c r="K217" i="9" s="1"/>
  <c r="M217" i="9" s="1"/>
  <c r="J230" i="9"/>
  <c r="K230" i="9" s="1"/>
  <c r="M230" i="9" s="1"/>
  <c r="J233" i="9"/>
  <c r="K233" i="9" s="1"/>
  <c r="M233" i="9" s="1"/>
  <c r="J246" i="9"/>
  <c r="K246" i="9" s="1"/>
  <c r="M246" i="9" s="1"/>
  <c r="J249" i="9"/>
  <c r="K249" i="9" s="1"/>
  <c r="M249" i="9" s="1"/>
  <c r="J262" i="9"/>
  <c r="K262" i="9" s="1"/>
  <c r="M262" i="9" s="1"/>
  <c r="J265" i="9"/>
  <c r="K265" i="9" s="1"/>
  <c r="M265" i="9" s="1"/>
  <c r="J268" i="9"/>
  <c r="K268" i="9" s="1"/>
  <c r="M268" i="9" s="1"/>
  <c r="J272" i="9"/>
  <c r="K272" i="9" s="1"/>
  <c r="M272" i="9" s="1"/>
  <c r="J276" i="9"/>
  <c r="K276" i="9" s="1"/>
  <c r="M276" i="9" s="1"/>
  <c r="J280" i="9"/>
  <c r="K280" i="9" s="1"/>
  <c r="M280" i="9" s="1"/>
  <c r="J284" i="9"/>
  <c r="K284" i="9" s="1"/>
  <c r="M284" i="9" s="1"/>
  <c r="J288" i="9"/>
  <c r="K288" i="9" s="1"/>
  <c r="M288" i="9" s="1"/>
  <c r="J292" i="9"/>
  <c r="K292" i="9" s="1"/>
  <c r="M292" i="9" s="1"/>
  <c r="J296" i="9"/>
  <c r="K296" i="9" s="1"/>
  <c r="M296" i="9" s="1"/>
  <c r="J300" i="9"/>
  <c r="K300" i="9" s="1"/>
  <c r="M300" i="9" s="1"/>
  <c r="J304" i="9"/>
  <c r="K304" i="9" s="1"/>
  <c r="M304" i="9" s="1"/>
  <c r="J308" i="9"/>
  <c r="K308" i="9" s="1"/>
  <c r="M308" i="9" s="1"/>
  <c r="J312" i="9"/>
  <c r="K312" i="9" s="1"/>
  <c r="M312" i="9" s="1"/>
  <c r="J316" i="9"/>
  <c r="K316" i="9" s="1"/>
  <c r="M316" i="9" s="1"/>
  <c r="J320" i="9"/>
  <c r="K320" i="9" s="1"/>
  <c r="M320" i="9" s="1"/>
  <c r="J147" i="9"/>
  <c r="K147" i="9" s="1"/>
  <c r="M147" i="9" s="1"/>
  <c r="J167" i="9"/>
  <c r="K167" i="9" s="1"/>
  <c r="M167" i="9" s="1"/>
  <c r="J170" i="9"/>
  <c r="K170" i="9" s="1"/>
  <c r="M170" i="9" s="1"/>
  <c r="J199" i="9"/>
  <c r="K199" i="9" s="1"/>
  <c r="M199" i="9" s="1"/>
  <c r="J202" i="9"/>
  <c r="K202" i="9" s="1"/>
  <c r="M202" i="9" s="1"/>
  <c r="J218" i="9"/>
  <c r="K218" i="9" s="1"/>
  <c r="M218" i="9" s="1"/>
  <c r="J221" i="9"/>
  <c r="K221" i="9" s="1"/>
  <c r="M221" i="9" s="1"/>
  <c r="J234" i="9"/>
  <c r="K234" i="9" s="1"/>
  <c r="M234" i="9" s="1"/>
  <c r="J237" i="9"/>
  <c r="K237" i="9" s="1"/>
  <c r="M237" i="9" s="1"/>
  <c r="J250" i="9"/>
  <c r="K250" i="9" s="1"/>
  <c r="M250" i="9" s="1"/>
  <c r="J253" i="9"/>
  <c r="K253" i="9" s="1"/>
  <c r="M253" i="9" s="1"/>
  <c r="J266" i="9"/>
  <c r="K266" i="9" s="1"/>
  <c r="M266" i="9" s="1"/>
  <c r="J122" i="9"/>
  <c r="K122" i="9" s="1"/>
  <c r="M122" i="9" s="1"/>
  <c r="J150" i="9"/>
  <c r="K150" i="9" s="1"/>
  <c r="M150" i="9" s="1"/>
  <c r="J213" i="9"/>
  <c r="K213" i="9" s="1"/>
  <c r="M213" i="9" s="1"/>
  <c r="J225" i="9"/>
  <c r="K225" i="9" s="1"/>
  <c r="M225" i="9" s="1"/>
  <c r="J238" i="9"/>
  <c r="K238" i="9" s="1"/>
  <c r="M238" i="9" s="1"/>
  <c r="J245" i="9"/>
  <c r="K245" i="9" s="1"/>
  <c r="M245" i="9" s="1"/>
  <c r="J257" i="9"/>
  <c r="K257" i="9" s="1"/>
  <c r="M257" i="9" s="1"/>
  <c r="J274" i="9"/>
  <c r="K274" i="9" s="1"/>
  <c r="M274" i="9" s="1"/>
  <c r="J282" i="9"/>
  <c r="K282" i="9" s="1"/>
  <c r="M282" i="9" s="1"/>
  <c r="J290" i="9"/>
  <c r="K290" i="9" s="1"/>
  <c r="M290" i="9" s="1"/>
  <c r="J298" i="9"/>
  <c r="K298" i="9" s="1"/>
  <c r="M298" i="9" s="1"/>
  <c r="J306" i="9"/>
  <c r="K306" i="9" s="1"/>
  <c r="M306" i="9" s="1"/>
  <c r="J314" i="9"/>
  <c r="K314" i="9" s="1"/>
  <c r="M314" i="9" s="1"/>
  <c r="J321" i="9"/>
  <c r="K321" i="9" s="1"/>
  <c r="M321" i="9" s="1"/>
  <c r="J325" i="9"/>
  <c r="K325" i="9" s="1"/>
  <c r="M325" i="9" s="1"/>
  <c r="J329" i="9"/>
  <c r="K329" i="9" s="1"/>
  <c r="M329" i="9" s="1"/>
  <c r="J333" i="9"/>
  <c r="K333" i="9" s="1"/>
  <c r="M333" i="9" s="1"/>
  <c r="J337" i="9"/>
  <c r="K337" i="9" s="1"/>
  <c r="M337" i="9" s="1"/>
  <c r="J341" i="9"/>
  <c r="K341" i="9" s="1"/>
  <c r="M341" i="9" s="1"/>
  <c r="J345" i="9"/>
  <c r="K345" i="9" s="1"/>
  <c r="M345" i="9" s="1"/>
  <c r="J349" i="9"/>
  <c r="K349" i="9" s="1"/>
  <c r="M349" i="9" s="1"/>
  <c r="J353" i="9"/>
  <c r="K353" i="9" s="1"/>
  <c r="M353" i="9" s="1"/>
  <c r="J357" i="9"/>
  <c r="K357" i="9" s="1"/>
  <c r="M357" i="9" s="1"/>
  <c r="J361" i="9"/>
  <c r="K361" i="9" s="1"/>
  <c r="M361" i="9" s="1"/>
  <c r="J355" i="9"/>
  <c r="K355" i="9" s="1"/>
  <c r="M355" i="9" s="1"/>
  <c r="J363" i="9"/>
  <c r="K363" i="9" s="1"/>
  <c r="M363" i="9" s="1"/>
  <c r="J305" i="9"/>
  <c r="K305" i="9" s="1"/>
  <c r="M305" i="9" s="1"/>
  <c r="J348" i="9"/>
  <c r="K348" i="9" s="1"/>
  <c r="M348" i="9" s="1"/>
  <c r="J356" i="9"/>
  <c r="K356" i="9" s="1"/>
  <c r="M356" i="9" s="1"/>
  <c r="J151" i="9"/>
  <c r="K151" i="9" s="1"/>
  <c r="M151" i="9" s="1"/>
  <c r="J154" i="9"/>
  <c r="K154" i="9" s="1"/>
  <c r="M154" i="9" s="1"/>
  <c r="J163" i="9"/>
  <c r="K163" i="9" s="1"/>
  <c r="M163" i="9" s="1"/>
  <c r="J178" i="9"/>
  <c r="K178" i="9" s="1"/>
  <c r="M178" i="9" s="1"/>
  <c r="J187" i="9"/>
  <c r="K187" i="9" s="1"/>
  <c r="M187" i="9" s="1"/>
  <c r="J226" i="9"/>
  <c r="K226" i="9" s="1"/>
  <c r="M226" i="9" s="1"/>
  <c r="J258" i="9"/>
  <c r="K258" i="9" s="1"/>
  <c r="M258" i="9" s="1"/>
  <c r="J270" i="9"/>
  <c r="K270" i="9" s="1"/>
  <c r="M270" i="9" s="1"/>
  <c r="J277" i="9"/>
  <c r="K277" i="9" s="1"/>
  <c r="M277" i="9" s="1"/>
  <c r="J285" i="9"/>
  <c r="K285" i="9" s="1"/>
  <c r="M285" i="9" s="1"/>
  <c r="J293" i="9"/>
  <c r="K293" i="9" s="1"/>
  <c r="M293" i="9" s="1"/>
  <c r="J301" i="9"/>
  <c r="K301" i="9" s="1"/>
  <c r="M301" i="9" s="1"/>
  <c r="J309" i="9"/>
  <c r="K309" i="9" s="1"/>
  <c r="M309" i="9" s="1"/>
  <c r="J317" i="9"/>
  <c r="K317" i="9" s="1"/>
  <c r="M317" i="9" s="1"/>
  <c r="J324" i="9"/>
  <c r="K324" i="9" s="1"/>
  <c r="M324" i="9" s="1"/>
  <c r="J328" i="9"/>
  <c r="K328" i="9" s="1"/>
  <c r="M328" i="9" s="1"/>
  <c r="J332" i="9"/>
  <c r="K332" i="9" s="1"/>
  <c r="M332" i="9" s="1"/>
  <c r="J336" i="9"/>
  <c r="K336" i="9" s="1"/>
  <c r="M336" i="9" s="1"/>
  <c r="J340" i="9"/>
  <c r="K340" i="9" s="1"/>
  <c r="M340" i="9" s="1"/>
  <c r="J342" i="9"/>
  <c r="K342" i="9" s="1"/>
  <c r="M342" i="9" s="1"/>
  <c r="J346" i="9"/>
  <c r="K346" i="9" s="1"/>
  <c r="M346" i="9" s="1"/>
  <c r="J350" i="9"/>
  <c r="K350" i="9" s="1"/>
  <c r="M350" i="9" s="1"/>
  <c r="J354" i="9"/>
  <c r="K354" i="9" s="1"/>
  <c r="M354" i="9" s="1"/>
  <c r="J358" i="9"/>
  <c r="K358" i="9" s="1"/>
  <c r="M358" i="9" s="1"/>
  <c r="J362" i="9"/>
  <c r="K362" i="9" s="1"/>
  <c r="M362" i="9" s="1"/>
  <c r="J351" i="9"/>
  <c r="K351" i="9" s="1"/>
  <c r="M351" i="9" s="1"/>
  <c r="J242" i="9"/>
  <c r="K242" i="9" s="1"/>
  <c r="M242" i="9" s="1"/>
  <c r="J289" i="9"/>
  <c r="K289" i="9" s="1"/>
  <c r="M289" i="9" s="1"/>
  <c r="J313" i="9"/>
  <c r="K313" i="9" s="1"/>
  <c r="M313" i="9" s="1"/>
  <c r="J322" i="9"/>
  <c r="K322" i="9" s="1"/>
  <c r="M322" i="9" s="1"/>
  <c r="J326" i="9"/>
  <c r="K326" i="9" s="1"/>
  <c r="M326" i="9" s="1"/>
  <c r="J334" i="9"/>
  <c r="K334" i="9" s="1"/>
  <c r="M334" i="9" s="1"/>
  <c r="J344" i="9"/>
  <c r="K344" i="9" s="1"/>
  <c r="M344" i="9" s="1"/>
  <c r="J190" i="9"/>
  <c r="K190" i="9" s="1"/>
  <c r="M190" i="9" s="1"/>
  <c r="J209" i="9"/>
  <c r="K209" i="9" s="1"/>
  <c r="M209" i="9" s="1"/>
  <c r="J222" i="9"/>
  <c r="K222" i="9" s="1"/>
  <c r="M222" i="9" s="1"/>
  <c r="J229" i="9"/>
  <c r="K229" i="9" s="1"/>
  <c r="M229" i="9" s="1"/>
  <c r="J241" i="9"/>
  <c r="K241" i="9" s="1"/>
  <c r="M241" i="9" s="1"/>
  <c r="J254" i="9"/>
  <c r="K254" i="9" s="1"/>
  <c r="M254" i="9" s="1"/>
  <c r="J261" i="9"/>
  <c r="K261" i="9" s="1"/>
  <c r="M261" i="9" s="1"/>
  <c r="J269" i="9"/>
  <c r="K269" i="9" s="1"/>
  <c r="M269" i="9" s="1"/>
  <c r="J278" i="9"/>
  <c r="K278" i="9" s="1"/>
  <c r="M278" i="9" s="1"/>
  <c r="J286" i="9"/>
  <c r="K286" i="9" s="1"/>
  <c r="M286" i="9" s="1"/>
  <c r="J294" i="9"/>
  <c r="K294" i="9" s="1"/>
  <c r="M294" i="9" s="1"/>
  <c r="J302" i="9"/>
  <c r="K302" i="9" s="1"/>
  <c r="M302" i="9" s="1"/>
  <c r="J310" i="9"/>
  <c r="K310" i="9" s="1"/>
  <c r="M310" i="9" s="1"/>
  <c r="J318" i="9"/>
  <c r="K318" i="9" s="1"/>
  <c r="M318" i="9" s="1"/>
  <c r="J343" i="9"/>
  <c r="K343" i="9" s="1"/>
  <c r="M343" i="9" s="1"/>
  <c r="J347" i="9"/>
  <c r="K347" i="9" s="1"/>
  <c r="M347" i="9" s="1"/>
  <c r="J359" i="9"/>
  <c r="K359" i="9" s="1"/>
  <c r="M359" i="9" s="1"/>
  <c r="J146" i="9"/>
  <c r="K146" i="9" s="1"/>
  <c r="M146" i="9" s="1"/>
  <c r="J210" i="9"/>
  <c r="K210" i="9" s="1"/>
  <c r="M210" i="9" s="1"/>
  <c r="J273" i="9"/>
  <c r="K273" i="9" s="1"/>
  <c r="M273" i="9" s="1"/>
  <c r="J281" i="9"/>
  <c r="K281" i="9" s="1"/>
  <c r="M281" i="9" s="1"/>
  <c r="J297" i="9"/>
  <c r="K297" i="9" s="1"/>
  <c r="M297" i="9" s="1"/>
  <c r="J330" i="9"/>
  <c r="K330" i="9" s="1"/>
  <c r="M330" i="9" s="1"/>
  <c r="J338" i="9"/>
  <c r="K338" i="9" s="1"/>
  <c r="M338" i="9" s="1"/>
  <c r="J352" i="9"/>
  <c r="K352" i="9" s="1"/>
  <c r="M352" i="9" s="1"/>
  <c r="J360" i="9"/>
  <c r="K360" i="9" s="1"/>
  <c r="M360" i="9" s="1"/>
  <c r="O313" i="7"/>
  <c r="N313" i="8"/>
  <c r="O313" i="8" s="1"/>
  <c r="O258" i="7"/>
  <c r="N258" i="8"/>
  <c r="O258" i="8" s="1"/>
  <c r="O204" i="7"/>
  <c r="N204" i="8"/>
  <c r="O204" i="8" s="1"/>
  <c r="O356" i="7"/>
  <c r="N356" i="8"/>
  <c r="O356" i="8" s="1"/>
  <c r="O348" i="7"/>
  <c r="N348" i="8"/>
  <c r="O348" i="8" s="1"/>
  <c r="O340" i="7"/>
  <c r="N340" i="8"/>
  <c r="O340" i="8" s="1"/>
  <c r="O332" i="7"/>
  <c r="N332" i="8"/>
  <c r="O332" i="8" s="1"/>
  <c r="O324" i="7"/>
  <c r="N324" i="8"/>
  <c r="O324" i="8" s="1"/>
  <c r="O316" i="7"/>
  <c r="N316" i="8"/>
  <c r="O316" i="8" s="1"/>
  <c r="O308" i="7"/>
  <c r="N308" i="8"/>
  <c r="O308" i="8" s="1"/>
  <c r="O299" i="7"/>
  <c r="N299" i="8"/>
  <c r="O299" i="8" s="1"/>
  <c r="O269" i="7"/>
  <c r="N269" i="8"/>
  <c r="O269" i="8" s="1"/>
  <c r="O228" i="7"/>
  <c r="N228" i="8"/>
  <c r="O228" i="8" s="1"/>
  <c r="O319" i="7"/>
  <c r="N319" i="8"/>
  <c r="O319" i="8" s="1"/>
  <c r="O303" i="7"/>
  <c r="N303" i="8"/>
  <c r="O303" i="8" s="1"/>
  <c r="O287" i="7"/>
  <c r="N287" i="8"/>
  <c r="O287" i="8" s="1"/>
  <c r="O254" i="7"/>
  <c r="N254" i="8"/>
  <c r="O254" i="8" s="1"/>
  <c r="O200" i="7"/>
  <c r="N200" i="8"/>
  <c r="O200" i="8" s="1"/>
  <c r="O291" i="7"/>
  <c r="N291" i="8"/>
  <c r="O291" i="8" s="1"/>
  <c r="O361" i="7"/>
  <c r="N361" i="8"/>
  <c r="O361" i="8" s="1"/>
  <c r="O353" i="7"/>
  <c r="N353" i="8"/>
  <c r="O353" i="8" s="1"/>
  <c r="O345" i="7"/>
  <c r="N345" i="8"/>
  <c r="O345" i="8" s="1"/>
  <c r="O337" i="7"/>
  <c r="N337" i="8"/>
  <c r="O337" i="8" s="1"/>
  <c r="O329" i="7"/>
  <c r="N329" i="8"/>
  <c r="O329" i="8" s="1"/>
  <c r="O281" i="7"/>
  <c r="N281" i="8"/>
  <c r="O281" i="8" s="1"/>
  <c r="O236" i="7"/>
  <c r="N236" i="8"/>
  <c r="O236" i="8" s="1"/>
  <c r="O154" i="7"/>
  <c r="N154" i="8"/>
  <c r="O154" i="8" s="1"/>
  <c r="O296" i="7"/>
  <c r="N296" i="8"/>
  <c r="O296" i="8" s="1"/>
  <c r="O288" i="7"/>
  <c r="N288" i="8"/>
  <c r="O288" i="8" s="1"/>
  <c r="O280" i="7"/>
  <c r="N280" i="8"/>
  <c r="O280" i="8" s="1"/>
  <c r="O272" i="7"/>
  <c r="N272" i="8"/>
  <c r="O272" i="8" s="1"/>
  <c r="O265" i="7"/>
  <c r="N265" i="8"/>
  <c r="O265" i="8" s="1"/>
  <c r="O257" i="7"/>
  <c r="N257" i="8"/>
  <c r="O257" i="8" s="1"/>
  <c r="O246" i="7"/>
  <c r="N246" i="8"/>
  <c r="O246" i="8" s="1"/>
  <c r="O230" i="7"/>
  <c r="N230" i="8"/>
  <c r="O230" i="8" s="1"/>
  <c r="O214" i="7"/>
  <c r="N214" i="8"/>
  <c r="O214" i="8" s="1"/>
  <c r="O198" i="7"/>
  <c r="N198" i="8"/>
  <c r="O198" i="8" s="1"/>
  <c r="O146" i="7"/>
  <c r="N146" i="8"/>
  <c r="O146" i="8" s="1"/>
  <c r="O192" i="7"/>
  <c r="N192" i="8"/>
  <c r="O192" i="8" s="1"/>
  <c r="O184" i="7"/>
  <c r="N184" i="8"/>
  <c r="O184" i="8" s="1"/>
  <c r="O251" i="7"/>
  <c r="N251" i="8"/>
  <c r="O251" i="8" s="1"/>
  <c r="O243" i="7"/>
  <c r="N243" i="8"/>
  <c r="O243" i="8" s="1"/>
  <c r="O235" i="7"/>
  <c r="N235" i="8"/>
  <c r="O235" i="8" s="1"/>
  <c r="O227" i="7"/>
  <c r="N227" i="8"/>
  <c r="O227" i="8" s="1"/>
  <c r="O219" i="7"/>
  <c r="N219" i="8"/>
  <c r="O219" i="8" s="1"/>
  <c r="O211" i="7"/>
  <c r="N211" i="8"/>
  <c r="O211" i="8" s="1"/>
  <c r="O203" i="7"/>
  <c r="N203" i="8"/>
  <c r="O203" i="8" s="1"/>
  <c r="O195" i="7"/>
  <c r="N195" i="8"/>
  <c r="O195" i="8" s="1"/>
  <c r="O187" i="7"/>
  <c r="N187" i="8"/>
  <c r="O187" i="8" s="1"/>
  <c r="O166" i="7"/>
  <c r="N166" i="8"/>
  <c r="O166" i="8" s="1"/>
  <c r="O148" i="7"/>
  <c r="N148" i="8"/>
  <c r="O148" i="8" s="1"/>
  <c r="O176" i="7"/>
  <c r="N176" i="8"/>
  <c r="O176" i="8" s="1"/>
  <c r="O177" i="7"/>
  <c r="N177" i="8"/>
  <c r="O177" i="8" s="1"/>
  <c r="O169" i="7"/>
  <c r="N169" i="8"/>
  <c r="O169" i="8" s="1"/>
  <c r="O161" i="7"/>
  <c r="N161" i="8"/>
  <c r="O161" i="8" s="1"/>
  <c r="O153" i="7"/>
  <c r="N153" i="8"/>
  <c r="O153" i="8" s="1"/>
  <c r="O145" i="7"/>
  <c r="N145" i="8"/>
  <c r="O145" i="8" s="1"/>
  <c r="O108" i="7"/>
  <c r="N108" i="8"/>
  <c r="O108" i="8" s="1"/>
  <c r="O82" i="7"/>
  <c r="N82" i="8"/>
  <c r="O82" i="8" s="1"/>
  <c r="O94" i="7"/>
  <c r="N94" i="8"/>
  <c r="O94" i="8" s="1"/>
  <c r="O96" i="7"/>
  <c r="N96" i="8"/>
  <c r="O96" i="8" s="1"/>
  <c r="O135" i="7"/>
  <c r="N135" i="8"/>
  <c r="O135" i="8" s="1"/>
  <c r="O127" i="7"/>
  <c r="N127" i="8"/>
  <c r="O127" i="8" s="1"/>
  <c r="O140" i="7"/>
  <c r="N140" i="8"/>
  <c r="O140" i="8" s="1"/>
  <c r="O132" i="7"/>
  <c r="N132" i="8"/>
  <c r="O132" i="8" s="1"/>
  <c r="O124" i="7"/>
  <c r="N124" i="8"/>
  <c r="O124" i="8" s="1"/>
  <c r="O117" i="7"/>
  <c r="N117" i="8"/>
  <c r="O117" i="8" s="1"/>
  <c r="O109" i="7"/>
  <c r="N109" i="8"/>
  <c r="O109" i="8" s="1"/>
  <c r="O101" i="7"/>
  <c r="N101" i="8"/>
  <c r="O101" i="8" s="1"/>
  <c r="O93" i="7"/>
  <c r="N93" i="8"/>
  <c r="O93" i="8" s="1"/>
  <c r="O85" i="7"/>
  <c r="N85" i="8"/>
  <c r="O85" i="8" s="1"/>
  <c r="O76" i="7"/>
  <c r="N76" i="8"/>
  <c r="O76" i="8" s="1"/>
  <c r="O68" i="7"/>
  <c r="N68" i="8"/>
  <c r="O68" i="8" s="1"/>
  <c r="O60" i="7"/>
  <c r="N60" i="8"/>
  <c r="O60" i="8" s="1"/>
  <c r="O52" i="7"/>
  <c r="N52" i="8"/>
  <c r="O52" i="8" s="1"/>
  <c r="O45" i="7"/>
  <c r="N45" i="8"/>
  <c r="O45" i="8" s="1"/>
  <c r="O37" i="7"/>
  <c r="N37" i="8"/>
  <c r="O37" i="8" s="1"/>
  <c r="O29" i="7"/>
  <c r="N29" i="8"/>
  <c r="O29" i="8" s="1"/>
  <c r="O75" i="7"/>
  <c r="N75" i="8"/>
  <c r="O75" i="8" s="1"/>
  <c r="O67" i="7"/>
  <c r="N67" i="8"/>
  <c r="O67" i="8" s="1"/>
  <c r="O59" i="7"/>
  <c r="N59" i="8"/>
  <c r="O59" i="8" s="1"/>
  <c r="O50" i="7"/>
  <c r="N50" i="8"/>
  <c r="O50" i="8" s="1"/>
  <c r="O42" i="7"/>
  <c r="N42" i="8"/>
  <c r="O42" i="8" s="1"/>
  <c r="O34" i="7"/>
  <c r="N34" i="8"/>
  <c r="O34" i="8" s="1"/>
  <c r="O26" i="7"/>
  <c r="N26" i="8"/>
  <c r="O26" i="8" s="1"/>
  <c r="O18" i="7"/>
  <c r="N18" i="8"/>
  <c r="O18" i="8" s="1"/>
  <c r="O10" i="7"/>
  <c r="N10" i="8"/>
  <c r="O10" i="8" s="1"/>
  <c r="O21" i="7"/>
  <c r="N21" i="8"/>
  <c r="O21" i="8" s="1"/>
  <c r="O13" i="7"/>
  <c r="N13" i="8"/>
  <c r="O13" i="8" s="1"/>
  <c r="O327" i="7"/>
  <c r="N327" i="8"/>
  <c r="O327" i="8" s="1"/>
  <c r="O232" i="7"/>
  <c r="N232" i="8"/>
  <c r="O232" i="8" s="1"/>
  <c r="O362" i="7"/>
  <c r="N362" i="8"/>
  <c r="O362" i="8" s="1"/>
  <c r="O354" i="7"/>
  <c r="N354" i="8"/>
  <c r="O354" i="8" s="1"/>
  <c r="O346" i="7"/>
  <c r="N346" i="8"/>
  <c r="O346" i="8" s="1"/>
  <c r="O338" i="7"/>
  <c r="N338" i="8"/>
  <c r="O338" i="8" s="1"/>
  <c r="O330" i="7"/>
  <c r="N330" i="8"/>
  <c r="O330" i="8" s="1"/>
  <c r="O322" i="7"/>
  <c r="N322" i="8"/>
  <c r="O322" i="8" s="1"/>
  <c r="O314" i="7"/>
  <c r="N314" i="8"/>
  <c r="O314" i="8" s="1"/>
  <c r="O306" i="7"/>
  <c r="N306" i="8"/>
  <c r="O306" i="8" s="1"/>
  <c r="O295" i="7"/>
  <c r="N295" i="8"/>
  <c r="O295" i="8" s="1"/>
  <c r="O264" i="7"/>
  <c r="N264" i="8"/>
  <c r="O264" i="8" s="1"/>
  <c r="O180" i="7"/>
  <c r="N180" i="8"/>
  <c r="O180" i="8" s="1"/>
  <c r="O317" i="7"/>
  <c r="N317" i="8"/>
  <c r="O317" i="8" s="1"/>
  <c r="O248" i="7"/>
  <c r="N248" i="8"/>
  <c r="O248" i="8" s="1"/>
  <c r="O279" i="7"/>
  <c r="N279" i="8"/>
  <c r="O279" i="8" s="1"/>
  <c r="O240" i="7"/>
  <c r="N240" i="8"/>
  <c r="O240" i="8" s="1"/>
  <c r="O170" i="7"/>
  <c r="N170" i="8"/>
  <c r="O170" i="8" s="1"/>
  <c r="O283" i="7"/>
  <c r="N283" i="8"/>
  <c r="O283" i="8" s="1"/>
  <c r="O359" i="7"/>
  <c r="N359" i="8"/>
  <c r="O359" i="8" s="1"/>
  <c r="O351" i="7"/>
  <c r="N351" i="8"/>
  <c r="O351" i="8" s="1"/>
  <c r="O343" i="7"/>
  <c r="N343" i="8"/>
  <c r="O343" i="8" s="1"/>
  <c r="O335" i="7"/>
  <c r="N335" i="8"/>
  <c r="O335" i="8" s="1"/>
  <c r="O301" i="7"/>
  <c r="N301" i="8"/>
  <c r="O301" i="8" s="1"/>
  <c r="O273" i="7"/>
  <c r="N273" i="8"/>
  <c r="O273" i="8" s="1"/>
  <c r="O224" i="7"/>
  <c r="N224" i="8"/>
  <c r="O224" i="8" s="1"/>
  <c r="O106" i="7"/>
  <c r="N106" i="8"/>
  <c r="O106" i="8" s="1"/>
  <c r="O294" i="7"/>
  <c r="N294" i="8"/>
  <c r="O294" i="8" s="1"/>
  <c r="O286" i="7"/>
  <c r="N286" i="8"/>
  <c r="O286" i="8" s="1"/>
  <c r="O278" i="7"/>
  <c r="N278" i="8"/>
  <c r="O278" i="8" s="1"/>
  <c r="O270" i="7"/>
  <c r="N270" i="8"/>
  <c r="O270" i="8" s="1"/>
  <c r="O263" i="7"/>
  <c r="N263" i="8"/>
  <c r="O263" i="8" s="1"/>
  <c r="O255" i="7"/>
  <c r="N255" i="8"/>
  <c r="O255" i="8" s="1"/>
  <c r="O242" i="7"/>
  <c r="N242" i="8"/>
  <c r="O242" i="8" s="1"/>
  <c r="O226" i="7"/>
  <c r="N226" i="8"/>
  <c r="O226" i="8" s="1"/>
  <c r="O210" i="7"/>
  <c r="N210" i="8"/>
  <c r="O210" i="8" s="1"/>
  <c r="O150" i="7"/>
  <c r="N150" i="8"/>
  <c r="O150" i="8" s="1"/>
  <c r="O90" i="7"/>
  <c r="N90" i="8"/>
  <c r="O90" i="8" s="1"/>
  <c r="O190" i="7"/>
  <c r="N190" i="8"/>
  <c r="O190" i="8" s="1"/>
  <c r="O182" i="7"/>
  <c r="N182" i="8"/>
  <c r="O182" i="8" s="1"/>
  <c r="O249" i="7"/>
  <c r="N249" i="8"/>
  <c r="O249" i="8" s="1"/>
  <c r="O241" i="7"/>
  <c r="N241" i="8"/>
  <c r="O241" i="8" s="1"/>
  <c r="O233" i="7"/>
  <c r="N233" i="8"/>
  <c r="O233" i="8" s="1"/>
  <c r="O225" i="7"/>
  <c r="N225" i="8"/>
  <c r="O225" i="8" s="1"/>
  <c r="O217" i="7"/>
  <c r="N217" i="8"/>
  <c r="O217" i="8" s="1"/>
  <c r="O209" i="7"/>
  <c r="N209" i="8"/>
  <c r="O209" i="8" s="1"/>
  <c r="O201" i="7"/>
  <c r="N201" i="8"/>
  <c r="O201" i="8" s="1"/>
  <c r="O193" i="7"/>
  <c r="N193" i="8"/>
  <c r="O193" i="8" s="1"/>
  <c r="O185" i="7"/>
  <c r="N185" i="8"/>
  <c r="O185" i="8" s="1"/>
  <c r="O160" i="7"/>
  <c r="N160" i="8"/>
  <c r="O160" i="8" s="1"/>
  <c r="O144" i="7"/>
  <c r="N144" i="8"/>
  <c r="O144" i="8" s="1"/>
  <c r="O168" i="7"/>
  <c r="N168" i="8"/>
  <c r="O168" i="8" s="1"/>
  <c r="O175" i="7"/>
  <c r="N175" i="8"/>
  <c r="O175" i="8" s="1"/>
  <c r="O167" i="7"/>
  <c r="N167" i="8"/>
  <c r="O167" i="8" s="1"/>
  <c r="O159" i="7"/>
  <c r="N159" i="8"/>
  <c r="O159" i="8" s="1"/>
  <c r="O151" i="7"/>
  <c r="N151" i="8"/>
  <c r="O151" i="8" s="1"/>
  <c r="O143" i="7"/>
  <c r="N143" i="8"/>
  <c r="O143" i="8" s="1"/>
  <c r="O100" i="7"/>
  <c r="N100" i="8"/>
  <c r="O100" i="8" s="1"/>
  <c r="O118" i="7"/>
  <c r="N118" i="8"/>
  <c r="O118" i="8" s="1"/>
  <c r="O86" i="7"/>
  <c r="N86" i="8"/>
  <c r="O86" i="8" s="1"/>
  <c r="O88" i="7"/>
  <c r="N88" i="8"/>
  <c r="O88" i="8" s="1"/>
  <c r="O133" i="7"/>
  <c r="N133" i="8"/>
  <c r="O133" i="8" s="1"/>
  <c r="O125" i="7"/>
  <c r="N125" i="8"/>
  <c r="O125" i="8" s="1"/>
  <c r="O138" i="7"/>
  <c r="N138" i="8"/>
  <c r="O138" i="8" s="1"/>
  <c r="O130" i="7"/>
  <c r="N130" i="8"/>
  <c r="O130" i="8" s="1"/>
  <c r="O122" i="7"/>
  <c r="N122" i="8"/>
  <c r="O122" i="8" s="1"/>
  <c r="O115" i="7"/>
  <c r="N115" i="8"/>
  <c r="O115" i="8" s="1"/>
  <c r="O107" i="7"/>
  <c r="N107" i="8"/>
  <c r="O107" i="8" s="1"/>
  <c r="O99" i="7"/>
  <c r="N99" i="8"/>
  <c r="O99" i="8" s="1"/>
  <c r="O91" i="7"/>
  <c r="N91" i="8"/>
  <c r="O91" i="8" s="1"/>
  <c r="O83" i="7"/>
  <c r="N83" i="8"/>
  <c r="O83" i="8" s="1"/>
  <c r="O74" i="7"/>
  <c r="N74" i="8"/>
  <c r="O74" i="8" s="1"/>
  <c r="O66" i="7"/>
  <c r="N66" i="8"/>
  <c r="O66" i="8" s="1"/>
  <c r="O58" i="7"/>
  <c r="N58" i="8"/>
  <c r="O58" i="8" s="1"/>
  <c r="O51" i="7"/>
  <c r="N51" i="8"/>
  <c r="O51" i="8" s="1"/>
  <c r="O43" i="7"/>
  <c r="N43" i="8"/>
  <c r="O43" i="8" s="1"/>
  <c r="O35" i="7"/>
  <c r="N35" i="8"/>
  <c r="O35" i="8" s="1"/>
  <c r="O81" i="7"/>
  <c r="N81" i="8"/>
  <c r="O81" i="8" s="1"/>
  <c r="O73" i="7"/>
  <c r="N73" i="8"/>
  <c r="O73" i="8" s="1"/>
  <c r="O65" i="7"/>
  <c r="N65" i="8"/>
  <c r="O65" i="8" s="1"/>
  <c r="O57" i="7"/>
  <c r="N57" i="8"/>
  <c r="O57" i="8" s="1"/>
  <c r="O48" i="7"/>
  <c r="N48" i="8"/>
  <c r="O48" i="8" s="1"/>
  <c r="O40" i="7"/>
  <c r="N40" i="8"/>
  <c r="O40" i="8" s="1"/>
  <c r="O32" i="7"/>
  <c r="N32" i="8"/>
  <c r="O32" i="8" s="1"/>
  <c r="O24" i="7"/>
  <c r="N24" i="8"/>
  <c r="O24" i="8" s="1"/>
  <c r="O16" i="7"/>
  <c r="N16" i="8"/>
  <c r="O16" i="8" s="1"/>
  <c r="O27" i="7"/>
  <c r="N27" i="8"/>
  <c r="O27" i="8" s="1"/>
  <c r="O19" i="7"/>
  <c r="N19" i="8"/>
  <c r="O19" i="8" s="1"/>
  <c r="O11" i="7"/>
  <c r="N11" i="8"/>
  <c r="O11" i="8" s="1"/>
  <c r="O321" i="7"/>
  <c r="N321" i="8"/>
  <c r="O321" i="8" s="1"/>
  <c r="O220" i="7"/>
  <c r="N220" i="8"/>
  <c r="O220" i="8" s="1"/>
  <c r="O360" i="7"/>
  <c r="N360" i="8"/>
  <c r="O360" i="8" s="1"/>
  <c r="O352" i="7"/>
  <c r="N352" i="8"/>
  <c r="O352" i="8" s="1"/>
  <c r="O344" i="7"/>
  <c r="N344" i="8"/>
  <c r="O344" i="8" s="1"/>
  <c r="O336" i="7"/>
  <c r="N336" i="8"/>
  <c r="O336" i="8" s="1"/>
  <c r="O328" i="7"/>
  <c r="N328" i="8"/>
  <c r="O328" i="8" s="1"/>
  <c r="O320" i="7"/>
  <c r="N320" i="8"/>
  <c r="O320" i="8" s="1"/>
  <c r="O312" i="7"/>
  <c r="N312" i="8"/>
  <c r="O312" i="8" s="1"/>
  <c r="O304" i="7"/>
  <c r="N304" i="8"/>
  <c r="O304" i="8" s="1"/>
  <c r="O285" i="7"/>
  <c r="N285" i="8"/>
  <c r="O285" i="8" s="1"/>
  <c r="O256" i="7"/>
  <c r="N256" i="8"/>
  <c r="O256" i="8" s="1"/>
  <c r="O325" i="7"/>
  <c r="N325" i="8"/>
  <c r="O325" i="8" s="1"/>
  <c r="O307" i="7"/>
  <c r="N307" i="8"/>
  <c r="O307" i="8" s="1"/>
  <c r="O142" i="7"/>
  <c r="N142" i="8"/>
  <c r="O142" i="8" s="1"/>
  <c r="O271" i="7"/>
  <c r="N271" i="8"/>
  <c r="O271" i="8" s="1"/>
  <c r="O216" i="7"/>
  <c r="N216" i="8"/>
  <c r="O216" i="8" s="1"/>
  <c r="O311" i="7"/>
  <c r="N311" i="8"/>
  <c r="O311" i="8" s="1"/>
  <c r="O275" i="7"/>
  <c r="N275" i="8"/>
  <c r="O275" i="8" s="1"/>
  <c r="O357" i="7"/>
  <c r="N357" i="8"/>
  <c r="O357" i="8" s="1"/>
  <c r="O349" i="7"/>
  <c r="N349" i="8"/>
  <c r="O349" i="8" s="1"/>
  <c r="O341" i="7"/>
  <c r="N341" i="8"/>
  <c r="O341" i="8" s="1"/>
  <c r="O333" i="7"/>
  <c r="N333" i="8"/>
  <c r="O333" i="8" s="1"/>
  <c r="O297" i="7"/>
  <c r="N297" i="8"/>
  <c r="O297" i="8" s="1"/>
  <c r="O260" i="7"/>
  <c r="N260" i="8"/>
  <c r="O260" i="8" s="1"/>
  <c r="O158" i="7"/>
  <c r="N158" i="8"/>
  <c r="O158" i="8" s="1"/>
  <c r="O300" i="7"/>
  <c r="N300" i="8"/>
  <c r="O300" i="8" s="1"/>
  <c r="O292" i="7"/>
  <c r="N292" i="8"/>
  <c r="O292" i="8" s="1"/>
  <c r="O284" i="7"/>
  <c r="N284" i="8"/>
  <c r="O284" i="8" s="1"/>
  <c r="O276" i="7"/>
  <c r="N276" i="8"/>
  <c r="O276" i="8" s="1"/>
  <c r="O268" i="7"/>
  <c r="N268" i="8"/>
  <c r="O268" i="8" s="1"/>
  <c r="O261" i="7"/>
  <c r="N261" i="8"/>
  <c r="O261" i="8" s="1"/>
  <c r="O253" i="7"/>
  <c r="N253" i="8"/>
  <c r="O253" i="8" s="1"/>
  <c r="O238" i="7"/>
  <c r="N238" i="8"/>
  <c r="O238" i="8" s="1"/>
  <c r="O222" i="7"/>
  <c r="N222" i="8"/>
  <c r="O222" i="8" s="1"/>
  <c r="O206" i="7"/>
  <c r="N206" i="8"/>
  <c r="O206" i="8" s="1"/>
  <c r="O267" i="7"/>
  <c r="N267" i="8"/>
  <c r="O267" i="8" s="1"/>
  <c r="O196" i="7"/>
  <c r="N196" i="8"/>
  <c r="O196" i="8" s="1"/>
  <c r="O188" i="7"/>
  <c r="N188" i="8"/>
  <c r="O188" i="8" s="1"/>
  <c r="O172" i="7"/>
  <c r="N172" i="8"/>
  <c r="O172" i="8" s="1"/>
  <c r="O247" i="7"/>
  <c r="N247" i="8"/>
  <c r="O247" i="8" s="1"/>
  <c r="O239" i="7"/>
  <c r="N239" i="8"/>
  <c r="O239" i="8" s="1"/>
  <c r="O231" i="7"/>
  <c r="N231" i="8"/>
  <c r="O231" i="8" s="1"/>
  <c r="O223" i="7"/>
  <c r="N223" i="8"/>
  <c r="O223" i="8" s="1"/>
  <c r="O215" i="7"/>
  <c r="N215" i="8"/>
  <c r="O215" i="8" s="1"/>
  <c r="O207" i="7"/>
  <c r="N207" i="8"/>
  <c r="O207" i="8" s="1"/>
  <c r="O199" i="7"/>
  <c r="N199" i="8"/>
  <c r="O199" i="8" s="1"/>
  <c r="O191" i="7"/>
  <c r="N191" i="8"/>
  <c r="O191" i="8" s="1"/>
  <c r="O183" i="7"/>
  <c r="N183" i="8"/>
  <c r="O183" i="8" s="1"/>
  <c r="O156" i="7"/>
  <c r="N156" i="8"/>
  <c r="O156" i="8" s="1"/>
  <c r="O114" i="7"/>
  <c r="N114" i="8"/>
  <c r="O114" i="8" s="1"/>
  <c r="O181" i="7"/>
  <c r="N181" i="8"/>
  <c r="O181" i="8" s="1"/>
  <c r="O173" i="7"/>
  <c r="N173" i="8"/>
  <c r="O173" i="8" s="1"/>
  <c r="O165" i="7"/>
  <c r="N165" i="8"/>
  <c r="O165" i="8" s="1"/>
  <c r="O157" i="7"/>
  <c r="N157" i="8"/>
  <c r="O157" i="8" s="1"/>
  <c r="O149" i="7"/>
  <c r="N149" i="8"/>
  <c r="O149" i="8" s="1"/>
  <c r="O141" i="7"/>
  <c r="N141" i="8"/>
  <c r="O141" i="8" s="1"/>
  <c r="O92" i="7"/>
  <c r="N92" i="8"/>
  <c r="O92" i="8" s="1"/>
  <c r="O110" i="7"/>
  <c r="N110" i="8"/>
  <c r="O110" i="8" s="1"/>
  <c r="O112" i="7"/>
  <c r="N112" i="8"/>
  <c r="O112" i="8" s="1"/>
  <c r="O139" i="7"/>
  <c r="N139" i="8"/>
  <c r="O139" i="8" s="1"/>
  <c r="O131" i="7"/>
  <c r="N131" i="8"/>
  <c r="O131" i="8" s="1"/>
  <c r="O123" i="7"/>
  <c r="N123" i="8"/>
  <c r="O123" i="8" s="1"/>
  <c r="O136" i="7"/>
  <c r="N136" i="8"/>
  <c r="O136" i="8" s="1"/>
  <c r="O128" i="7"/>
  <c r="N128" i="8"/>
  <c r="O128" i="8" s="1"/>
  <c r="O120" i="7"/>
  <c r="N120" i="8"/>
  <c r="O120" i="8" s="1"/>
  <c r="O113" i="7"/>
  <c r="N113" i="8"/>
  <c r="O113" i="8" s="1"/>
  <c r="O105" i="7"/>
  <c r="N105" i="8"/>
  <c r="O105" i="8" s="1"/>
  <c r="O97" i="7"/>
  <c r="N97" i="8"/>
  <c r="O97" i="8" s="1"/>
  <c r="O89" i="7"/>
  <c r="N89" i="8"/>
  <c r="O89" i="8" s="1"/>
  <c r="O80" i="7"/>
  <c r="N80" i="8"/>
  <c r="O80" i="8" s="1"/>
  <c r="O72" i="7"/>
  <c r="N72" i="8"/>
  <c r="O72" i="8" s="1"/>
  <c r="O64" i="7"/>
  <c r="N64" i="8"/>
  <c r="O64" i="8" s="1"/>
  <c r="O56" i="7"/>
  <c r="N56" i="8"/>
  <c r="O56" i="8" s="1"/>
  <c r="O49" i="7"/>
  <c r="N49" i="8"/>
  <c r="O49" i="8" s="1"/>
  <c r="O41" i="7"/>
  <c r="N41" i="8"/>
  <c r="O41" i="8" s="1"/>
  <c r="O33" i="7"/>
  <c r="N33" i="8"/>
  <c r="O33" i="8" s="1"/>
  <c r="O79" i="7"/>
  <c r="N79" i="8"/>
  <c r="O79" i="8" s="1"/>
  <c r="O71" i="7"/>
  <c r="N71" i="8"/>
  <c r="O71" i="8" s="1"/>
  <c r="O63" i="7"/>
  <c r="N63" i="8"/>
  <c r="O63" i="8" s="1"/>
  <c r="O55" i="7"/>
  <c r="N55" i="8"/>
  <c r="O55" i="8" s="1"/>
  <c r="O46" i="7"/>
  <c r="N46" i="8"/>
  <c r="O46" i="8" s="1"/>
  <c r="O38" i="7"/>
  <c r="N38" i="8"/>
  <c r="O38" i="8" s="1"/>
  <c r="O30" i="7"/>
  <c r="N30" i="8"/>
  <c r="O30" i="8" s="1"/>
  <c r="O22" i="7"/>
  <c r="N22" i="8"/>
  <c r="O22" i="8" s="1"/>
  <c r="O14" i="7"/>
  <c r="N14" i="8"/>
  <c r="O14" i="8" s="1"/>
  <c r="O25" i="7"/>
  <c r="N25" i="8"/>
  <c r="O25" i="8" s="1"/>
  <c r="O17" i="7"/>
  <c r="N17" i="8"/>
  <c r="O17" i="8" s="1"/>
  <c r="O9" i="7"/>
  <c r="N9" i="8"/>
  <c r="O9" i="8" s="1"/>
  <c r="O315" i="7"/>
  <c r="N315" i="8"/>
  <c r="O315" i="8" s="1"/>
  <c r="O212" i="7"/>
  <c r="N212" i="8"/>
  <c r="O212" i="8" s="1"/>
  <c r="O358" i="7"/>
  <c r="N358" i="8"/>
  <c r="O358" i="8" s="1"/>
  <c r="O350" i="7"/>
  <c r="N350" i="8"/>
  <c r="O350" i="8" s="1"/>
  <c r="O342" i="7"/>
  <c r="N342" i="8"/>
  <c r="O342" i="8" s="1"/>
  <c r="O334" i="7"/>
  <c r="N334" i="8"/>
  <c r="O334" i="8" s="1"/>
  <c r="O326" i="7"/>
  <c r="N326" i="8"/>
  <c r="O326" i="8" s="1"/>
  <c r="O318" i="7"/>
  <c r="N318" i="8"/>
  <c r="O318" i="8" s="1"/>
  <c r="O310" i="7"/>
  <c r="N310" i="8"/>
  <c r="O310" i="8" s="1"/>
  <c r="O302" i="7"/>
  <c r="N302" i="8"/>
  <c r="O302" i="8" s="1"/>
  <c r="O277" i="7"/>
  <c r="N277" i="8"/>
  <c r="O277" i="8" s="1"/>
  <c r="O244" i="7"/>
  <c r="N244" i="8"/>
  <c r="O244" i="8" s="1"/>
  <c r="O323" i="7"/>
  <c r="N323" i="8"/>
  <c r="O323" i="8" s="1"/>
  <c r="O305" i="7"/>
  <c r="N305" i="8"/>
  <c r="O305" i="8" s="1"/>
  <c r="O293" i="7"/>
  <c r="N293" i="8"/>
  <c r="O293" i="8" s="1"/>
  <c r="O262" i="7"/>
  <c r="N262" i="8"/>
  <c r="O262" i="8" s="1"/>
  <c r="O208" i="7"/>
  <c r="N208" i="8"/>
  <c r="O208" i="8" s="1"/>
  <c r="O309" i="7"/>
  <c r="N309" i="8"/>
  <c r="O309" i="8" s="1"/>
  <c r="O363" i="7"/>
  <c r="N363" i="8"/>
  <c r="O363" i="8" s="1"/>
  <c r="O355" i="7"/>
  <c r="N355" i="8"/>
  <c r="O355" i="8" s="1"/>
  <c r="O347" i="7"/>
  <c r="N347" i="8"/>
  <c r="O347" i="8" s="1"/>
  <c r="O339" i="7"/>
  <c r="N339" i="8"/>
  <c r="O339" i="8" s="1"/>
  <c r="O331" i="7"/>
  <c r="N331" i="8"/>
  <c r="O331" i="8" s="1"/>
  <c r="O289" i="7"/>
  <c r="N289" i="8"/>
  <c r="O289" i="8" s="1"/>
  <c r="O252" i="7"/>
  <c r="N252" i="8"/>
  <c r="O252" i="8" s="1"/>
  <c r="O178" i="7"/>
  <c r="N178" i="8"/>
  <c r="O178" i="8" s="1"/>
  <c r="O298" i="7"/>
  <c r="N298" i="8"/>
  <c r="O298" i="8" s="1"/>
  <c r="O290" i="7"/>
  <c r="N290" i="8"/>
  <c r="O290" i="8" s="1"/>
  <c r="O282" i="7"/>
  <c r="N282" i="8"/>
  <c r="O282" i="8" s="1"/>
  <c r="O274" i="7"/>
  <c r="N274" i="8"/>
  <c r="O274" i="8" s="1"/>
  <c r="O266" i="7"/>
  <c r="N266" i="8"/>
  <c r="O266" i="8" s="1"/>
  <c r="O259" i="7"/>
  <c r="N259" i="8"/>
  <c r="O259" i="8" s="1"/>
  <c r="O250" i="7"/>
  <c r="N250" i="8"/>
  <c r="O250" i="8" s="1"/>
  <c r="O234" i="7"/>
  <c r="N234" i="8"/>
  <c r="O234" i="8" s="1"/>
  <c r="O218" i="7"/>
  <c r="N218" i="8"/>
  <c r="O218" i="8" s="1"/>
  <c r="O202" i="7"/>
  <c r="N202" i="8"/>
  <c r="O202" i="8" s="1"/>
  <c r="O162" i="7"/>
  <c r="N162" i="8"/>
  <c r="O162" i="8" s="1"/>
  <c r="O194" i="7"/>
  <c r="N194" i="8"/>
  <c r="O194" i="8" s="1"/>
  <c r="O186" i="7"/>
  <c r="N186" i="8"/>
  <c r="O186" i="8" s="1"/>
  <c r="O164" i="7"/>
  <c r="N164" i="8"/>
  <c r="O164" i="8" s="1"/>
  <c r="O245" i="7"/>
  <c r="N245" i="8"/>
  <c r="O245" i="8" s="1"/>
  <c r="O237" i="7"/>
  <c r="N237" i="8"/>
  <c r="O237" i="8" s="1"/>
  <c r="O229" i="7"/>
  <c r="N229" i="8"/>
  <c r="O229" i="8" s="1"/>
  <c r="O221" i="7"/>
  <c r="N221" i="8"/>
  <c r="O221" i="8" s="1"/>
  <c r="O213" i="7"/>
  <c r="N213" i="8"/>
  <c r="O213" i="8" s="1"/>
  <c r="O205" i="7"/>
  <c r="N205" i="8"/>
  <c r="O205" i="8" s="1"/>
  <c r="O197" i="7"/>
  <c r="N197" i="8"/>
  <c r="O197" i="8" s="1"/>
  <c r="O189" i="7"/>
  <c r="N189" i="8"/>
  <c r="O189" i="8" s="1"/>
  <c r="O174" i="7"/>
  <c r="N174" i="8"/>
  <c r="O174" i="8" s="1"/>
  <c r="O152" i="7"/>
  <c r="N152" i="8"/>
  <c r="O152" i="8" s="1"/>
  <c r="O98" i="7"/>
  <c r="N98" i="8"/>
  <c r="O98" i="8" s="1"/>
  <c r="O179" i="7"/>
  <c r="N179" i="8"/>
  <c r="O179" i="8" s="1"/>
  <c r="O171" i="7"/>
  <c r="N171" i="8"/>
  <c r="O171" i="8" s="1"/>
  <c r="O163" i="7"/>
  <c r="N163" i="8"/>
  <c r="O163" i="8" s="1"/>
  <c r="O155" i="7"/>
  <c r="N155" i="8"/>
  <c r="O155" i="8" s="1"/>
  <c r="O147" i="7"/>
  <c r="N147" i="8"/>
  <c r="O147" i="8" s="1"/>
  <c r="O116" i="7"/>
  <c r="N116" i="8"/>
  <c r="O116" i="8" s="1"/>
  <c r="O84" i="7"/>
  <c r="N84" i="8"/>
  <c r="O84" i="8" s="1"/>
  <c r="O102" i="7"/>
  <c r="N102" i="8"/>
  <c r="O102" i="8" s="1"/>
  <c r="O104" i="7"/>
  <c r="N104" i="8"/>
  <c r="O104" i="8" s="1"/>
  <c r="O137" i="7"/>
  <c r="N137" i="8"/>
  <c r="O137" i="8" s="1"/>
  <c r="O129" i="7"/>
  <c r="N129" i="8"/>
  <c r="O129" i="8" s="1"/>
  <c r="O121" i="7"/>
  <c r="N121" i="8"/>
  <c r="O121" i="8" s="1"/>
  <c r="O134" i="7"/>
  <c r="N134" i="8"/>
  <c r="O134" i="8" s="1"/>
  <c r="O126" i="7"/>
  <c r="N126" i="8"/>
  <c r="O126" i="8" s="1"/>
  <c r="O119" i="7"/>
  <c r="N119" i="8"/>
  <c r="O119" i="8" s="1"/>
  <c r="O111" i="7"/>
  <c r="N111" i="8"/>
  <c r="O111" i="8" s="1"/>
  <c r="O103" i="7"/>
  <c r="N103" i="8"/>
  <c r="O103" i="8" s="1"/>
  <c r="O95" i="7"/>
  <c r="N95" i="8"/>
  <c r="O95" i="8" s="1"/>
  <c r="O87" i="7"/>
  <c r="N87" i="8"/>
  <c r="O87" i="8" s="1"/>
  <c r="O78" i="7"/>
  <c r="N78" i="8"/>
  <c r="O78" i="8" s="1"/>
  <c r="O70" i="7"/>
  <c r="N70" i="8"/>
  <c r="O70" i="8" s="1"/>
  <c r="O62" i="7"/>
  <c r="N62" i="8"/>
  <c r="O62" i="8" s="1"/>
  <c r="O54" i="7"/>
  <c r="N54" i="8"/>
  <c r="O54" i="8" s="1"/>
  <c r="O47" i="7"/>
  <c r="N47" i="8"/>
  <c r="O47" i="8" s="1"/>
  <c r="O39" i="7"/>
  <c r="N39" i="8"/>
  <c r="O39" i="8" s="1"/>
  <c r="O31" i="7"/>
  <c r="N31" i="8"/>
  <c r="O31" i="8" s="1"/>
  <c r="O77" i="7"/>
  <c r="N77" i="8"/>
  <c r="O77" i="8" s="1"/>
  <c r="O69" i="7"/>
  <c r="N69" i="8"/>
  <c r="O69" i="8" s="1"/>
  <c r="O61" i="7"/>
  <c r="N61" i="8"/>
  <c r="O61" i="8" s="1"/>
  <c r="O53" i="7"/>
  <c r="N53" i="8"/>
  <c r="O53" i="8" s="1"/>
  <c r="O44" i="7"/>
  <c r="N44" i="8"/>
  <c r="O44" i="8" s="1"/>
  <c r="O36" i="7"/>
  <c r="N36" i="8"/>
  <c r="O36" i="8" s="1"/>
  <c r="O28" i="7"/>
  <c r="N28" i="8"/>
  <c r="O28" i="8" s="1"/>
  <c r="O20" i="7"/>
  <c r="N20" i="8"/>
  <c r="O20" i="8" s="1"/>
  <c r="O12" i="7"/>
  <c r="N12" i="8"/>
  <c r="O12" i="8" s="1"/>
  <c r="O23" i="7"/>
  <c r="N23" i="8"/>
  <c r="O23" i="8" s="1"/>
  <c r="O15" i="7"/>
  <c r="N15" i="8"/>
  <c r="O15" i="8" s="1"/>
  <c r="O22" i="5"/>
  <c r="O146" i="5"/>
  <c r="J294" i="5"/>
  <c r="K294" i="5" s="1"/>
  <c r="M294" i="5" s="1"/>
  <c r="J269" i="5"/>
  <c r="K269" i="5" s="1"/>
  <c r="M269" i="5" s="1"/>
  <c r="J261" i="5"/>
  <c r="K261" i="5" s="1"/>
  <c r="M261" i="5" s="1"/>
  <c r="J272" i="5"/>
  <c r="K272" i="5" s="1"/>
  <c r="M272" i="5" s="1"/>
  <c r="J336" i="5"/>
  <c r="K336" i="5" s="1"/>
  <c r="M336" i="5" s="1"/>
  <c r="J321" i="5"/>
  <c r="K321" i="5" s="1"/>
  <c r="M321" i="5" s="1"/>
  <c r="J252" i="5"/>
  <c r="K252" i="5" s="1"/>
  <c r="M252" i="5" s="1"/>
  <c r="J246" i="5"/>
  <c r="K246" i="5" s="1"/>
  <c r="M246" i="5" s="1"/>
  <c r="J232" i="5"/>
  <c r="K232" i="5" s="1"/>
  <c r="M232" i="5" s="1"/>
  <c r="J162" i="5"/>
  <c r="K162" i="5" s="1"/>
  <c r="M162" i="5" s="1"/>
  <c r="J304" i="5"/>
  <c r="K304" i="5" s="1"/>
  <c r="M304" i="5" s="1"/>
  <c r="J226" i="5"/>
  <c r="K226" i="5" s="1"/>
  <c r="M226" i="5" s="1"/>
  <c r="J326" i="5"/>
  <c r="K326" i="5" s="1"/>
  <c r="M326" i="5" s="1"/>
  <c r="J276" i="5"/>
  <c r="K276" i="5" s="1"/>
  <c r="M276" i="5" s="1"/>
  <c r="J190" i="5"/>
  <c r="K190" i="5" s="1"/>
  <c r="M190" i="5" s="1"/>
  <c r="J70" i="5"/>
  <c r="K70" i="5" s="1"/>
  <c r="M70" i="5" s="1"/>
  <c r="J57" i="5"/>
  <c r="K57" i="5" s="1"/>
  <c r="M57" i="5" s="1"/>
  <c r="J299" i="5"/>
  <c r="K299" i="5" s="1"/>
  <c r="M299" i="5" s="1"/>
  <c r="J235" i="5"/>
  <c r="K235" i="5" s="1"/>
  <c r="M235" i="5" s="1"/>
  <c r="J170" i="5"/>
  <c r="K170" i="5" s="1"/>
  <c r="M170" i="5" s="1"/>
  <c r="J52" i="5"/>
  <c r="K52" i="5" s="1"/>
  <c r="M52" i="5" s="1"/>
  <c r="J169" i="5"/>
  <c r="K169" i="5" s="1"/>
  <c r="M169" i="5" s="1"/>
  <c r="J90" i="5"/>
  <c r="K90" i="5" s="1"/>
  <c r="M90" i="5" s="1"/>
  <c r="J49" i="5"/>
  <c r="K49" i="5" s="1"/>
  <c r="M49" i="5" s="1"/>
  <c r="J96" i="5"/>
  <c r="K96" i="5" s="1"/>
  <c r="M96" i="5" s="1"/>
  <c r="J54" i="5"/>
  <c r="K54" i="5" s="1"/>
  <c r="M54" i="5" s="1"/>
  <c r="O205" i="5"/>
  <c r="J12" i="5"/>
  <c r="K12" i="5" s="1"/>
  <c r="M12" i="5" s="1"/>
  <c r="J17" i="5"/>
  <c r="K17" i="5" s="1"/>
  <c r="M17" i="5" s="1"/>
  <c r="J33" i="5"/>
  <c r="K33" i="5" s="1"/>
  <c r="M33" i="5" s="1"/>
  <c r="J10" i="5"/>
  <c r="K10" i="5" s="1"/>
  <c r="M10" i="5" s="1"/>
  <c r="J26" i="5"/>
  <c r="K26" i="5" s="1"/>
  <c r="M26" i="5" s="1"/>
  <c r="J42" i="5"/>
  <c r="K42" i="5" s="1"/>
  <c r="M42" i="5" s="1"/>
  <c r="J23" i="5"/>
  <c r="K23" i="5" s="1"/>
  <c r="M23" i="5" s="1"/>
  <c r="J48" i="5"/>
  <c r="K48" i="5" s="1"/>
  <c r="M48" i="5" s="1"/>
  <c r="J68" i="5"/>
  <c r="K68" i="5" s="1"/>
  <c r="M68" i="5" s="1"/>
  <c r="J84" i="5"/>
  <c r="K84" i="5" s="1"/>
  <c r="M84" i="5" s="1"/>
  <c r="J100" i="5"/>
  <c r="K100" i="5" s="1"/>
  <c r="M100" i="5" s="1"/>
  <c r="J116" i="5"/>
  <c r="K116" i="5" s="1"/>
  <c r="M116" i="5" s="1"/>
  <c r="J132" i="5"/>
  <c r="K132" i="5" s="1"/>
  <c r="M132" i="5" s="1"/>
  <c r="J36" i="5"/>
  <c r="K36" i="5" s="1"/>
  <c r="M36" i="5" s="1"/>
  <c r="J51" i="5"/>
  <c r="K51" i="5" s="1"/>
  <c r="M51" i="5" s="1"/>
  <c r="J77" i="5"/>
  <c r="K77" i="5" s="1"/>
  <c r="M77" i="5" s="1"/>
  <c r="J20" i="5"/>
  <c r="K20" i="5" s="1"/>
  <c r="M20" i="5" s="1"/>
  <c r="J65" i="5"/>
  <c r="K65" i="5" s="1"/>
  <c r="M65" i="5" s="1"/>
  <c r="J101" i="5"/>
  <c r="K101" i="5" s="1"/>
  <c r="M101" i="5" s="1"/>
  <c r="J122" i="5"/>
  <c r="K122" i="5" s="1"/>
  <c r="M122" i="5" s="1"/>
  <c r="J141" i="5"/>
  <c r="K141" i="5" s="1"/>
  <c r="M141" i="5" s="1"/>
  <c r="J157" i="5"/>
  <c r="K157" i="5" s="1"/>
  <c r="M157" i="5" s="1"/>
  <c r="J69" i="5"/>
  <c r="K69" i="5" s="1"/>
  <c r="M69" i="5" s="1"/>
  <c r="J103" i="5"/>
  <c r="K103" i="5" s="1"/>
  <c r="M103" i="5" s="1"/>
  <c r="J130" i="5"/>
  <c r="K130" i="5" s="1"/>
  <c r="M130" i="5" s="1"/>
  <c r="J19" i="5"/>
  <c r="K19" i="5" s="1"/>
  <c r="M19" i="5" s="1"/>
  <c r="J59" i="5"/>
  <c r="K59" i="5" s="1"/>
  <c r="M59" i="5" s="1"/>
  <c r="J99" i="5"/>
  <c r="K99" i="5" s="1"/>
  <c r="M99" i="5" s="1"/>
  <c r="J129" i="5"/>
  <c r="K129" i="5" s="1"/>
  <c r="M129" i="5" s="1"/>
  <c r="J154" i="5"/>
  <c r="K154" i="5" s="1"/>
  <c r="M154" i="5" s="1"/>
  <c r="J175" i="5"/>
  <c r="K175" i="5" s="1"/>
  <c r="M175" i="5" s="1"/>
  <c r="J191" i="5"/>
  <c r="K191" i="5" s="1"/>
  <c r="M191" i="5" s="1"/>
  <c r="J207" i="5"/>
  <c r="K207" i="5" s="1"/>
  <c r="M207" i="5" s="1"/>
  <c r="J223" i="5"/>
  <c r="K223" i="5" s="1"/>
  <c r="M223" i="5" s="1"/>
  <c r="J239" i="5"/>
  <c r="K239" i="5" s="1"/>
  <c r="M239" i="5" s="1"/>
  <c r="J255" i="5"/>
  <c r="K255" i="5" s="1"/>
  <c r="M255" i="5" s="1"/>
  <c r="J271" i="5"/>
  <c r="K271" i="5" s="1"/>
  <c r="M271" i="5" s="1"/>
  <c r="J287" i="5"/>
  <c r="K287" i="5" s="1"/>
  <c r="M287" i="5" s="1"/>
  <c r="J73" i="5"/>
  <c r="K73" i="5" s="1"/>
  <c r="M73" i="5" s="1"/>
  <c r="J131" i="5"/>
  <c r="K131" i="5" s="1"/>
  <c r="M131" i="5" s="1"/>
  <c r="J152" i="5"/>
  <c r="K152" i="5" s="1"/>
  <c r="M152" i="5" s="1"/>
  <c r="J178" i="5"/>
  <c r="K178" i="5" s="1"/>
  <c r="M178" i="5" s="1"/>
  <c r="J67" i="5"/>
  <c r="K67" i="5" s="1"/>
  <c r="M67" i="5" s="1"/>
  <c r="J139" i="5"/>
  <c r="K139" i="5" s="1"/>
  <c r="M139" i="5" s="1"/>
  <c r="J158" i="5"/>
  <c r="K158" i="5" s="1"/>
  <c r="M158" i="5" s="1"/>
  <c r="J55" i="5"/>
  <c r="K55" i="5" s="1"/>
  <c r="M55" i="5" s="1"/>
  <c r="J83" i="5"/>
  <c r="K83" i="5" s="1"/>
  <c r="M83" i="5" s="1"/>
  <c r="J86" i="5"/>
  <c r="K86" i="5" s="1"/>
  <c r="M86" i="5" s="1"/>
  <c r="J123" i="5"/>
  <c r="K123" i="5" s="1"/>
  <c r="M123" i="5" s="1"/>
  <c r="J174" i="5"/>
  <c r="K174" i="5" s="1"/>
  <c r="M174" i="5" s="1"/>
  <c r="J196" i="5"/>
  <c r="K196" i="5" s="1"/>
  <c r="M196" i="5" s="1"/>
  <c r="J217" i="5"/>
  <c r="K217" i="5" s="1"/>
  <c r="M217" i="5" s="1"/>
  <c r="J238" i="5"/>
  <c r="K238" i="5" s="1"/>
  <c r="M238" i="5" s="1"/>
  <c r="J260" i="5"/>
  <c r="K260" i="5" s="1"/>
  <c r="M260" i="5" s="1"/>
  <c r="J16" i="5"/>
  <c r="K16" i="5" s="1"/>
  <c r="M16" i="5" s="1"/>
  <c r="J21" i="5"/>
  <c r="K21" i="5" s="1"/>
  <c r="M21" i="5" s="1"/>
  <c r="J37" i="5"/>
  <c r="K37" i="5" s="1"/>
  <c r="M37" i="5" s="1"/>
  <c r="J14" i="5"/>
  <c r="K14" i="5" s="1"/>
  <c r="M14" i="5" s="1"/>
  <c r="J30" i="5"/>
  <c r="K30" i="5" s="1"/>
  <c r="M30" i="5" s="1"/>
  <c r="J46" i="5"/>
  <c r="K46" i="5" s="1"/>
  <c r="M46" i="5" s="1"/>
  <c r="J28" i="5"/>
  <c r="K28" i="5" s="1"/>
  <c r="M28" i="5" s="1"/>
  <c r="J53" i="5"/>
  <c r="K53" i="5" s="1"/>
  <c r="M53" i="5" s="1"/>
  <c r="J72" i="5"/>
  <c r="K72" i="5" s="1"/>
  <c r="M72" i="5" s="1"/>
  <c r="J88" i="5"/>
  <c r="K88" i="5" s="1"/>
  <c r="M88" i="5" s="1"/>
  <c r="J104" i="5"/>
  <c r="K104" i="5" s="1"/>
  <c r="M104" i="5" s="1"/>
  <c r="J120" i="5"/>
  <c r="K120" i="5" s="1"/>
  <c r="M120" i="5" s="1"/>
  <c r="J11" i="5"/>
  <c r="K11" i="5" s="1"/>
  <c r="M11" i="5" s="1"/>
  <c r="J40" i="5"/>
  <c r="K40" i="5" s="1"/>
  <c r="M40" i="5" s="1"/>
  <c r="J61" i="5"/>
  <c r="K61" i="5" s="1"/>
  <c r="M61" i="5" s="1"/>
  <c r="J82" i="5"/>
  <c r="K82" i="5" s="1"/>
  <c r="M82" i="5" s="1"/>
  <c r="J31" i="5"/>
  <c r="K31" i="5" s="1"/>
  <c r="M31" i="5" s="1"/>
  <c r="J75" i="5"/>
  <c r="K75" i="5" s="1"/>
  <c r="M75" i="5" s="1"/>
  <c r="J106" i="5"/>
  <c r="K106" i="5" s="1"/>
  <c r="M106" i="5" s="1"/>
  <c r="J127" i="5"/>
  <c r="K127" i="5" s="1"/>
  <c r="M127" i="5" s="1"/>
  <c r="J145" i="5"/>
  <c r="K145" i="5" s="1"/>
  <c r="M145" i="5" s="1"/>
  <c r="J161" i="5"/>
  <c r="K161" i="5" s="1"/>
  <c r="M161" i="5" s="1"/>
  <c r="J79" i="5"/>
  <c r="K79" i="5" s="1"/>
  <c r="M79" i="5" s="1"/>
  <c r="J105" i="5"/>
  <c r="K105" i="5" s="1"/>
  <c r="M105" i="5" s="1"/>
  <c r="J136" i="5"/>
  <c r="K136" i="5" s="1"/>
  <c r="M136" i="5" s="1"/>
  <c r="J35" i="5"/>
  <c r="K35" i="5" s="1"/>
  <c r="M35" i="5" s="1"/>
  <c r="J74" i="5"/>
  <c r="K74" i="5" s="1"/>
  <c r="M74" i="5" s="1"/>
  <c r="J102" i="5"/>
  <c r="K102" i="5" s="1"/>
  <c r="M102" i="5" s="1"/>
  <c r="J138" i="5"/>
  <c r="K138" i="5" s="1"/>
  <c r="M138" i="5" s="1"/>
  <c r="J159" i="5"/>
  <c r="K159" i="5" s="1"/>
  <c r="M159" i="5" s="1"/>
  <c r="J179" i="5"/>
  <c r="K179" i="5" s="1"/>
  <c r="M179" i="5" s="1"/>
  <c r="J195" i="5"/>
  <c r="K195" i="5" s="1"/>
  <c r="M195" i="5" s="1"/>
  <c r="J211" i="5"/>
  <c r="K211" i="5" s="1"/>
  <c r="M211" i="5" s="1"/>
  <c r="J227" i="5"/>
  <c r="K227" i="5" s="1"/>
  <c r="M227" i="5" s="1"/>
  <c r="J243" i="5"/>
  <c r="K243" i="5" s="1"/>
  <c r="M243" i="5" s="1"/>
  <c r="J259" i="5"/>
  <c r="K259" i="5" s="1"/>
  <c r="M259" i="5" s="1"/>
  <c r="J275" i="5"/>
  <c r="K275" i="5" s="1"/>
  <c r="M275" i="5" s="1"/>
  <c r="J291" i="5"/>
  <c r="K291" i="5" s="1"/>
  <c r="M291" i="5" s="1"/>
  <c r="J97" i="5"/>
  <c r="K97" i="5" s="1"/>
  <c r="M97" i="5" s="1"/>
  <c r="J135" i="5"/>
  <c r="K135" i="5" s="1"/>
  <c r="M135" i="5" s="1"/>
  <c r="J155" i="5"/>
  <c r="K155" i="5" s="1"/>
  <c r="M155" i="5" s="1"/>
  <c r="J184" i="5"/>
  <c r="K184" i="5" s="1"/>
  <c r="M184" i="5" s="1"/>
  <c r="J98" i="5"/>
  <c r="K98" i="5" s="1"/>
  <c r="M98" i="5" s="1"/>
  <c r="J144" i="5"/>
  <c r="K144" i="5" s="1"/>
  <c r="M144" i="5" s="1"/>
  <c r="J168" i="5"/>
  <c r="K168" i="5" s="1"/>
  <c r="M168" i="5" s="1"/>
  <c r="J58" i="5"/>
  <c r="K58" i="5" s="1"/>
  <c r="M58" i="5" s="1"/>
  <c r="J85" i="5"/>
  <c r="K85" i="5" s="1"/>
  <c r="M85" i="5" s="1"/>
  <c r="J110" i="5"/>
  <c r="K110" i="5" s="1"/>
  <c r="M110" i="5" s="1"/>
  <c r="J151" i="5"/>
  <c r="K151" i="5" s="1"/>
  <c r="M151" i="5" s="1"/>
  <c r="J180" i="5"/>
  <c r="K180" i="5" s="1"/>
  <c r="M180" i="5" s="1"/>
  <c r="J201" i="5"/>
  <c r="K201" i="5" s="1"/>
  <c r="M201" i="5" s="1"/>
  <c r="J222" i="5"/>
  <c r="K222" i="5" s="1"/>
  <c r="M222" i="5" s="1"/>
  <c r="J244" i="5"/>
  <c r="K244" i="5" s="1"/>
  <c r="M244" i="5" s="1"/>
  <c r="J265" i="5"/>
  <c r="K265" i="5" s="1"/>
  <c r="M265" i="5" s="1"/>
  <c r="J286" i="5"/>
  <c r="K286" i="5" s="1"/>
  <c r="M286" i="5" s="1"/>
  <c r="J306" i="5"/>
  <c r="K306" i="5" s="1"/>
  <c r="M306" i="5" s="1"/>
  <c r="J322" i="5"/>
  <c r="K322" i="5" s="1"/>
  <c r="M322" i="5" s="1"/>
  <c r="J338" i="5"/>
  <c r="K338" i="5" s="1"/>
  <c r="M338" i="5" s="1"/>
  <c r="J204" i="5"/>
  <c r="K204" i="5" s="1"/>
  <c r="M204" i="5" s="1"/>
  <c r="J229" i="5"/>
  <c r="K229" i="5" s="1"/>
  <c r="M229" i="5" s="1"/>
  <c r="J266" i="5"/>
  <c r="K266" i="5" s="1"/>
  <c r="M266" i="5" s="1"/>
  <c r="J290" i="5"/>
  <c r="K290" i="5" s="1"/>
  <c r="M290" i="5" s="1"/>
  <c r="J315" i="5"/>
  <c r="K315" i="5" s="1"/>
  <c r="M315" i="5" s="1"/>
  <c r="J344" i="5"/>
  <c r="K344" i="5" s="1"/>
  <c r="M344" i="5" s="1"/>
  <c r="J160" i="5"/>
  <c r="K160" i="5" s="1"/>
  <c r="M160" i="5" s="1"/>
  <c r="J182" i="5"/>
  <c r="K182" i="5" s="1"/>
  <c r="M182" i="5" s="1"/>
  <c r="J218" i="5"/>
  <c r="K218" i="5" s="1"/>
  <c r="M218" i="5" s="1"/>
  <c r="J242" i="5"/>
  <c r="K242" i="5" s="1"/>
  <c r="M242" i="5" s="1"/>
  <c r="J197" i="5"/>
  <c r="K197" i="5" s="1"/>
  <c r="M197" i="5" s="1"/>
  <c r="J234" i="5"/>
  <c r="K234" i="5" s="1"/>
  <c r="M234" i="5" s="1"/>
  <c r="J188" i="5"/>
  <c r="K188" i="5" s="1"/>
  <c r="M188" i="5" s="1"/>
  <c r="J213" i="5"/>
  <c r="K213" i="5" s="1"/>
  <c r="M213" i="5" s="1"/>
  <c r="J250" i="5"/>
  <c r="K250" i="5" s="1"/>
  <c r="M250" i="5" s="1"/>
  <c r="J274" i="5"/>
  <c r="K274" i="5" s="1"/>
  <c r="M274" i="5" s="1"/>
  <c r="J305" i="5"/>
  <c r="K305" i="5" s="1"/>
  <c r="M305" i="5" s="1"/>
  <c r="J327" i="5"/>
  <c r="K327" i="5" s="1"/>
  <c r="M327" i="5" s="1"/>
  <c r="J343" i="5"/>
  <c r="K343" i="5" s="1"/>
  <c r="M343" i="5" s="1"/>
  <c r="J359" i="5"/>
  <c r="K359" i="5" s="1"/>
  <c r="M359" i="5" s="1"/>
  <c r="J348" i="5"/>
  <c r="K348" i="5" s="1"/>
  <c r="M348" i="5" s="1"/>
  <c r="J349" i="5"/>
  <c r="K349" i="5" s="1"/>
  <c r="M349" i="5" s="1"/>
  <c r="J298" i="5"/>
  <c r="K298" i="5" s="1"/>
  <c r="M298" i="5" s="1"/>
  <c r="J319" i="5"/>
  <c r="K319" i="5" s="1"/>
  <c r="M319" i="5" s="1"/>
  <c r="J350" i="5"/>
  <c r="K350" i="5" s="1"/>
  <c r="M350" i="5" s="1"/>
  <c r="J273" i="5"/>
  <c r="K273" i="5" s="1"/>
  <c r="M273" i="5" s="1"/>
  <c r="J333" i="5"/>
  <c r="K333" i="5" s="1"/>
  <c r="M333" i="5" s="1"/>
  <c r="O216" i="5"/>
  <c r="J312" i="5"/>
  <c r="K312" i="5" s="1"/>
  <c r="M312" i="5" s="1"/>
  <c r="J354" i="5"/>
  <c r="K354" i="5" s="1"/>
  <c r="M354" i="5" s="1"/>
  <c r="J308" i="5"/>
  <c r="K308" i="5" s="1"/>
  <c r="M308" i="5" s="1"/>
  <c r="J361" i="5"/>
  <c r="K361" i="5" s="1"/>
  <c r="M361" i="5" s="1"/>
  <c r="J323" i="5"/>
  <c r="K323" i="5" s="1"/>
  <c r="M323" i="5" s="1"/>
  <c r="J358" i="5"/>
  <c r="K358" i="5" s="1"/>
  <c r="M358" i="5" s="1"/>
  <c r="J300" i="5"/>
  <c r="K300" i="5" s="1"/>
  <c r="M300" i="5" s="1"/>
  <c r="J285" i="5"/>
  <c r="K285" i="5" s="1"/>
  <c r="M285" i="5" s="1"/>
  <c r="J352" i="5"/>
  <c r="K352" i="5" s="1"/>
  <c r="M352" i="5" s="1"/>
  <c r="J355" i="5"/>
  <c r="K355" i="5" s="1"/>
  <c r="M355" i="5" s="1"/>
  <c r="J337" i="5"/>
  <c r="K337" i="5" s="1"/>
  <c r="M337" i="5" s="1"/>
  <c r="J311" i="5"/>
  <c r="K311" i="5" s="1"/>
  <c r="M311" i="5" s="1"/>
  <c r="J264" i="5"/>
  <c r="K264" i="5" s="1"/>
  <c r="M264" i="5" s="1"/>
  <c r="J237" i="5"/>
  <c r="K237" i="5" s="1"/>
  <c r="M237" i="5" s="1"/>
  <c r="J198" i="5"/>
  <c r="K198" i="5" s="1"/>
  <c r="M198" i="5" s="1"/>
  <c r="J224" i="5"/>
  <c r="K224" i="5" s="1"/>
  <c r="M224" i="5" s="1"/>
  <c r="J186" i="5"/>
  <c r="K186" i="5" s="1"/>
  <c r="M186" i="5" s="1"/>
  <c r="J220" i="5"/>
  <c r="K220" i="5" s="1"/>
  <c r="M220" i="5" s="1"/>
  <c r="J176" i="5"/>
  <c r="K176" i="5" s="1"/>
  <c r="M176" i="5" s="1"/>
  <c r="J360" i="5"/>
  <c r="K360" i="5" s="1"/>
  <c r="M360" i="5" s="1"/>
  <c r="J320" i="5"/>
  <c r="K320" i="5" s="1"/>
  <c r="M320" i="5" s="1"/>
  <c r="J280" i="5"/>
  <c r="K280" i="5" s="1"/>
  <c r="M280" i="5" s="1"/>
  <c r="J253" i="5"/>
  <c r="K253" i="5" s="1"/>
  <c r="M253" i="5" s="1"/>
  <c r="J214" i="5"/>
  <c r="K214" i="5" s="1"/>
  <c r="M214" i="5" s="1"/>
  <c r="J334" i="5"/>
  <c r="K334" i="5" s="1"/>
  <c r="M334" i="5" s="1"/>
  <c r="J314" i="5"/>
  <c r="K314" i="5" s="1"/>
  <c r="M314" i="5" s="1"/>
  <c r="J292" i="5"/>
  <c r="K292" i="5" s="1"/>
  <c r="M292" i="5" s="1"/>
  <c r="J254" i="5"/>
  <c r="K254" i="5" s="1"/>
  <c r="M254" i="5" s="1"/>
  <c r="J212" i="5"/>
  <c r="K212" i="5" s="1"/>
  <c r="M212" i="5" s="1"/>
  <c r="J166" i="5"/>
  <c r="K166" i="5" s="1"/>
  <c r="M166" i="5" s="1"/>
  <c r="J109" i="5"/>
  <c r="K109" i="5" s="1"/>
  <c r="M109" i="5" s="1"/>
  <c r="J177" i="5"/>
  <c r="K177" i="5" s="1"/>
  <c r="M177" i="5" s="1"/>
  <c r="J134" i="5"/>
  <c r="K134" i="5" s="1"/>
  <c r="M134" i="5" s="1"/>
  <c r="J173" i="5"/>
  <c r="K173" i="5" s="1"/>
  <c r="M173" i="5" s="1"/>
  <c r="J125" i="5"/>
  <c r="K125" i="5" s="1"/>
  <c r="M125" i="5" s="1"/>
  <c r="J283" i="5"/>
  <c r="K283" i="5" s="1"/>
  <c r="M283" i="5" s="1"/>
  <c r="J251" i="5"/>
  <c r="K251" i="5" s="1"/>
  <c r="M251" i="5" s="1"/>
  <c r="J219" i="5"/>
  <c r="K219" i="5" s="1"/>
  <c r="M219" i="5" s="1"/>
  <c r="J187" i="5"/>
  <c r="K187" i="5" s="1"/>
  <c r="M187" i="5" s="1"/>
  <c r="J148" i="5"/>
  <c r="K148" i="5" s="1"/>
  <c r="M148" i="5" s="1"/>
  <c r="J91" i="5"/>
  <c r="K91" i="5" s="1"/>
  <c r="M91" i="5" s="1"/>
  <c r="J15" i="5"/>
  <c r="K15" i="5" s="1"/>
  <c r="M15" i="5" s="1"/>
  <c r="J94" i="5"/>
  <c r="K94" i="5" s="1"/>
  <c r="M94" i="5" s="1"/>
  <c r="J153" i="5"/>
  <c r="K153" i="5" s="1"/>
  <c r="M153" i="5" s="1"/>
  <c r="J117" i="5"/>
  <c r="K117" i="5" s="1"/>
  <c r="M117" i="5" s="1"/>
  <c r="J63" i="5"/>
  <c r="K63" i="5" s="1"/>
  <c r="M63" i="5" s="1"/>
  <c r="J71" i="5"/>
  <c r="K71" i="5" s="1"/>
  <c r="M71" i="5" s="1"/>
  <c r="J32" i="5"/>
  <c r="K32" i="5" s="1"/>
  <c r="M32" i="5" s="1"/>
  <c r="J112" i="5"/>
  <c r="K112" i="5" s="1"/>
  <c r="M112" i="5" s="1"/>
  <c r="J80" i="5"/>
  <c r="K80" i="5" s="1"/>
  <c r="M80" i="5" s="1"/>
  <c r="J44" i="5"/>
  <c r="K44" i="5" s="1"/>
  <c r="M44" i="5" s="1"/>
  <c r="J38" i="5"/>
  <c r="K38" i="5" s="1"/>
  <c r="M38" i="5" s="1"/>
  <c r="J45" i="5"/>
  <c r="K45" i="5" s="1"/>
  <c r="M45" i="5" s="1"/>
  <c r="J13" i="5"/>
  <c r="K13" i="5" s="1"/>
  <c r="M13" i="5" s="1"/>
  <c r="O90" i="5"/>
  <c r="O232" i="5"/>
  <c r="O156" i="5"/>
  <c r="J307" i="5"/>
  <c r="K307" i="5" s="1"/>
  <c r="M307" i="5" s="1"/>
  <c r="J346" i="5"/>
  <c r="K346" i="5" s="1"/>
  <c r="M346" i="5" s="1"/>
  <c r="J303" i="5"/>
  <c r="K303" i="5" s="1"/>
  <c r="M303" i="5" s="1"/>
  <c r="J353" i="5"/>
  <c r="K353" i="5" s="1"/>
  <c r="M353" i="5" s="1"/>
  <c r="J296" i="5"/>
  <c r="K296" i="5" s="1"/>
  <c r="M296" i="5" s="1"/>
  <c r="J342" i="5"/>
  <c r="K342" i="5" s="1"/>
  <c r="M342" i="5" s="1"/>
  <c r="J282" i="5"/>
  <c r="K282" i="5" s="1"/>
  <c r="M282" i="5" s="1"/>
  <c r="J357" i="5"/>
  <c r="K357" i="5" s="1"/>
  <c r="M357" i="5" s="1"/>
  <c r="J340" i="5"/>
  <c r="K340" i="5" s="1"/>
  <c r="M340" i="5" s="1"/>
  <c r="J351" i="5"/>
  <c r="K351" i="5" s="1"/>
  <c r="M351" i="5" s="1"/>
  <c r="J332" i="5"/>
  <c r="K332" i="5" s="1"/>
  <c r="M332" i="5" s="1"/>
  <c r="J301" i="5"/>
  <c r="K301" i="5" s="1"/>
  <c r="M301" i="5" s="1"/>
  <c r="J262" i="5"/>
  <c r="K262" i="5" s="1"/>
  <c r="M262" i="5" s="1"/>
  <c r="J225" i="5"/>
  <c r="K225" i="5" s="1"/>
  <c r="M225" i="5" s="1"/>
  <c r="J248" i="5"/>
  <c r="K248" i="5" s="1"/>
  <c r="M248" i="5" s="1"/>
  <c r="J221" i="5"/>
  <c r="K221" i="5" s="1"/>
  <c r="M221" i="5" s="1"/>
  <c r="J181" i="5"/>
  <c r="K181" i="5" s="1"/>
  <c r="M181" i="5" s="1"/>
  <c r="J208" i="5"/>
  <c r="K208" i="5" s="1"/>
  <c r="M208" i="5" s="1"/>
  <c r="J172" i="5"/>
  <c r="K172" i="5" s="1"/>
  <c r="M172" i="5" s="1"/>
  <c r="J356" i="5"/>
  <c r="K356" i="5" s="1"/>
  <c r="M356" i="5" s="1"/>
  <c r="J309" i="5"/>
  <c r="K309" i="5" s="1"/>
  <c r="M309" i="5" s="1"/>
  <c r="J278" i="5"/>
  <c r="K278" i="5" s="1"/>
  <c r="M278" i="5" s="1"/>
  <c r="J241" i="5"/>
  <c r="K241" i="5" s="1"/>
  <c r="M241" i="5" s="1"/>
  <c r="J202" i="5"/>
  <c r="K202" i="5" s="1"/>
  <c r="M202" i="5" s="1"/>
  <c r="J330" i="5"/>
  <c r="K330" i="5" s="1"/>
  <c r="M330" i="5" s="1"/>
  <c r="J310" i="5"/>
  <c r="K310" i="5" s="1"/>
  <c r="M310" i="5" s="1"/>
  <c r="J281" i="5"/>
  <c r="K281" i="5" s="1"/>
  <c r="M281" i="5" s="1"/>
  <c r="J249" i="5"/>
  <c r="K249" i="5" s="1"/>
  <c r="M249" i="5" s="1"/>
  <c r="J206" i="5"/>
  <c r="K206" i="5" s="1"/>
  <c r="M206" i="5" s="1"/>
  <c r="J163" i="5"/>
  <c r="K163" i="5" s="1"/>
  <c r="M163" i="5" s="1"/>
  <c r="J95" i="5"/>
  <c r="K95" i="5" s="1"/>
  <c r="M95" i="5" s="1"/>
  <c r="J171" i="5"/>
  <c r="K171" i="5" s="1"/>
  <c r="M171" i="5" s="1"/>
  <c r="J121" i="5"/>
  <c r="K121" i="5" s="1"/>
  <c r="M121" i="5" s="1"/>
  <c r="J167" i="5"/>
  <c r="K167" i="5" s="1"/>
  <c r="M167" i="5" s="1"/>
  <c r="J107" i="5"/>
  <c r="K107" i="5" s="1"/>
  <c r="M107" i="5" s="1"/>
  <c r="J279" i="5"/>
  <c r="K279" i="5" s="1"/>
  <c r="M279" i="5" s="1"/>
  <c r="J247" i="5"/>
  <c r="K247" i="5" s="1"/>
  <c r="M247" i="5" s="1"/>
  <c r="J215" i="5"/>
  <c r="K215" i="5" s="1"/>
  <c r="M215" i="5" s="1"/>
  <c r="J183" i="5"/>
  <c r="K183" i="5" s="1"/>
  <c r="M183" i="5" s="1"/>
  <c r="J143" i="5"/>
  <c r="K143" i="5" s="1"/>
  <c r="M143" i="5" s="1"/>
  <c r="J81" i="5"/>
  <c r="K81" i="5" s="1"/>
  <c r="M81" i="5" s="1"/>
  <c r="J24" i="5"/>
  <c r="K24" i="5" s="1"/>
  <c r="M24" i="5" s="1"/>
  <c r="J89" i="5"/>
  <c r="K89" i="5" s="1"/>
  <c r="M89" i="5" s="1"/>
  <c r="J149" i="5"/>
  <c r="K149" i="5" s="1"/>
  <c r="M149" i="5" s="1"/>
  <c r="J111" i="5"/>
  <c r="K111" i="5" s="1"/>
  <c r="M111" i="5" s="1"/>
  <c r="J56" i="5"/>
  <c r="K56" i="5" s="1"/>
  <c r="M56" i="5" s="1"/>
  <c r="J66" i="5"/>
  <c r="K66" i="5" s="1"/>
  <c r="M66" i="5" s="1"/>
  <c r="J27" i="5"/>
  <c r="K27" i="5" s="1"/>
  <c r="M27" i="5" s="1"/>
  <c r="J108" i="5"/>
  <c r="K108" i="5" s="1"/>
  <c r="M108" i="5" s="1"/>
  <c r="J76" i="5"/>
  <c r="K76" i="5" s="1"/>
  <c r="M76" i="5" s="1"/>
  <c r="J39" i="5"/>
  <c r="K39" i="5" s="1"/>
  <c r="M39" i="5" s="1"/>
  <c r="J34" i="5"/>
  <c r="K34" i="5" s="1"/>
  <c r="M34" i="5" s="1"/>
  <c r="J41" i="5"/>
  <c r="K41" i="5" s="1"/>
  <c r="M41" i="5" s="1"/>
  <c r="J9" i="5"/>
  <c r="K9" i="5" s="1"/>
  <c r="M9" i="5" s="1"/>
  <c r="O189" i="5"/>
  <c r="O81" i="5"/>
  <c r="O124" i="5"/>
  <c r="O243" i="5"/>
  <c r="O308" i="5"/>
  <c r="O25" i="5"/>
  <c r="O47" i="5"/>
  <c r="O326" i="5"/>
  <c r="O295" i="5"/>
  <c r="O66" i="5"/>
  <c r="O78" i="5"/>
  <c r="O87" i="5"/>
  <c r="O293" i="5"/>
  <c r="O199" i="5"/>
  <c r="O127" i="5"/>
  <c r="O105" i="5"/>
  <c r="O313" i="5"/>
  <c r="O259" i="5"/>
  <c r="O349" i="5"/>
  <c r="O106" i="5"/>
  <c r="O145" i="5"/>
  <c r="O35" i="5"/>
  <c r="O159" i="5"/>
  <c r="O23" i="5"/>
  <c r="O335" i="5"/>
  <c r="O60" i="5"/>
  <c r="O39" i="5"/>
  <c r="O161" i="5"/>
  <c r="O284" i="5"/>
  <c r="O358" i="5"/>
  <c r="O42" i="5"/>
  <c r="O59" i="5"/>
  <c r="O85" i="5"/>
  <c r="O115" i="5"/>
  <c r="O236" i="5"/>
  <c r="O193" i="5"/>
  <c r="O257" i="5"/>
  <c r="O242" i="5"/>
  <c r="O312" i="5"/>
  <c r="O317" i="5"/>
  <c r="O246" i="5"/>
  <c r="O254" i="5"/>
  <c r="O266" i="5"/>
  <c r="O231" i="5"/>
  <c r="O15" i="5"/>
  <c r="O74" i="5"/>
  <c r="O109" i="5"/>
  <c r="O227" i="5"/>
  <c r="O359" i="5"/>
  <c r="O34" i="5"/>
  <c r="O51" i="5"/>
  <c r="O112" i="5"/>
  <c r="O77" i="5"/>
  <c r="O86" i="5"/>
  <c r="O174" i="5"/>
  <c r="O164" i="5"/>
  <c r="O228" i="5"/>
  <c r="O185" i="5"/>
  <c r="O249" i="5"/>
  <c r="O203" i="5"/>
  <c r="O226" i="5"/>
  <c r="O304" i="5"/>
  <c r="O230" i="5"/>
  <c r="O363" i="5"/>
  <c r="O282" i="5"/>
  <c r="O46" i="5"/>
  <c r="O120" i="5"/>
  <c r="O191" i="5"/>
  <c r="O311" i="5"/>
  <c r="O63" i="5"/>
  <c r="O277" i="5"/>
  <c r="O301" i="5"/>
  <c r="O101" i="5"/>
  <c r="O113" i="5"/>
  <c r="O102" i="5"/>
  <c r="O209" i="5"/>
  <c r="O273" i="5"/>
  <c r="O264" i="5"/>
  <c r="O328" i="5"/>
  <c r="O333" i="5"/>
  <c r="O263" i="5"/>
  <c r="O306" i="5"/>
  <c r="O58" i="5"/>
  <c r="O154" i="5"/>
  <c r="O70" i="5"/>
  <c r="O268" i="5"/>
  <c r="O283" i="5"/>
  <c r="O302" i="5"/>
  <c r="O50" i="5"/>
  <c r="O67" i="5"/>
  <c r="O20" i="5"/>
  <c r="O93" i="5"/>
  <c r="O126" i="5"/>
  <c r="O57" i="5"/>
  <c r="O43" i="5"/>
  <c r="O183" i="5"/>
  <c r="O180" i="5"/>
  <c r="O244" i="5"/>
  <c r="O201" i="5"/>
  <c r="O265" i="5"/>
  <c r="O235" i="5"/>
  <c r="O256" i="5"/>
  <c r="O320" i="5"/>
  <c r="O325" i="5"/>
  <c r="O255" i="5"/>
  <c r="O290" i="5"/>
  <c r="O291" i="5"/>
  <c r="O346" i="5"/>
  <c r="O49" i="5"/>
  <c r="O165" i="5"/>
  <c r="O213" i="5"/>
  <c r="O252" i="5"/>
  <c r="O267" i="5"/>
  <c r="O327" i="5"/>
  <c r="O318" i="5"/>
  <c r="O92" i="5"/>
  <c r="O110" i="5"/>
  <c r="O240" i="5"/>
  <c r="O222" i="5"/>
  <c r="O361" i="5"/>
  <c r="O10" i="5"/>
  <c r="O19" i="5"/>
  <c r="O88" i="5"/>
  <c r="O48" i="5"/>
  <c r="O82" i="5"/>
  <c r="O150" i="5"/>
  <c r="O131" i="5"/>
  <c r="O128" i="5"/>
  <c r="O114" i="5"/>
  <c r="O149" i="5"/>
  <c r="O289" i="5"/>
  <c r="O186" i="5"/>
  <c r="O344" i="5"/>
  <c r="O182" i="5"/>
  <c r="O279" i="5"/>
  <c r="O338" i="5"/>
  <c r="O339" i="5"/>
  <c r="O274" i="5"/>
  <c r="O12" i="5"/>
  <c r="O119" i="5"/>
  <c r="O176" i="5"/>
  <c r="O245" i="5"/>
  <c r="O332" i="5"/>
  <c r="O258" i="5"/>
  <c r="O64" i="5"/>
  <c r="O80" i="5"/>
  <c r="O61" i="5"/>
  <c r="O142" i="5"/>
  <c r="O123" i="5"/>
  <c r="O118" i="5"/>
  <c r="O103" i="5"/>
  <c r="O196" i="5"/>
  <c r="O133" i="5"/>
  <c r="O217" i="5"/>
  <c r="O137" i="5"/>
  <c r="O272" i="5"/>
  <c r="O336" i="5"/>
  <c r="O341" i="5"/>
  <c r="O271" i="5"/>
  <c r="O322" i="5"/>
  <c r="O362" i="5"/>
  <c r="O122" i="5"/>
  <c r="O129" i="5"/>
  <c r="O261" i="5"/>
  <c r="O316" i="5"/>
  <c r="O270" i="5"/>
  <c r="O269" i="5"/>
  <c r="O324" i="5"/>
  <c r="O329" i="5"/>
  <c r="O303" i="5"/>
  <c r="O294" i="5"/>
  <c r="O14" i="5"/>
  <c r="O36" i="5"/>
  <c r="O223" i="5"/>
  <c r="O26" i="5"/>
  <c r="O40" i="5"/>
  <c r="O104" i="5"/>
  <c r="O21" i="5"/>
  <c r="O166" i="5"/>
  <c r="O147" i="5"/>
  <c r="O220" i="5"/>
  <c r="O175" i="5"/>
  <c r="O241" i="5"/>
  <c r="O140" i="5"/>
  <c r="O210" i="5"/>
  <c r="O296" i="5"/>
  <c r="O360" i="5"/>
  <c r="O297" i="5"/>
  <c r="O353" i="5"/>
  <c r="O355" i="5"/>
  <c r="O234" i="5"/>
  <c r="O17" i="5"/>
  <c r="O224" i="5"/>
  <c r="O53" i="5"/>
  <c r="O18" i="5"/>
  <c r="O29" i="5"/>
  <c r="O96" i="5"/>
  <c r="O62" i="5"/>
  <c r="O75" i="5"/>
  <c r="O158" i="5"/>
  <c r="O139" i="5"/>
  <c r="O144" i="5"/>
  <c r="O132" i="5"/>
  <c r="O233" i="5"/>
  <c r="O194" i="5"/>
  <c r="O288" i="5"/>
  <c r="O352" i="5"/>
  <c r="O287" i="5"/>
  <c r="O331" i="5"/>
  <c r="O347" i="5"/>
  <c r="O345" i="5"/>
  <c r="O357" i="5"/>
  <c r="O170" i="5"/>
  <c r="O192" i="5"/>
  <c r="O190" i="5"/>
  <c r="O334" i="5"/>
  <c r="J8" i="3"/>
  <c r="K8" i="3" s="1"/>
  <c r="M8" i="3" s="1"/>
  <c r="N8" i="4" s="1"/>
  <c r="O8" i="4" s="1"/>
  <c r="J12" i="3"/>
  <c r="K12" i="3" s="1"/>
  <c r="M12" i="3" s="1"/>
  <c r="N12" i="4" s="1"/>
  <c r="O12" i="4" s="1"/>
  <c r="J20" i="3"/>
  <c r="K20" i="3" s="1"/>
  <c r="M20" i="3" s="1"/>
  <c r="N20" i="4" s="1"/>
  <c r="O20" i="4" s="1"/>
  <c r="J28" i="3"/>
  <c r="K28" i="3" s="1"/>
  <c r="M28" i="3" s="1"/>
  <c r="N28" i="4" s="1"/>
  <c r="O28" i="4" s="1"/>
  <c r="J36" i="3"/>
  <c r="K36" i="3" s="1"/>
  <c r="M36" i="3" s="1"/>
  <c r="N36" i="4" s="1"/>
  <c r="O36" i="4" s="1"/>
  <c r="J44" i="3"/>
  <c r="K44" i="3" s="1"/>
  <c r="M44" i="3" s="1"/>
  <c r="N44" i="4" s="1"/>
  <c r="O44" i="4" s="1"/>
  <c r="J52" i="3"/>
  <c r="K52" i="3" s="1"/>
  <c r="M52" i="3" s="1"/>
  <c r="N52" i="4" s="1"/>
  <c r="O52" i="4" s="1"/>
  <c r="J60" i="3"/>
  <c r="K60" i="3" s="1"/>
  <c r="M60" i="3" s="1"/>
  <c r="N60" i="4" s="1"/>
  <c r="O60" i="4" s="1"/>
  <c r="J68" i="3"/>
  <c r="K68" i="3" s="1"/>
  <c r="M68" i="3" s="1"/>
  <c r="N68" i="4" s="1"/>
  <c r="O68" i="4" s="1"/>
  <c r="J76" i="3"/>
  <c r="K76" i="3" s="1"/>
  <c r="M76" i="3" s="1"/>
  <c r="N76" i="4" s="1"/>
  <c r="O76" i="4" s="1"/>
  <c r="J84" i="3"/>
  <c r="K84" i="3" s="1"/>
  <c r="M84" i="3" s="1"/>
  <c r="N84" i="4" s="1"/>
  <c r="O84" i="4" s="1"/>
  <c r="J92" i="3"/>
  <c r="K92" i="3" s="1"/>
  <c r="M92" i="3" s="1"/>
  <c r="N92" i="4" s="1"/>
  <c r="O92" i="4" s="1"/>
  <c r="J13" i="3"/>
  <c r="K13" i="3" s="1"/>
  <c r="M13" i="3" s="1"/>
  <c r="N13" i="4" s="1"/>
  <c r="O13" i="4" s="1"/>
  <c r="J21" i="3"/>
  <c r="K21" i="3" s="1"/>
  <c r="M21" i="3" s="1"/>
  <c r="N21" i="4" s="1"/>
  <c r="O21" i="4" s="1"/>
  <c r="J29" i="3"/>
  <c r="K29" i="3" s="1"/>
  <c r="M29" i="3" s="1"/>
  <c r="N29" i="4" s="1"/>
  <c r="O29" i="4" s="1"/>
  <c r="J37" i="3"/>
  <c r="K37" i="3" s="1"/>
  <c r="M37" i="3" s="1"/>
  <c r="N37" i="4" s="1"/>
  <c r="O37" i="4" s="1"/>
  <c r="J45" i="3"/>
  <c r="K45" i="3" s="1"/>
  <c r="M45" i="3" s="1"/>
  <c r="N45" i="4" s="1"/>
  <c r="O45" i="4" s="1"/>
  <c r="J53" i="3"/>
  <c r="K53" i="3" s="1"/>
  <c r="M53" i="3" s="1"/>
  <c r="N53" i="4" s="1"/>
  <c r="O53" i="4" s="1"/>
  <c r="J61" i="3"/>
  <c r="K61" i="3" s="1"/>
  <c r="M61" i="3" s="1"/>
  <c r="N61" i="4" s="1"/>
  <c r="O61" i="4" s="1"/>
  <c r="J69" i="3"/>
  <c r="K69" i="3" s="1"/>
  <c r="M69" i="3" s="1"/>
  <c r="N69" i="4" s="1"/>
  <c r="O69" i="4" s="1"/>
  <c r="J77" i="3"/>
  <c r="K77" i="3" s="1"/>
  <c r="M77" i="3" s="1"/>
  <c r="N77" i="4" s="1"/>
  <c r="O77" i="4" s="1"/>
  <c r="J85" i="3"/>
  <c r="K85" i="3" s="1"/>
  <c r="M85" i="3" s="1"/>
  <c r="N85" i="4" s="1"/>
  <c r="O85" i="4" s="1"/>
  <c r="J93" i="3"/>
  <c r="K93" i="3" s="1"/>
  <c r="M93" i="3" s="1"/>
  <c r="N93" i="4" s="1"/>
  <c r="O93" i="4" s="1"/>
  <c r="J14" i="3"/>
  <c r="K14" i="3" s="1"/>
  <c r="M14" i="3" s="1"/>
  <c r="N14" i="4" s="1"/>
  <c r="O14" i="4" s="1"/>
  <c r="J22" i="3"/>
  <c r="K22" i="3" s="1"/>
  <c r="M22" i="3" s="1"/>
  <c r="N22" i="4" s="1"/>
  <c r="O22" i="4" s="1"/>
  <c r="J30" i="3"/>
  <c r="K30" i="3" s="1"/>
  <c r="M30" i="3" s="1"/>
  <c r="N30" i="4" s="1"/>
  <c r="O30" i="4" s="1"/>
  <c r="J38" i="3"/>
  <c r="K38" i="3" s="1"/>
  <c r="M38" i="3" s="1"/>
  <c r="N38" i="4" s="1"/>
  <c r="O38" i="4" s="1"/>
  <c r="J46" i="3"/>
  <c r="K46" i="3" s="1"/>
  <c r="M46" i="3" s="1"/>
  <c r="N46" i="4" s="1"/>
  <c r="O46" i="4" s="1"/>
  <c r="J54" i="3"/>
  <c r="K54" i="3" s="1"/>
  <c r="M54" i="3" s="1"/>
  <c r="N54" i="4" s="1"/>
  <c r="O54" i="4" s="1"/>
  <c r="J62" i="3"/>
  <c r="K62" i="3" s="1"/>
  <c r="M62" i="3" s="1"/>
  <c r="N62" i="4" s="1"/>
  <c r="O62" i="4" s="1"/>
  <c r="J70" i="3"/>
  <c r="K70" i="3" s="1"/>
  <c r="M70" i="3" s="1"/>
  <c r="N70" i="4" s="1"/>
  <c r="O70" i="4" s="1"/>
  <c r="J15" i="3"/>
  <c r="K15" i="3" s="1"/>
  <c r="M15" i="3" s="1"/>
  <c r="N15" i="4" s="1"/>
  <c r="O15" i="4" s="1"/>
  <c r="J23" i="3"/>
  <c r="K23" i="3" s="1"/>
  <c r="M23" i="3" s="1"/>
  <c r="N23" i="4" s="1"/>
  <c r="O23" i="4" s="1"/>
  <c r="J31" i="3"/>
  <c r="K31" i="3" s="1"/>
  <c r="M31" i="3" s="1"/>
  <c r="N31" i="4" s="1"/>
  <c r="O31" i="4" s="1"/>
  <c r="J39" i="3"/>
  <c r="K39" i="3" s="1"/>
  <c r="M39" i="3" s="1"/>
  <c r="N39" i="4" s="1"/>
  <c r="O39" i="4" s="1"/>
  <c r="J47" i="3"/>
  <c r="K47" i="3" s="1"/>
  <c r="M47" i="3" s="1"/>
  <c r="N47" i="4" s="1"/>
  <c r="O47" i="4" s="1"/>
  <c r="J16" i="3"/>
  <c r="K16" i="3" s="1"/>
  <c r="M16" i="3" s="1"/>
  <c r="N16" i="4" s="1"/>
  <c r="O16" i="4" s="1"/>
  <c r="J24" i="3"/>
  <c r="K24" i="3" s="1"/>
  <c r="M24" i="3" s="1"/>
  <c r="N24" i="4" s="1"/>
  <c r="O24" i="4" s="1"/>
  <c r="J32" i="3"/>
  <c r="K32" i="3" s="1"/>
  <c r="M32" i="3" s="1"/>
  <c r="N32" i="4" s="1"/>
  <c r="O32" i="4" s="1"/>
  <c r="J40" i="3"/>
  <c r="K40" i="3" s="1"/>
  <c r="M40" i="3" s="1"/>
  <c r="N40" i="4" s="1"/>
  <c r="O40" i="4" s="1"/>
  <c r="J48" i="3"/>
  <c r="K48" i="3" s="1"/>
  <c r="M48" i="3" s="1"/>
  <c r="N48" i="4" s="1"/>
  <c r="O48" i="4" s="1"/>
  <c r="J9" i="3"/>
  <c r="K9" i="3" s="1"/>
  <c r="M9" i="3" s="1"/>
  <c r="N9" i="4" s="1"/>
  <c r="O9" i="4" s="1"/>
  <c r="J17" i="3"/>
  <c r="K17" i="3" s="1"/>
  <c r="M17" i="3" s="1"/>
  <c r="N17" i="4" s="1"/>
  <c r="O17" i="4" s="1"/>
  <c r="J25" i="3"/>
  <c r="K25" i="3" s="1"/>
  <c r="M25" i="3" s="1"/>
  <c r="N25" i="4" s="1"/>
  <c r="O25" i="4" s="1"/>
  <c r="J33" i="3"/>
  <c r="K33" i="3" s="1"/>
  <c r="M33" i="3" s="1"/>
  <c r="N33" i="4" s="1"/>
  <c r="O33" i="4" s="1"/>
  <c r="J11" i="3"/>
  <c r="K11" i="3" s="1"/>
  <c r="M11" i="3" s="1"/>
  <c r="N11" i="4" s="1"/>
  <c r="O11" i="4" s="1"/>
  <c r="J19" i="3"/>
  <c r="K19" i="3" s="1"/>
  <c r="M19" i="3" s="1"/>
  <c r="N19" i="4" s="1"/>
  <c r="O19" i="4" s="1"/>
  <c r="J27" i="3"/>
  <c r="K27" i="3" s="1"/>
  <c r="M27" i="3" s="1"/>
  <c r="N27" i="4" s="1"/>
  <c r="O27" i="4" s="1"/>
  <c r="J35" i="3"/>
  <c r="K35" i="3" s="1"/>
  <c r="M35" i="3" s="1"/>
  <c r="N35" i="4" s="1"/>
  <c r="O35" i="4" s="1"/>
  <c r="J95" i="3"/>
  <c r="K95" i="3" s="1"/>
  <c r="M95" i="3" s="1"/>
  <c r="N95" i="4" s="1"/>
  <c r="O95" i="4" s="1"/>
  <c r="J103" i="3"/>
  <c r="K103" i="3" s="1"/>
  <c r="M103" i="3" s="1"/>
  <c r="N103" i="4" s="1"/>
  <c r="O103" i="4" s="1"/>
  <c r="J111" i="3"/>
  <c r="K111" i="3" s="1"/>
  <c r="M111" i="3" s="1"/>
  <c r="N111" i="4" s="1"/>
  <c r="O111" i="4" s="1"/>
  <c r="J119" i="3"/>
  <c r="K119" i="3" s="1"/>
  <c r="M119" i="3" s="1"/>
  <c r="N119" i="4" s="1"/>
  <c r="O119" i="4" s="1"/>
  <c r="J127" i="3"/>
  <c r="K127" i="3" s="1"/>
  <c r="M127" i="3" s="1"/>
  <c r="N127" i="4" s="1"/>
  <c r="O127" i="4" s="1"/>
  <c r="J135" i="3"/>
  <c r="K135" i="3" s="1"/>
  <c r="M135" i="3" s="1"/>
  <c r="N135" i="4" s="1"/>
  <c r="O135" i="4" s="1"/>
  <c r="J143" i="3"/>
  <c r="K143" i="3" s="1"/>
  <c r="M143" i="3" s="1"/>
  <c r="N143" i="4" s="1"/>
  <c r="O143" i="4" s="1"/>
  <c r="J151" i="3"/>
  <c r="K151" i="3" s="1"/>
  <c r="M151" i="3" s="1"/>
  <c r="N151" i="4" s="1"/>
  <c r="O151" i="4" s="1"/>
  <c r="J34" i="3"/>
  <c r="K34" i="3" s="1"/>
  <c r="M34" i="3" s="1"/>
  <c r="N34" i="4" s="1"/>
  <c r="O34" i="4" s="1"/>
  <c r="J63" i="3"/>
  <c r="K63" i="3" s="1"/>
  <c r="M63" i="3" s="1"/>
  <c r="N63" i="4" s="1"/>
  <c r="O63" i="4" s="1"/>
  <c r="J96" i="3"/>
  <c r="K96" i="3" s="1"/>
  <c r="M96" i="3" s="1"/>
  <c r="N96" i="4" s="1"/>
  <c r="O96" i="4" s="1"/>
  <c r="J104" i="3"/>
  <c r="K104" i="3" s="1"/>
  <c r="M104" i="3" s="1"/>
  <c r="N104" i="4" s="1"/>
  <c r="O104" i="4" s="1"/>
  <c r="J112" i="3"/>
  <c r="K112" i="3" s="1"/>
  <c r="M112" i="3" s="1"/>
  <c r="N112" i="4" s="1"/>
  <c r="O112" i="4" s="1"/>
  <c r="J120" i="3"/>
  <c r="K120" i="3" s="1"/>
  <c r="M120" i="3" s="1"/>
  <c r="N120" i="4" s="1"/>
  <c r="O120" i="4" s="1"/>
  <c r="J26" i="3"/>
  <c r="K26" i="3" s="1"/>
  <c r="M26" i="3" s="1"/>
  <c r="N26" i="4" s="1"/>
  <c r="O26" i="4" s="1"/>
  <c r="J75" i="3"/>
  <c r="K75" i="3" s="1"/>
  <c r="M75" i="3" s="1"/>
  <c r="N75" i="4" s="1"/>
  <c r="O75" i="4" s="1"/>
  <c r="J83" i="3"/>
  <c r="K83" i="3" s="1"/>
  <c r="M83" i="3" s="1"/>
  <c r="N83" i="4" s="1"/>
  <c r="O83" i="4" s="1"/>
  <c r="J91" i="3"/>
  <c r="K91" i="3" s="1"/>
  <c r="M91" i="3" s="1"/>
  <c r="N91" i="4" s="1"/>
  <c r="O91" i="4" s="1"/>
  <c r="J97" i="3"/>
  <c r="K97" i="3" s="1"/>
  <c r="M97" i="3" s="1"/>
  <c r="N97" i="4" s="1"/>
  <c r="O97" i="4" s="1"/>
  <c r="J105" i="3"/>
  <c r="K105" i="3" s="1"/>
  <c r="M105" i="3" s="1"/>
  <c r="N105" i="4" s="1"/>
  <c r="O105" i="4" s="1"/>
  <c r="J113" i="3"/>
  <c r="K113" i="3" s="1"/>
  <c r="M113" i="3" s="1"/>
  <c r="N113" i="4" s="1"/>
  <c r="O113" i="4" s="1"/>
  <c r="J18" i="3"/>
  <c r="K18" i="3" s="1"/>
  <c r="M18" i="3" s="1"/>
  <c r="N18" i="4" s="1"/>
  <c r="O18" i="4" s="1"/>
  <c r="J72" i="3"/>
  <c r="K72" i="3" s="1"/>
  <c r="M72" i="3" s="1"/>
  <c r="N72" i="4" s="1"/>
  <c r="O72" i="4" s="1"/>
  <c r="J73" i="3"/>
  <c r="K73" i="3" s="1"/>
  <c r="M73" i="3" s="1"/>
  <c r="N73" i="4" s="1"/>
  <c r="O73" i="4" s="1"/>
  <c r="J74" i="3"/>
  <c r="K74" i="3" s="1"/>
  <c r="M74" i="3" s="1"/>
  <c r="N74" i="4" s="1"/>
  <c r="O74" i="4" s="1"/>
  <c r="J80" i="3"/>
  <c r="K80" i="3" s="1"/>
  <c r="M80" i="3" s="1"/>
  <c r="N80" i="4" s="1"/>
  <c r="O80" i="4" s="1"/>
  <c r="J81" i="3"/>
  <c r="K81" i="3" s="1"/>
  <c r="M81" i="3" s="1"/>
  <c r="N81" i="4" s="1"/>
  <c r="O81" i="4" s="1"/>
  <c r="J82" i="3"/>
  <c r="K82" i="3" s="1"/>
  <c r="M82" i="3" s="1"/>
  <c r="N82" i="4" s="1"/>
  <c r="O82" i="4" s="1"/>
  <c r="J88" i="3"/>
  <c r="K88" i="3" s="1"/>
  <c r="M88" i="3" s="1"/>
  <c r="N88" i="4" s="1"/>
  <c r="O88" i="4" s="1"/>
  <c r="J89" i="3"/>
  <c r="K89" i="3" s="1"/>
  <c r="M89" i="3" s="1"/>
  <c r="N89" i="4" s="1"/>
  <c r="O89" i="4" s="1"/>
  <c r="J90" i="3"/>
  <c r="K90" i="3" s="1"/>
  <c r="M90" i="3" s="1"/>
  <c r="N90" i="4" s="1"/>
  <c r="O90" i="4" s="1"/>
  <c r="J98" i="3"/>
  <c r="K98" i="3" s="1"/>
  <c r="M98" i="3" s="1"/>
  <c r="N98" i="4" s="1"/>
  <c r="O98" i="4" s="1"/>
  <c r="J106" i="3"/>
  <c r="K106" i="3" s="1"/>
  <c r="M106" i="3" s="1"/>
  <c r="N106" i="4" s="1"/>
  <c r="O106" i="4" s="1"/>
  <c r="J114" i="3"/>
  <c r="K114" i="3" s="1"/>
  <c r="M114" i="3" s="1"/>
  <c r="N114" i="4" s="1"/>
  <c r="O114" i="4" s="1"/>
  <c r="J10" i="3"/>
  <c r="K10" i="3" s="1"/>
  <c r="M10" i="3" s="1"/>
  <c r="N10" i="4" s="1"/>
  <c r="O10" i="4" s="1"/>
  <c r="J43" i="3"/>
  <c r="K43" i="3" s="1"/>
  <c r="M43" i="3" s="1"/>
  <c r="N43" i="4" s="1"/>
  <c r="O43" i="4" s="1"/>
  <c r="J59" i="3"/>
  <c r="K59" i="3" s="1"/>
  <c r="M59" i="3" s="1"/>
  <c r="N59" i="4" s="1"/>
  <c r="O59" i="4" s="1"/>
  <c r="J71" i="3"/>
  <c r="K71" i="3" s="1"/>
  <c r="M71" i="3" s="1"/>
  <c r="N71" i="4" s="1"/>
  <c r="O71" i="4" s="1"/>
  <c r="J79" i="3"/>
  <c r="K79" i="3" s="1"/>
  <c r="M79" i="3" s="1"/>
  <c r="N79" i="4" s="1"/>
  <c r="O79" i="4" s="1"/>
  <c r="J87" i="3"/>
  <c r="K87" i="3" s="1"/>
  <c r="M87" i="3" s="1"/>
  <c r="N87" i="4" s="1"/>
  <c r="O87" i="4" s="1"/>
  <c r="J99" i="3"/>
  <c r="K99" i="3" s="1"/>
  <c r="M99" i="3" s="1"/>
  <c r="N99" i="4" s="1"/>
  <c r="O99" i="4" s="1"/>
  <c r="J107" i="3"/>
  <c r="K107" i="3" s="1"/>
  <c r="M107" i="3" s="1"/>
  <c r="N107" i="4" s="1"/>
  <c r="O107" i="4" s="1"/>
  <c r="J115" i="3"/>
  <c r="K115" i="3" s="1"/>
  <c r="M115" i="3" s="1"/>
  <c r="N115" i="4" s="1"/>
  <c r="O115" i="4" s="1"/>
  <c r="J123" i="3"/>
  <c r="K123" i="3" s="1"/>
  <c r="M123" i="3" s="1"/>
  <c r="N123" i="4" s="1"/>
  <c r="O123" i="4" s="1"/>
  <c r="J41" i="3"/>
  <c r="K41" i="3" s="1"/>
  <c r="M41" i="3" s="1"/>
  <c r="N41" i="4" s="1"/>
  <c r="O41" i="4" s="1"/>
  <c r="J42" i="3"/>
  <c r="K42" i="3" s="1"/>
  <c r="M42" i="3" s="1"/>
  <c r="N42" i="4" s="1"/>
  <c r="O42" i="4" s="1"/>
  <c r="J51" i="3"/>
  <c r="K51" i="3" s="1"/>
  <c r="M51" i="3" s="1"/>
  <c r="N51" i="4" s="1"/>
  <c r="O51" i="4" s="1"/>
  <c r="J56" i="3"/>
  <c r="K56" i="3" s="1"/>
  <c r="M56" i="3" s="1"/>
  <c r="N56" i="4" s="1"/>
  <c r="O56" i="4" s="1"/>
  <c r="J57" i="3"/>
  <c r="K57" i="3" s="1"/>
  <c r="M57" i="3" s="1"/>
  <c r="N57" i="4" s="1"/>
  <c r="O57" i="4" s="1"/>
  <c r="J58" i="3"/>
  <c r="K58" i="3" s="1"/>
  <c r="M58" i="3" s="1"/>
  <c r="N58" i="4" s="1"/>
  <c r="O58" i="4" s="1"/>
  <c r="J78" i="3"/>
  <c r="K78" i="3" s="1"/>
  <c r="M78" i="3" s="1"/>
  <c r="N78" i="4" s="1"/>
  <c r="O78" i="4" s="1"/>
  <c r="J86" i="3"/>
  <c r="K86" i="3" s="1"/>
  <c r="M86" i="3" s="1"/>
  <c r="N86" i="4" s="1"/>
  <c r="O86" i="4" s="1"/>
  <c r="J100" i="3"/>
  <c r="K100" i="3" s="1"/>
  <c r="M100" i="3" s="1"/>
  <c r="N100" i="4" s="1"/>
  <c r="O100" i="4" s="1"/>
  <c r="J108" i="3"/>
  <c r="K108" i="3" s="1"/>
  <c r="M108" i="3" s="1"/>
  <c r="N108" i="4" s="1"/>
  <c r="O108" i="4" s="1"/>
  <c r="J116" i="3"/>
  <c r="K116" i="3" s="1"/>
  <c r="M116" i="3" s="1"/>
  <c r="N116" i="4" s="1"/>
  <c r="O116" i="4" s="1"/>
  <c r="J124" i="3"/>
  <c r="K124" i="3" s="1"/>
  <c r="M124" i="3" s="1"/>
  <c r="N124" i="4" s="1"/>
  <c r="O124" i="4" s="1"/>
  <c r="J132" i="3"/>
  <c r="K132" i="3" s="1"/>
  <c r="M132" i="3" s="1"/>
  <c r="N132" i="4" s="1"/>
  <c r="O132" i="4" s="1"/>
  <c r="J140" i="3"/>
  <c r="K140" i="3" s="1"/>
  <c r="M140" i="3" s="1"/>
  <c r="N140" i="4" s="1"/>
  <c r="O140" i="4" s="1"/>
  <c r="J55" i="3"/>
  <c r="K55" i="3" s="1"/>
  <c r="M55" i="3" s="1"/>
  <c r="N55" i="4" s="1"/>
  <c r="O55" i="4" s="1"/>
  <c r="J64" i="3"/>
  <c r="K64" i="3" s="1"/>
  <c r="M64" i="3" s="1"/>
  <c r="N64" i="4" s="1"/>
  <c r="O64" i="4" s="1"/>
  <c r="J65" i="3"/>
  <c r="K65" i="3" s="1"/>
  <c r="M65" i="3" s="1"/>
  <c r="N65" i="4" s="1"/>
  <c r="O65" i="4" s="1"/>
  <c r="J66" i="3"/>
  <c r="K66" i="3" s="1"/>
  <c r="M66" i="3" s="1"/>
  <c r="N66" i="4" s="1"/>
  <c r="O66" i="4" s="1"/>
  <c r="J94" i="3"/>
  <c r="K94" i="3" s="1"/>
  <c r="M94" i="3" s="1"/>
  <c r="N94" i="4" s="1"/>
  <c r="O94" i="4" s="1"/>
  <c r="J102" i="3"/>
  <c r="K102" i="3" s="1"/>
  <c r="M102" i="3" s="1"/>
  <c r="N102" i="4" s="1"/>
  <c r="O102" i="4" s="1"/>
  <c r="J110" i="3"/>
  <c r="K110" i="3" s="1"/>
  <c r="M110" i="3" s="1"/>
  <c r="N110" i="4" s="1"/>
  <c r="O110" i="4" s="1"/>
  <c r="J118" i="3"/>
  <c r="K118" i="3" s="1"/>
  <c r="M118" i="3" s="1"/>
  <c r="N118" i="4" s="1"/>
  <c r="O118" i="4" s="1"/>
  <c r="J126" i="3"/>
  <c r="K126" i="3" s="1"/>
  <c r="M126" i="3" s="1"/>
  <c r="N126" i="4" s="1"/>
  <c r="O126" i="4" s="1"/>
  <c r="J134" i="3"/>
  <c r="K134" i="3" s="1"/>
  <c r="M134" i="3" s="1"/>
  <c r="N134" i="4" s="1"/>
  <c r="O134" i="4" s="1"/>
  <c r="J101" i="3"/>
  <c r="K101" i="3" s="1"/>
  <c r="M101" i="3" s="1"/>
  <c r="N101" i="4" s="1"/>
  <c r="O101" i="4" s="1"/>
  <c r="J130" i="3"/>
  <c r="K130" i="3" s="1"/>
  <c r="M130" i="3" s="1"/>
  <c r="N130" i="4" s="1"/>
  <c r="O130" i="4" s="1"/>
  <c r="J139" i="3"/>
  <c r="K139" i="3" s="1"/>
  <c r="M139" i="3" s="1"/>
  <c r="N139" i="4" s="1"/>
  <c r="O139" i="4" s="1"/>
  <c r="J162" i="3"/>
  <c r="K162" i="3" s="1"/>
  <c r="M162" i="3" s="1"/>
  <c r="N162" i="4" s="1"/>
  <c r="O162" i="4" s="1"/>
  <c r="J170" i="3"/>
  <c r="K170" i="3" s="1"/>
  <c r="M170" i="3" s="1"/>
  <c r="N170" i="4" s="1"/>
  <c r="O170" i="4" s="1"/>
  <c r="J178" i="3"/>
  <c r="K178" i="3" s="1"/>
  <c r="M178" i="3" s="1"/>
  <c r="N178" i="4" s="1"/>
  <c r="O178" i="4" s="1"/>
  <c r="J186" i="3"/>
  <c r="K186" i="3" s="1"/>
  <c r="M186" i="3" s="1"/>
  <c r="N186" i="4" s="1"/>
  <c r="O186" i="4" s="1"/>
  <c r="J194" i="3"/>
  <c r="K194" i="3" s="1"/>
  <c r="M194" i="3" s="1"/>
  <c r="N194" i="4" s="1"/>
  <c r="O194" i="4" s="1"/>
  <c r="J202" i="3"/>
  <c r="K202" i="3" s="1"/>
  <c r="M202" i="3" s="1"/>
  <c r="N202" i="4" s="1"/>
  <c r="O202" i="4" s="1"/>
  <c r="J210" i="3"/>
  <c r="K210" i="3" s="1"/>
  <c r="M210" i="3" s="1"/>
  <c r="N210" i="4" s="1"/>
  <c r="O210" i="4" s="1"/>
  <c r="J218" i="3"/>
  <c r="K218" i="3" s="1"/>
  <c r="M218" i="3" s="1"/>
  <c r="N218" i="4" s="1"/>
  <c r="O218" i="4" s="1"/>
  <c r="J226" i="3"/>
  <c r="K226" i="3" s="1"/>
  <c r="M226" i="3" s="1"/>
  <c r="N226" i="4" s="1"/>
  <c r="O226" i="4" s="1"/>
  <c r="J234" i="3"/>
  <c r="K234" i="3" s="1"/>
  <c r="M234" i="3" s="1"/>
  <c r="N234" i="4" s="1"/>
  <c r="O234" i="4" s="1"/>
  <c r="J242" i="3"/>
  <c r="K242" i="3" s="1"/>
  <c r="M242" i="3" s="1"/>
  <c r="N242" i="4" s="1"/>
  <c r="O242" i="4" s="1"/>
  <c r="J67" i="3"/>
  <c r="K67" i="3" s="1"/>
  <c r="M67" i="3" s="1"/>
  <c r="N67" i="4" s="1"/>
  <c r="O67" i="4" s="1"/>
  <c r="J109" i="3"/>
  <c r="K109" i="3" s="1"/>
  <c r="M109" i="3" s="1"/>
  <c r="N109" i="4" s="1"/>
  <c r="O109" i="4" s="1"/>
  <c r="J121" i="3"/>
  <c r="K121" i="3" s="1"/>
  <c r="M121" i="3" s="1"/>
  <c r="N121" i="4" s="1"/>
  <c r="O121" i="4" s="1"/>
  <c r="J138" i="3"/>
  <c r="K138" i="3" s="1"/>
  <c r="M138" i="3" s="1"/>
  <c r="N138" i="4" s="1"/>
  <c r="O138" i="4" s="1"/>
  <c r="J144" i="3"/>
  <c r="K144" i="3" s="1"/>
  <c r="M144" i="3" s="1"/>
  <c r="N144" i="4" s="1"/>
  <c r="O144" i="4" s="1"/>
  <c r="J145" i="3"/>
  <c r="K145" i="3" s="1"/>
  <c r="M145" i="3" s="1"/>
  <c r="N145" i="4" s="1"/>
  <c r="O145" i="4" s="1"/>
  <c r="J146" i="3"/>
  <c r="K146" i="3" s="1"/>
  <c r="M146" i="3" s="1"/>
  <c r="N146" i="4" s="1"/>
  <c r="O146" i="4" s="1"/>
  <c r="J147" i="3"/>
  <c r="K147" i="3" s="1"/>
  <c r="M147" i="3" s="1"/>
  <c r="N147" i="4" s="1"/>
  <c r="O147" i="4" s="1"/>
  <c r="J152" i="3"/>
  <c r="K152" i="3" s="1"/>
  <c r="M152" i="3" s="1"/>
  <c r="N152" i="4" s="1"/>
  <c r="O152" i="4" s="1"/>
  <c r="J153" i="3"/>
  <c r="K153" i="3" s="1"/>
  <c r="M153" i="3" s="1"/>
  <c r="N153" i="4" s="1"/>
  <c r="O153" i="4" s="1"/>
  <c r="J154" i="3"/>
  <c r="K154" i="3" s="1"/>
  <c r="M154" i="3" s="1"/>
  <c r="N154" i="4" s="1"/>
  <c r="O154" i="4" s="1"/>
  <c r="J155" i="3"/>
  <c r="K155" i="3" s="1"/>
  <c r="M155" i="3" s="1"/>
  <c r="N155" i="4" s="1"/>
  <c r="O155" i="4" s="1"/>
  <c r="J163" i="3"/>
  <c r="K163" i="3" s="1"/>
  <c r="M163" i="3" s="1"/>
  <c r="N163" i="4" s="1"/>
  <c r="O163" i="4" s="1"/>
  <c r="J171" i="3"/>
  <c r="K171" i="3" s="1"/>
  <c r="M171" i="3" s="1"/>
  <c r="N171" i="4" s="1"/>
  <c r="O171" i="4" s="1"/>
  <c r="J179" i="3"/>
  <c r="K179" i="3" s="1"/>
  <c r="M179" i="3" s="1"/>
  <c r="N179" i="4" s="1"/>
  <c r="O179" i="4" s="1"/>
  <c r="J187" i="3"/>
  <c r="K187" i="3" s="1"/>
  <c r="M187" i="3" s="1"/>
  <c r="N187" i="4" s="1"/>
  <c r="O187" i="4" s="1"/>
  <c r="J195" i="3"/>
  <c r="K195" i="3" s="1"/>
  <c r="M195" i="3" s="1"/>
  <c r="N195" i="4" s="1"/>
  <c r="O195" i="4" s="1"/>
  <c r="J203" i="3"/>
  <c r="K203" i="3" s="1"/>
  <c r="M203" i="3" s="1"/>
  <c r="N203" i="4" s="1"/>
  <c r="O203" i="4" s="1"/>
  <c r="J211" i="3"/>
  <c r="K211" i="3" s="1"/>
  <c r="M211" i="3" s="1"/>
  <c r="N211" i="4" s="1"/>
  <c r="O211" i="4" s="1"/>
  <c r="J117" i="3"/>
  <c r="K117" i="3" s="1"/>
  <c r="M117" i="3" s="1"/>
  <c r="N117" i="4" s="1"/>
  <c r="O117" i="4" s="1"/>
  <c r="J128" i="3"/>
  <c r="K128" i="3" s="1"/>
  <c r="M128" i="3" s="1"/>
  <c r="N128" i="4" s="1"/>
  <c r="O128" i="4" s="1"/>
  <c r="J129" i="3"/>
  <c r="K129" i="3" s="1"/>
  <c r="M129" i="3" s="1"/>
  <c r="N129" i="4" s="1"/>
  <c r="O129" i="4" s="1"/>
  <c r="J148" i="3"/>
  <c r="K148" i="3" s="1"/>
  <c r="M148" i="3" s="1"/>
  <c r="N148" i="4" s="1"/>
  <c r="O148" i="4" s="1"/>
  <c r="J149" i="3"/>
  <c r="K149" i="3" s="1"/>
  <c r="M149" i="3" s="1"/>
  <c r="N149" i="4" s="1"/>
  <c r="O149" i="4" s="1"/>
  <c r="J150" i="3"/>
  <c r="K150" i="3" s="1"/>
  <c r="M150" i="3" s="1"/>
  <c r="N150" i="4" s="1"/>
  <c r="O150" i="4" s="1"/>
  <c r="J156" i="3"/>
  <c r="K156" i="3" s="1"/>
  <c r="M156" i="3" s="1"/>
  <c r="N156" i="4" s="1"/>
  <c r="O156" i="4" s="1"/>
  <c r="J164" i="3"/>
  <c r="K164" i="3" s="1"/>
  <c r="M164" i="3" s="1"/>
  <c r="N164" i="4" s="1"/>
  <c r="O164" i="4" s="1"/>
  <c r="J172" i="3"/>
  <c r="K172" i="3" s="1"/>
  <c r="M172" i="3" s="1"/>
  <c r="N172" i="4" s="1"/>
  <c r="O172" i="4" s="1"/>
  <c r="J180" i="3"/>
  <c r="K180" i="3" s="1"/>
  <c r="M180" i="3" s="1"/>
  <c r="N180" i="4" s="1"/>
  <c r="O180" i="4" s="1"/>
  <c r="J188" i="3"/>
  <c r="K188" i="3" s="1"/>
  <c r="M188" i="3" s="1"/>
  <c r="N188" i="4" s="1"/>
  <c r="O188" i="4" s="1"/>
  <c r="J196" i="3"/>
  <c r="K196" i="3" s="1"/>
  <c r="M196" i="3" s="1"/>
  <c r="N196" i="4" s="1"/>
  <c r="O196" i="4" s="1"/>
  <c r="J204" i="3"/>
  <c r="K204" i="3" s="1"/>
  <c r="M204" i="3" s="1"/>
  <c r="N204" i="4" s="1"/>
  <c r="O204" i="4" s="1"/>
  <c r="J212" i="3"/>
  <c r="K212" i="3" s="1"/>
  <c r="M212" i="3" s="1"/>
  <c r="N212" i="4" s="1"/>
  <c r="O212" i="4" s="1"/>
  <c r="J50" i="3"/>
  <c r="K50" i="3" s="1"/>
  <c r="M50" i="3" s="1"/>
  <c r="N50" i="4" s="1"/>
  <c r="O50" i="4" s="1"/>
  <c r="J133" i="3"/>
  <c r="K133" i="3" s="1"/>
  <c r="M133" i="3" s="1"/>
  <c r="N133" i="4" s="1"/>
  <c r="O133" i="4" s="1"/>
  <c r="J136" i="3"/>
  <c r="K136" i="3" s="1"/>
  <c r="M136" i="3" s="1"/>
  <c r="N136" i="4" s="1"/>
  <c r="O136" i="4" s="1"/>
  <c r="J137" i="3"/>
  <c r="K137" i="3" s="1"/>
  <c r="M137" i="3" s="1"/>
  <c r="N137" i="4" s="1"/>
  <c r="O137" i="4" s="1"/>
  <c r="J157" i="3"/>
  <c r="K157" i="3" s="1"/>
  <c r="M157" i="3" s="1"/>
  <c r="N157" i="4" s="1"/>
  <c r="O157" i="4" s="1"/>
  <c r="J165" i="3"/>
  <c r="K165" i="3" s="1"/>
  <c r="M165" i="3" s="1"/>
  <c r="N165" i="4" s="1"/>
  <c r="O165" i="4" s="1"/>
  <c r="J173" i="3"/>
  <c r="K173" i="3" s="1"/>
  <c r="M173" i="3" s="1"/>
  <c r="N173" i="4" s="1"/>
  <c r="O173" i="4" s="1"/>
  <c r="J181" i="3"/>
  <c r="K181" i="3" s="1"/>
  <c r="M181" i="3" s="1"/>
  <c r="N181" i="4" s="1"/>
  <c r="O181" i="4" s="1"/>
  <c r="J142" i="3"/>
  <c r="K142" i="3" s="1"/>
  <c r="M142" i="3" s="1"/>
  <c r="N142" i="4" s="1"/>
  <c r="O142" i="4" s="1"/>
  <c r="J158" i="3"/>
  <c r="K158" i="3" s="1"/>
  <c r="M158" i="3" s="1"/>
  <c r="N158" i="4" s="1"/>
  <c r="O158" i="4" s="1"/>
  <c r="J166" i="3"/>
  <c r="K166" i="3" s="1"/>
  <c r="M166" i="3" s="1"/>
  <c r="N166" i="4" s="1"/>
  <c r="O166" i="4" s="1"/>
  <c r="J174" i="3"/>
  <c r="K174" i="3" s="1"/>
  <c r="M174" i="3" s="1"/>
  <c r="N174" i="4" s="1"/>
  <c r="O174" i="4" s="1"/>
  <c r="J182" i="3"/>
  <c r="K182" i="3" s="1"/>
  <c r="M182" i="3" s="1"/>
  <c r="N182" i="4" s="1"/>
  <c r="O182" i="4" s="1"/>
  <c r="J190" i="3"/>
  <c r="K190" i="3" s="1"/>
  <c r="M190" i="3" s="1"/>
  <c r="N190" i="4" s="1"/>
  <c r="O190" i="4" s="1"/>
  <c r="J198" i="3"/>
  <c r="K198" i="3" s="1"/>
  <c r="M198" i="3" s="1"/>
  <c r="N198" i="4" s="1"/>
  <c r="O198" i="4" s="1"/>
  <c r="J49" i="3"/>
  <c r="K49" i="3" s="1"/>
  <c r="M49" i="3" s="1"/>
  <c r="N49" i="4" s="1"/>
  <c r="O49" i="4" s="1"/>
  <c r="J122" i="3"/>
  <c r="K122" i="3" s="1"/>
  <c r="M122" i="3" s="1"/>
  <c r="N122" i="4" s="1"/>
  <c r="O122" i="4" s="1"/>
  <c r="J125" i="3"/>
  <c r="K125" i="3" s="1"/>
  <c r="M125" i="3" s="1"/>
  <c r="N125" i="4" s="1"/>
  <c r="O125" i="4" s="1"/>
  <c r="J141" i="3"/>
  <c r="K141" i="3" s="1"/>
  <c r="M141" i="3" s="1"/>
  <c r="N141" i="4" s="1"/>
  <c r="O141" i="4" s="1"/>
  <c r="J159" i="3"/>
  <c r="K159" i="3" s="1"/>
  <c r="M159" i="3" s="1"/>
  <c r="N159" i="4" s="1"/>
  <c r="O159" i="4" s="1"/>
  <c r="J167" i="3"/>
  <c r="K167" i="3" s="1"/>
  <c r="M167" i="3" s="1"/>
  <c r="N167" i="4" s="1"/>
  <c r="O167" i="4" s="1"/>
  <c r="J175" i="3"/>
  <c r="K175" i="3" s="1"/>
  <c r="M175" i="3" s="1"/>
  <c r="N175" i="4" s="1"/>
  <c r="O175" i="4" s="1"/>
  <c r="J183" i="3"/>
  <c r="K183" i="3" s="1"/>
  <c r="M183" i="3" s="1"/>
  <c r="N183" i="4" s="1"/>
  <c r="O183" i="4" s="1"/>
  <c r="J191" i="3"/>
  <c r="K191" i="3" s="1"/>
  <c r="M191" i="3" s="1"/>
  <c r="N191" i="4" s="1"/>
  <c r="O191" i="4" s="1"/>
  <c r="J160" i="3"/>
  <c r="K160" i="3" s="1"/>
  <c r="M160" i="3" s="1"/>
  <c r="N160" i="4" s="1"/>
  <c r="O160" i="4" s="1"/>
  <c r="J168" i="3"/>
  <c r="K168" i="3" s="1"/>
  <c r="M168" i="3" s="1"/>
  <c r="N168" i="4" s="1"/>
  <c r="O168" i="4" s="1"/>
  <c r="J184" i="3"/>
  <c r="K184" i="3" s="1"/>
  <c r="M184" i="3" s="1"/>
  <c r="N184" i="4" s="1"/>
  <c r="O184" i="4" s="1"/>
  <c r="J201" i="3"/>
  <c r="K201" i="3" s="1"/>
  <c r="M201" i="3" s="1"/>
  <c r="N201" i="4" s="1"/>
  <c r="O201" i="4" s="1"/>
  <c r="J213" i="3"/>
  <c r="K213" i="3" s="1"/>
  <c r="M213" i="3" s="1"/>
  <c r="N213" i="4" s="1"/>
  <c r="O213" i="4" s="1"/>
  <c r="J249" i="3"/>
  <c r="K249" i="3" s="1"/>
  <c r="M249" i="3" s="1"/>
  <c r="N249" i="4" s="1"/>
  <c r="O249" i="4" s="1"/>
  <c r="J257" i="3"/>
  <c r="K257" i="3" s="1"/>
  <c r="M257" i="3" s="1"/>
  <c r="N257" i="4" s="1"/>
  <c r="O257" i="4" s="1"/>
  <c r="J265" i="3"/>
  <c r="K265" i="3" s="1"/>
  <c r="M265" i="3" s="1"/>
  <c r="N265" i="4" s="1"/>
  <c r="O265" i="4" s="1"/>
  <c r="J273" i="3"/>
  <c r="K273" i="3" s="1"/>
  <c r="M273" i="3" s="1"/>
  <c r="N273" i="4" s="1"/>
  <c r="O273" i="4" s="1"/>
  <c r="J281" i="3"/>
  <c r="K281" i="3" s="1"/>
  <c r="M281" i="3" s="1"/>
  <c r="N281" i="4" s="1"/>
  <c r="O281" i="4" s="1"/>
  <c r="J199" i="3"/>
  <c r="K199" i="3" s="1"/>
  <c r="M199" i="3" s="1"/>
  <c r="N199" i="4" s="1"/>
  <c r="O199" i="4" s="1"/>
  <c r="J200" i="3"/>
  <c r="K200" i="3" s="1"/>
  <c r="M200" i="3" s="1"/>
  <c r="N200" i="4" s="1"/>
  <c r="O200" i="4" s="1"/>
  <c r="J250" i="3"/>
  <c r="K250" i="3" s="1"/>
  <c r="M250" i="3" s="1"/>
  <c r="N250" i="4" s="1"/>
  <c r="O250" i="4" s="1"/>
  <c r="J258" i="3"/>
  <c r="K258" i="3" s="1"/>
  <c r="M258" i="3" s="1"/>
  <c r="N258" i="4" s="1"/>
  <c r="O258" i="4" s="1"/>
  <c r="J266" i="3"/>
  <c r="K266" i="3" s="1"/>
  <c r="M266" i="3" s="1"/>
  <c r="N266" i="4" s="1"/>
  <c r="O266" i="4" s="1"/>
  <c r="J274" i="3"/>
  <c r="K274" i="3" s="1"/>
  <c r="M274" i="3" s="1"/>
  <c r="N274" i="4" s="1"/>
  <c r="O274" i="4" s="1"/>
  <c r="J282" i="3"/>
  <c r="K282" i="3" s="1"/>
  <c r="M282" i="3" s="1"/>
  <c r="N282" i="4" s="1"/>
  <c r="O282" i="4" s="1"/>
  <c r="J251" i="3"/>
  <c r="K251" i="3" s="1"/>
  <c r="M251" i="3" s="1"/>
  <c r="N251" i="4" s="1"/>
  <c r="O251" i="4" s="1"/>
  <c r="J259" i="3"/>
  <c r="K259" i="3" s="1"/>
  <c r="M259" i="3" s="1"/>
  <c r="N259" i="4" s="1"/>
  <c r="O259" i="4" s="1"/>
  <c r="J169" i="3"/>
  <c r="K169" i="3" s="1"/>
  <c r="M169" i="3" s="1"/>
  <c r="N169" i="4" s="1"/>
  <c r="O169" i="4" s="1"/>
  <c r="J206" i="3"/>
  <c r="K206" i="3" s="1"/>
  <c r="M206" i="3" s="1"/>
  <c r="N206" i="4" s="1"/>
  <c r="O206" i="4" s="1"/>
  <c r="J209" i="3"/>
  <c r="K209" i="3" s="1"/>
  <c r="M209" i="3" s="1"/>
  <c r="N209" i="4" s="1"/>
  <c r="O209" i="4" s="1"/>
  <c r="J131" i="3"/>
  <c r="K131" i="3" s="1"/>
  <c r="M131" i="3" s="1"/>
  <c r="N131" i="4" s="1"/>
  <c r="O131" i="4" s="1"/>
  <c r="J193" i="3"/>
  <c r="K193" i="3" s="1"/>
  <c r="M193" i="3" s="1"/>
  <c r="N193" i="4" s="1"/>
  <c r="O193" i="4" s="1"/>
  <c r="J207" i="3"/>
  <c r="K207" i="3" s="1"/>
  <c r="M207" i="3" s="1"/>
  <c r="N207" i="4" s="1"/>
  <c r="O207" i="4" s="1"/>
  <c r="J208" i="3"/>
  <c r="K208" i="3" s="1"/>
  <c r="M208" i="3" s="1"/>
  <c r="N208" i="4" s="1"/>
  <c r="O208" i="4" s="1"/>
  <c r="J219" i="3"/>
  <c r="K219" i="3" s="1"/>
  <c r="M219" i="3" s="1"/>
  <c r="N219" i="4" s="1"/>
  <c r="O219" i="4" s="1"/>
  <c r="J220" i="3"/>
  <c r="K220" i="3" s="1"/>
  <c r="M220" i="3" s="1"/>
  <c r="N220" i="4" s="1"/>
  <c r="O220" i="4" s="1"/>
  <c r="J221" i="3"/>
  <c r="K221" i="3" s="1"/>
  <c r="M221" i="3" s="1"/>
  <c r="N221" i="4" s="1"/>
  <c r="O221" i="4" s="1"/>
  <c r="J222" i="3"/>
  <c r="K222" i="3" s="1"/>
  <c r="M222" i="3" s="1"/>
  <c r="N222" i="4" s="1"/>
  <c r="O222" i="4" s="1"/>
  <c r="J227" i="3"/>
  <c r="K227" i="3" s="1"/>
  <c r="M227" i="3" s="1"/>
  <c r="N227" i="4" s="1"/>
  <c r="O227" i="4" s="1"/>
  <c r="J228" i="3"/>
  <c r="K228" i="3" s="1"/>
  <c r="M228" i="3" s="1"/>
  <c r="N228" i="4" s="1"/>
  <c r="O228" i="4" s="1"/>
  <c r="J229" i="3"/>
  <c r="K229" i="3" s="1"/>
  <c r="M229" i="3" s="1"/>
  <c r="N229" i="4" s="1"/>
  <c r="O229" i="4" s="1"/>
  <c r="J230" i="3"/>
  <c r="K230" i="3" s="1"/>
  <c r="M230" i="3" s="1"/>
  <c r="N230" i="4" s="1"/>
  <c r="O230" i="4" s="1"/>
  <c r="J235" i="3"/>
  <c r="K235" i="3" s="1"/>
  <c r="M235" i="3" s="1"/>
  <c r="N235" i="4" s="1"/>
  <c r="O235" i="4" s="1"/>
  <c r="J236" i="3"/>
  <c r="K236" i="3" s="1"/>
  <c r="M236" i="3" s="1"/>
  <c r="N236" i="4" s="1"/>
  <c r="O236" i="4" s="1"/>
  <c r="J237" i="3"/>
  <c r="K237" i="3" s="1"/>
  <c r="M237" i="3" s="1"/>
  <c r="N237" i="4" s="1"/>
  <c r="O237" i="4" s="1"/>
  <c r="J238" i="3"/>
  <c r="K238" i="3" s="1"/>
  <c r="M238" i="3" s="1"/>
  <c r="N238" i="4" s="1"/>
  <c r="O238" i="4" s="1"/>
  <c r="J243" i="3"/>
  <c r="K243" i="3" s="1"/>
  <c r="M243" i="3" s="1"/>
  <c r="N243" i="4" s="1"/>
  <c r="O243" i="4" s="1"/>
  <c r="J244" i="3"/>
  <c r="K244" i="3" s="1"/>
  <c r="M244" i="3" s="1"/>
  <c r="N244" i="4" s="1"/>
  <c r="O244" i="4" s="1"/>
  <c r="J245" i="3"/>
  <c r="K245" i="3" s="1"/>
  <c r="M245" i="3" s="1"/>
  <c r="N245" i="4" s="1"/>
  <c r="O245" i="4" s="1"/>
  <c r="J253" i="3"/>
  <c r="K253" i="3" s="1"/>
  <c r="M253" i="3" s="1"/>
  <c r="N253" i="4" s="1"/>
  <c r="O253" i="4" s="1"/>
  <c r="J261" i="3"/>
  <c r="K261" i="3" s="1"/>
  <c r="M261" i="3" s="1"/>
  <c r="N261" i="4" s="1"/>
  <c r="O261" i="4" s="1"/>
  <c r="J269" i="3"/>
  <c r="K269" i="3" s="1"/>
  <c r="M269" i="3" s="1"/>
  <c r="N269" i="4" s="1"/>
  <c r="O269" i="4" s="1"/>
  <c r="J277" i="3"/>
  <c r="K277" i="3" s="1"/>
  <c r="M277" i="3" s="1"/>
  <c r="N277" i="4" s="1"/>
  <c r="O277" i="4" s="1"/>
  <c r="J161" i="3"/>
  <c r="K161" i="3" s="1"/>
  <c r="M161" i="3" s="1"/>
  <c r="N161" i="4" s="1"/>
  <c r="O161" i="4" s="1"/>
  <c r="J177" i="3"/>
  <c r="K177" i="3" s="1"/>
  <c r="M177" i="3" s="1"/>
  <c r="N177" i="4" s="1"/>
  <c r="O177" i="4" s="1"/>
  <c r="J189" i="3"/>
  <c r="K189" i="3" s="1"/>
  <c r="M189" i="3" s="1"/>
  <c r="N189" i="4" s="1"/>
  <c r="O189" i="4" s="1"/>
  <c r="J192" i="3"/>
  <c r="K192" i="3" s="1"/>
  <c r="M192" i="3" s="1"/>
  <c r="N192" i="4" s="1"/>
  <c r="O192" i="4" s="1"/>
  <c r="J197" i="3"/>
  <c r="K197" i="3" s="1"/>
  <c r="M197" i="3" s="1"/>
  <c r="N197" i="4" s="1"/>
  <c r="O197" i="4" s="1"/>
  <c r="J205" i="3"/>
  <c r="K205" i="3" s="1"/>
  <c r="M205" i="3" s="1"/>
  <c r="N205" i="4" s="1"/>
  <c r="O205" i="4" s="1"/>
  <c r="J217" i="3"/>
  <c r="K217" i="3" s="1"/>
  <c r="M217" i="3" s="1"/>
  <c r="N217" i="4" s="1"/>
  <c r="O217" i="4" s="1"/>
  <c r="J223" i="3"/>
  <c r="K223" i="3" s="1"/>
  <c r="M223" i="3" s="1"/>
  <c r="N223" i="4" s="1"/>
  <c r="O223" i="4" s="1"/>
  <c r="J224" i="3"/>
  <c r="K224" i="3" s="1"/>
  <c r="M224" i="3" s="1"/>
  <c r="N224" i="4" s="1"/>
  <c r="O224" i="4" s="1"/>
  <c r="J225" i="3"/>
  <c r="K225" i="3" s="1"/>
  <c r="M225" i="3" s="1"/>
  <c r="N225" i="4" s="1"/>
  <c r="O225" i="4" s="1"/>
  <c r="J231" i="3"/>
  <c r="K231" i="3" s="1"/>
  <c r="M231" i="3" s="1"/>
  <c r="N231" i="4" s="1"/>
  <c r="O231" i="4" s="1"/>
  <c r="J232" i="3"/>
  <c r="K232" i="3" s="1"/>
  <c r="M232" i="3" s="1"/>
  <c r="N232" i="4" s="1"/>
  <c r="O232" i="4" s="1"/>
  <c r="J233" i="3"/>
  <c r="K233" i="3" s="1"/>
  <c r="M233" i="3" s="1"/>
  <c r="N233" i="4" s="1"/>
  <c r="O233" i="4" s="1"/>
  <c r="J239" i="3"/>
  <c r="K239" i="3" s="1"/>
  <c r="M239" i="3" s="1"/>
  <c r="N239" i="4" s="1"/>
  <c r="O239" i="4" s="1"/>
  <c r="J240" i="3"/>
  <c r="K240" i="3" s="1"/>
  <c r="M240" i="3" s="1"/>
  <c r="N240" i="4" s="1"/>
  <c r="O240" i="4" s="1"/>
  <c r="J241" i="3"/>
  <c r="K241" i="3" s="1"/>
  <c r="M241" i="3" s="1"/>
  <c r="N241" i="4" s="1"/>
  <c r="O241" i="4" s="1"/>
  <c r="J246" i="3"/>
  <c r="K246" i="3" s="1"/>
  <c r="M246" i="3" s="1"/>
  <c r="N246" i="4" s="1"/>
  <c r="O246" i="4" s="1"/>
  <c r="J254" i="3"/>
  <c r="K254" i="3" s="1"/>
  <c r="M254" i="3" s="1"/>
  <c r="N254" i="4" s="1"/>
  <c r="O254" i="4" s="1"/>
  <c r="J262" i="3"/>
  <c r="K262" i="3" s="1"/>
  <c r="M262" i="3" s="1"/>
  <c r="N262" i="4" s="1"/>
  <c r="O262" i="4" s="1"/>
  <c r="J270" i="3"/>
  <c r="K270" i="3" s="1"/>
  <c r="M270" i="3" s="1"/>
  <c r="N270" i="4" s="1"/>
  <c r="O270" i="4" s="1"/>
  <c r="J278" i="3"/>
  <c r="K278" i="3" s="1"/>
  <c r="M278" i="3" s="1"/>
  <c r="N278" i="4" s="1"/>
  <c r="O278" i="4" s="1"/>
  <c r="J286" i="3"/>
  <c r="K286" i="3" s="1"/>
  <c r="M286" i="3" s="1"/>
  <c r="N286" i="4" s="1"/>
  <c r="O286" i="4" s="1"/>
  <c r="J294" i="3"/>
  <c r="K294" i="3" s="1"/>
  <c r="M294" i="3" s="1"/>
  <c r="N294" i="4" s="1"/>
  <c r="O294" i="4" s="1"/>
  <c r="J302" i="3"/>
  <c r="K302" i="3" s="1"/>
  <c r="M302" i="3" s="1"/>
  <c r="N302" i="4" s="1"/>
  <c r="O302" i="4" s="1"/>
  <c r="J310" i="3"/>
  <c r="K310" i="3" s="1"/>
  <c r="M310" i="3" s="1"/>
  <c r="N310" i="4" s="1"/>
  <c r="O310" i="4" s="1"/>
  <c r="J185" i="3"/>
  <c r="K185" i="3" s="1"/>
  <c r="M185" i="3" s="1"/>
  <c r="N185" i="4" s="1"/>
  <c r="O185" i="4" s="1"/>
  <c r="J215" i="3"/>
  <c r="K215" i="3" s="1"/>
  <c r="M215" i="3" s="1"/>
  <c r="N215" i="4" s="1"/>
  <c r="O215" i="4" s="1"/>
  <c r="J248" i="3"/>
  <c r="K248" i="3" s="1"/>
  <c r="M248" i="3" s="1"/>
  <c r="N248" i="4" s="1"/>
  <c r="O248" i="4" s="1"/>
  <c r="J256" i="3"/>
  <c r="K256" i="3" s="1"/>
  <c r="M256" i="3" s="1"/>
  <c r="N256" i="4" s="1"/>
  <c r="O256" i="4" s="1"/>
  <c r="J264" i="3"/>
  <c r="K264" i="3" s="1"/>
  <c r="M264" i="3" s="1"/>
  <c r="N264" i="4" s="1"/>
  <c r="O264" i="4" s="1"/>
  <c r="J272" i="3"/>
  <c r="K272" i="3" s="1"/>
  <c r="M272" i="3" s="1"/>
  <c r="N272" i="4" s="1"/>
  <c r="O272" i="4" s="1"/>
  <c r="J280" i="3"/>
  <c r="K280" i="3" s="1"/>
  <c r="M280" i="3" s="1"/>
  <c r="N280" i="4" s="1"/>
  <c r="O280" i="4" s="1"/>
  <c r="J279" i="3"/>
  <c r="K279" i="3" s="1"/>
  <c r="M279" i="3" s="1"/>
  <c r="N279" i="4" s="1"/>
  <c r="O279" i="4" s="1"/>
  <c r="J289" i="3"/>
  <c r="K289" i="3" s="1"/>
  <c r="M289" i="3" s="1"/>
  <c r="N289" i="4" s="1"/>
  <c r="O289" i="4" s="1"/>
  <c r="J290" i="3"/>
  <c r="K290" i="3" s="1"/>
  <c r="M290" i="3" s="1"/>
  <c r="N290" i="4" s="1"/>
  <c r="O290" i="4" s="1"/>
  <c r="J295" i="3"/>
  <c r="K295" i="3" s="1"/>
  <c r="M295" i="3" s="1"/>
  <c r="N295" i="4" s="1"/>
  <c r="O295" i="4" s="1"/>
  <c r="J296" i="3"/>
  <c r="K296" i="3" s="1"/>
  <c r="M296" i="3" s="1"/>
  <c r="N296" i="4" s="1"/>
  <c r="O296" i="4" s="1"/>
  <c r="J297" i="3"/>
  <c r="K297" i="3" s="1"/>
  <c r="M297" i="3" s="1"/>
  <c r="N297" i="4" s="1"/>
  <c r="O297" i="4" s="1"/>
  <c r="J298" i="3"/>
  <c r="K298" i="3" s="1"/>
  <c r="M298" i="3" s="1"/>
  <c r="N298" i="4" s="1"/>
  <c r="O298" i="4" s="1"/>
  <c r="J303" i="3"/>
  <c r="K303" i="3" s="1"/>
  <c r="M303" i="3" s="1"/>
  <c r="N303" i="4" s="1"/>
  <c r="O303" i="4" s="1"/>
  <c r="J304" i="3"/>
  <c r="K304" i="3" s="1"/>
  <c r="M304" i="3" s="1"/>
  <c r="N304" i="4" s="1"/>
  <c r="O304" i="4" s="1"/>
  <c r="J305" i="3"/>
  <c r="K305" i="3" s="1"/>
  <c r="M305" i="3" s="1"/>
  <c r="N305" i="4" s="1"/>
  <c r="O305" i="4" s="1"/>
  <c r="J306" i="3"/>
  <c r="K306" i="3" s="1"/>
  <c r="M306" i="3" s="1"/>
  <c r="N306" i="4" s="1"/>
  <c r="O306" i="4" s="1"/>
  <c r="J311" i="3"/>
  <c r="K311" i="3" s="1"/>
  <c r="M311" i="3" s="1"/>
  <c r="N311" i="4" s="1"/>
  <c r="O311" i="4" s="1"/>
  <c r="J312" i="3"/>
  <c r="K312" i="3" s="1"/>
  <c r="M312" i="3" s="1"/>
  <c r="N312" i="4" s="1"/>
  <c r="O312" i="4" s="1"/>
  <c r="J313" i="3"/>
  <c r="K313" i="3" s="1"/>
  <c r="M313" i="3" s="1"/>
  <c r="N313" i="4" s="1"/>
  <c r="O313" i="4" s="1"/>
  <c r="J314" i="3"/>
  <c r="K314" i="3" s="1"/>
  <c r="M314" i="3" s="1"/>
  <c r="N314" i="4" s="1"/>
  <c r="O314" i="4" s="1"/>
  <c r="J324" i="3"/>
  <c r="K324" i="3" s="1"/>
  <c r="M324" i="3" s="1"/>
  <c r="N324" i="4" s="1"/>
  <c r="O324" i="4" s="1"/>
  <c r="J332" i="3"/>
  <c r="K332" i="3" s="1"/>
  <c r="M332" i="3" s="1"/>
  <c r="N332" i="4" s="1"/>
  <c r="O332" i="4" s="1"/>
  <c r="J340" i="3"/>
  <c r="K340" i="3" s="1"/>
  <c r="M340" i="3" s="1"/>
  <c r="N340" i="4" s="1"/>
  <c r="O340" i="4" s="1"/>
  <c r="J348" i="3"/>
  <c r="K348" i="3" s="1"/>
  <c r="M348" i="3" s="1"/>
  <c r="N348" i="4" s="1"/>
  <c r="O348" i="4" s="1"/>
  <c r="J356" i="3"/>
  <c r="K356" i="3" s="1"/>
  <c r="M356" i="3" s="1"/>
  <c r="N356" i="4" s="1"/>
  <c r="O356" i="4" s="1"/>
  <c r="J247" i="3"/>
  <c r="K247" i="3" s="1"/>
  <c r="M247" i="3" s="1"/>
  <c r="N247" i="4" s="1"/>
  <c r="O247" i="4" s="1"/>
  <c r="J252" i="3"/>
  <c r="K252" i="3" s="1"/>
  <c r="M252" i="3" s="1"/>
  <c r="N252" i="4" s="1"/>
  <c r="O252" i="4" s="1"/>
  <c r="J288" i="3"/>
  <c r="K288" i="3" s="1"/>
  <c r="M288" i="3" s="1"/>
  <c r="N288" i="4" s="1"/>
  <c r="O288" i="4" s="1"/>
  <c r="J291" i="3"/>
  <c r="K291" i="3" s="1"/>
  <c r="M291" i="3" s="1"/>
  <c r="N291" i="4" s="1"/>
  <c r="O291" i="4" s="1"/>
  <c r="J292" i="3"/>
  <c r="K292" i="3" s="1"/>
  <c r="M292" i="3" s="1"/>
  <c r="N292" i="4" s="1"/>
  <c r="O292" i="4" s="1"/>
  <c r="J293" i="3"/>
  <c r="K293" i="3" s="1"/>
  <c r="M293" i="3" s="1"/>
  <c r="N293" i="4" s="1"/>
  <c r="O293" i="4" s="1"/>
  <c r="J299" i="3"/>
  <c r="K299" i="3" s="1"/>
  <c r="M299" i="3" s="1"/>
  <c r="N299" i="4" s="1"/>
  <c r="O299" i="4" s="1"/>
  <c r="J300" i="3"/>
  <c r="K300" i="3" s="1"/>
  <c r="M300" i="3" s="1"/>
  <c r="N300" i="4" s="1"/>
  <c r="O300" i="4" s="1"/>
  <c r="J301" i="3"/>
  <c r="K301" i="3" s="1"/>
  <c r="M301" i="3" s="1"/>
  <c r="N301" i="4" s="1"/>
  <c r="O301" i="4" s="1"/>
  <c r="J307" i="3"/>
  <c r="K307" i="3" s="1"/>
  <c r="M307" i="3" s="1"/>
  <c r="N307" i="4" s="1"/>
  <c r="O307" i="4" s="1"/>
  <c r="J308" i="3"/>
  <c r="K308" i="3" s="1"/>
  <c r="M308" i="3" s="1"/>
  <c r="N308" i="4" s="1"/>
  <c r="O308" i="4" s="1"/>
  <c r="J309" i="3"/>
  <c r="K309" i="3" s="1"/>
  <c r="M309" i="3" s="1"/>
  <c r="N309" i="4" s="1"/>
  <c r="O309" i="4" s="1"/>
  <c r="J315" i="3"/>
  <c r="K315" i="3" s="1"/>
  <c r="M315" i="3" s="1"/>
  <c r="N315" i="4" s="1"/>
  <c r="O315" i="4" s="1"/>
  <c r="J316" i="3"/>
  <c r="K316" i="3" s="1"/>
  <c r="M316" i="3" s="1"/>
  <c r="N316" i="4" s="1"/>
  <c r="O316" i="4" s="1"/>
  <c r="J317" i="3"/>
  <c r="K317" i="3" s="1"/>
  <c r="M317" i="3" s="1"/>
  <c r="N317" i="4" s="1"/>
  <c r="O317" i="4" s="1"/>
  <c r="J325" i="3"/>
  <c r="K325" i="3" s="1"/>
  <c r="M325" i="3" s="1"/>
  <c r="N325" i="4" s="1"/>
  <c r="O325" i="4" s="1"/>
  <c r="J276" i="3"/>
  <c r="K276" i="3" s="1"/>
  <c r="M276" i="3" s="1"/>
  <c r="N276" i="4" s="1"/>
  <c r="O276" i="4" s="1"/>
  <c r="J287" i="3"/>
  <c r="K287" i="3" s="1"/>
  <c r="M287" i="3" s="1"/>
  <c r="N287" i="4" s="1"/>
  <c r="O287" i="4" s="1"/>
  <c r="J318" i="3"/>
  <c r="K318" i="3" s="1"/>
  <c r="M318" i="3" s="1"/>
  <c r="N318" i="4" s="1"/>
  <c r="O318" i="4" s="1"/>
  <c r="J326" i="3"/>
  <c r="K326" i="3" s="1"/>
  <c r="M326" i="3" s="1"/>
  <c r="N326" i="4" s="1"/>
  <c r="O326" i="4" s="1"/>
  <c r="J334" i="3"/>
  <c r="K334" i="3" s="1"/>
  <c r="M334" i="3" s="1"/>
  <c r="N334" i="4" s="1"/>
  <c r="O334" i="4" s="1"/>
  <c r="J342" i="3"/>
  <c r="K342" i="3" s="1"/>
  <c r="M342" i="3" s="1"/>
  <c r="N342" i="4" s="1"/>
  <c r="O342" i="4" s="1"/>
  <c r="J350" i="3"/>
  <c r="K350" i="3" s="1"/>
  <c r="M350" i="3" s="1"/>
  <c r="N350" i="4" s="1"/>
  <c r="O350" i="4" s="1"/>
  <c r="J358" i="3"/>
  <c r="K358" i="3" s="1"/>
  <c r="M358" i="3" s="1"/>
  <c r="N358" i="4" s="1"/>
  <c r="O358" i="4" s="1"/>
  <c r="J214" i="3"/>
  <c r="K214" i="3" s="1"/>
  <c r="M214" i="3" s="1"/>
  <c r="N214" i="4" s="1"/>
  <c r="O214" i="4" s="1"/>
  <c r="J267" i="3"/>
  <c r="K267" i="3" s="1"/>
  <c r="M267" i="3" s="1"/>
  <c r="N267" i="4" s="1"/>
  <c r="O267" i="4" s="1"/>
  <c r="J319" i="3"/>
  <c r="K319" i="3" s="1"/>
  <c r="M319" i="3" s="1"/>
  <c r="N319" i="4" s="1"/>
  <c r="O319" i="4" s="1"/>
  <c r="J216" i="3"/>
  <c r="K216" i="3" s="1"/>
  <c r="M216" i="3" s="1"/>
  <c r="N216" i="4" s="1"/>
  <c r="O216" i="4" s="1"/>
  <c r="J285" i="3"/>
  <c r="K285" i="3" s="1"/>
  <c r="M285" i="3" s="1"/>
  <c r="N285" i="4" s="1"/>
  <c r="O285" i="4" s="1"/>
  <c r="J263" i="3"/>
  <c r="K263" i="3" s="1"/>
  <c r="M263" i="3" s="1"/>
  <c r="N263" i="4" s="1"/>
  <c r="O263" i="4" s="1"/>
  <c r="J271" i="3"/>
  <c r="K271" i="3" s="1"/>
  <c r="M271" i="3" s="1"/>
  <c r="N271" i="4" s="1"/>
  <c r="O271" i="4" s="1"/>
  <c r="J284" i="3"/>
  <c r="K284" i="3" s="1"/>
  <c r="M284" i="3" s="1"/>
  <c r="N284" i="4" s="1"/>
  <c r="O284" i="4" s="1"/>
  <c r="J321" i="3"/>
  <c r="K321" i="3" s="1"/>
  <c r="M321" i="3" s="1"/>
  <c r="N321" i="4" s="1"/>
  <c r="O321" i="4" s="1"/>
  <c r="J329" i="3"/>
  <c r="K329" i="3" s="1"/>
  <c r="M329" i="3" s="1"/>
  <c r="N329" i="4" s="1"/>
  <c r="O329" i="4" s="1"/>
  <c r="J176" i="3"/>
  <c r="K176" i="3" s="1"/>
  <c r="M176" i="3" s="1"/>
  <c r="N176" i="4" s="1"/>
  <c r="O176" i="4" s="1"/>
  <c r="J275" i="3"/>
  <c r="K275" i="3" s="1"/>
  <c r="M275" i="3" s="1"/>
  <c r="N275" i="4" s="1"/>
  <c r="O275" i="4" s="1"/>
  <c r="J283" i="3"/>
  <c r="K283" i="3" s="1"/>
  <c r="M283" i="3" s="1"/>
  <c r="N283" i="4" s="1"/>
  <c r="O283" i="4" s="1"/>
  <c r="J260" i="3"/>
  <c r="K260" i="3" s="1"/>
  <c r="M260" i="3" s="1"/>
  <c r="N260" i="4" s="1"/>
  <c r="O260" i="4" s="1"/>
  <c r="J322" i="3"/>
  <c r="K322" i="3" s="1"/>
  <c r="M322" i="3" s="1"/>
  <c r="N322" i="4" s="1"/>
  <c r="O322" i="4" s="1"/>
  <c r="J357" i="3"/>
  <c r="K357" i="3" s="1"/>
  <c r="M357" i="3" s="1"/>
  <c r="N357" i="4" s="1"/>
  <c r="O357" i="4" s="1"/>
  <c r="J327" i="3"/>
  <c r="K327" i="3" s="1"/>
  <c r="M327" i="3" s="1"/>
  <c r="N327" i="4" s="1"/>
  <c r="O327" i="4" s="1"/>
  <c r="J336" i="3"/>
  <c r="K336" i="3" s="1"/>
  <c r="M336" i="3" s="1"/>
  <c r="N336" i="4" s="1"/>
  <c r="O336" i="4" s="1"/>
  <c r="J338" i="3"/>
  <c r="K338" i="3" s="1"/>
  <c r="M338" i="3" s="1"/>
  <c r="N338" i="4" s="1"/>
  <c r="O338" i="4" s="1"/>
  <c r="J339" i="3"/>
  <c r="K339" i="3" s="1"/>
  <c r="M339" i="3" s="1"/>
  <c r="N339" i="4" s="1"/>
  <c r="O339" i="4" s="1"/>
  <c r="J349" i="3"/>
  <c r="K349" i="3" s="1"/>
  <c r="M349" i="3" s="1"/>
  <c r="N349" i="4" s="1"/>
  <c r="O349" i="4" s="1"/>
  <c r="J331" i="3"/>
  <c r="K331" i="3" s="1"/>
  <c r="M331" i="3" s="1"/>
  <c r="N331" i="4" s="1"/>
  <c r="O331" i="4" s="1"/>
  <c r="J335" i="3"/>
  <c r="K335" i="3" s="1"/>
  <c r="M335" i="3" s="1"/>
  <c r="N335" i="4" s="1"/>
  <c r="O335" i="4" s="1"/>
  <c r="J337" i="3"/>
  <c r="K337" i="3" s="1"/>
  <c r="M337" i="3" s="1"/>
  <c r="N337" i="4" s="1"/>
  <c r="O337" i="4" s="1"/>
  <c r="J344" i="3"/>
  <c r="K344" i="3" s="1"/>
  <c r="M344" i="3" s="1"/>
  <c r="N344" i="4" s="1"/>
  <c r="O344" i="4" s="1"/>
  <c r="J346" i="3"/>
  <c r="K346" i="3" s="1"/>
  <c r="M346" i="3" s="1"/>
  <c r="N346" i="4" s="1"/>
  <c r="O346" i="4" s="1"/>
  <c r="J347" i="3"/>
  <c r="K347" i="3" s="1"/>
  <c r="M347" i="3" s="1"/>
  <c r="N347" i="4" s="1"/>
  <c r="O347" i="4" s="1"/>
  <c r="J323" i="3"/>
  <c r="K323" i="3" s="1"/>
  <c r="M323" i="3" s="1"/>
  <c r="N323" i="4" s="1"/>
  <c r="O323" i="4" s="1"/>
  <c r="J320" i="3"/>
  <c r="K320" i="3" s="1"/>
  <c r="M320" i="3" s="1"/>
  <c r="N320" i="4" s="1"/>
  <c r="O320" i="4" s="1"/>
  <c r="J330" i="3"/>
  <c r="K330" i="3" s="1"/>
  <c r="M330" i="3" s="1"/>
  <c r="N330" i="4" s="1"/>
  <c r="O330" i="4" s="1"/>
  <c r="J343" i="3"/>
  <c r="K343" i="3" s="1"/>
  <c r="M343" i="3" s="1"/>
  <c r="N343" i="4" s="1"/>
  <c r="O343" i="4" s="1"/>
  <c r="J345" i="3"/>
  <c r="K345" i="3" s="1"/>
  <c r="M345" i="3" s="1"/>
  <c r="N345" i="4" s="1"/>
  <c r="O345" i="4" s="1"/>
  <c r="J352" i="3"/>
  <c r="K352" i="3" s="1"/>
  <c r="M352" i="3" s="1"/>
  <c r="N352" i="4" s="1"/>
  <c r="O352" i="4" s="1"/>
  <c r="J354" i="3"/>
  <c r="K354" i="3" s="1"/>
  <c r="M354" i="3" s="1"/>
  <c r="N354" i="4" s="1"/>
  <c r="O354" i="4" s="1"/>
  <c r="J355" i="3"/>
  <c r="K355" i="3" s="1"/>
  <c r="M355" i="3" s="1"/>
  <c r="N355" i="4" s="1"/>
  <c r="O355" i="4" s="1"/>
  <c r="J255" i="3"/>
  <c r="K255" i="3" s="1"/>
  <c r="M255" i="3" s="1"/>
  <c r="N255" i="4" s="1"/>
  <c r="O255" i="4" s="1"/>
  <c r="J268" i="3"/>
  <c r="K268" i="3" s="1"/>
  <c r="M268" i="3" s="1"/>
  <c r="N268" i="4" s="1"/>
  <c r="O268" i="4" s="1"/>
  <c r="J351" i="3"/>
  <c r="K351" i="3" s="1"/>
  <c r="M351" i="3" s="1"/>
  <c r="N351" i="4" s="1"/>
  <c r="O351" i="4" s="1"/>
  <c r="J353" i="3"/>
  <c r="K353" i="3" s="1"/>
  <c r="M353" i="3" s="1"/>
  <c r="N353" i="4" s="1"/>
  <c r="O353" i="4" s="1"/>
  <c r="J360" i="3"/>
  <c r="K360" i="3" s="1"/>
  <c r="M360" i="3" s="1"/>
  <c r="N360" i="4" s="1"/>
  <c r="O360" i="4" s="1"/>
  <c r="J333" i="3"/>
  <c r="K333" i="3" s="1"/>
  <c r="M333" i="3" s="1"/>
  <c r="N333" i="4" s="1"/>
  <c r="O333" i="4" s="1"/>
  <c r="J359" i="3"/>
  <c r="K359" i="3" s="1"/>
  <c r="M359" i="3" s="1"/>
  <c r="N359" i="4" s="1"/>
  <c r="O359" i="4" s="1"/>
  <c r="J361" i="3"/>
  <c r="K361" i="3" s="1"/>
  <c r="M361" i="3" s="1"/>
  <c r="N361" i="4" s="1"/>
  <c r="O361" i="4" s="1"/>
  <c r="J362" i="3"/>
  <c r="K362" i="3" s="1"/>
  <c r="M362" i="3" s="1"/>
  <c r="N362" i="4" s="1"/>
  <c r="O362" i="4" s="1"/>
  <c r="J363" i="3"/>
  <c r="K363" i="3" s="1"/>
  <c r="M363" i="3" s="1"/>
  <c r="N363" i="4" s="1"/>
  <c r="O363" i="4" s="1"/>
  <c r="J328" i="3"/>
  <c r="K328" i="3" s="1"/>
  <c r="M328" i="3" s="1"/>
  <c r="N328" i="4" s="1"/>
  <c r="O328" i="4" s="1"/>
  <c r="J341" i="3"/>
  <c r="K341" i="3" s="1"/>
  <c r="M341" i="3" s="1"/>
  <c r="N341" i="4" s="1"/>
  <c r="O341" i="4" s="1"/>
  <c r="I367" i="10"/>
  <c r="J8" i="10" s="1"/>
  <c r="K8" i="10" s="1"/>
  <c r="M8" i="10" s="1"/>
  <c r="M365" i="6"/>
  <c r="I367" i="2"/>
  <c r="M365" i="1"/>
  <c r="J10" i="10" l="1"/>
  <c r="K10" i="10" s="1"/>
  <c r="M10" i="10" s="1"/>
  <c r="O10" i="10" s="1"/>
  <c r="J14" i="10"/>
  <c r="K14" i="10" s="1"/>
  <c r="M14" i="10" s="1"/>
  <c r="O14" i="10" s="1"/>
  <c r="J18" i="10"/>
  <c r="K18" i="10" s="1"/>
  <c r="M18" i="10" s="1"/>
  <c r="O18" i="10" s="1"/>
  <c r="J22" i="10"/>
  <c r="K22" i="10" s="1"/>
  <c r="M22" i="10" s="1"/>
  <c r="O22" i="10" s="1"/>
  <c r="J26" i="10"/>
  <c r="K26" i="10" s="1"/>
  <c r="M26" i="10" s="1"/>
  <c r="O26" i="10" s="1"/>
  <c r="J30" i="10"/>
  <c r="K30" i="10" s="1"/>
  <c r="M30" i="10" s="1"/>
  <c r="O30" i="10" s="1"/>
  <c r="J34" i="10"/>
  <c r="K34" i="10" s="1"/>
  <c r="M34" i="10" s="1"/>
  <c r="O34" i="10" s="1"/>
  <c r="J38" i="10"/>
  <c r="K38" i="10" s="1"/>
  <c r="M38" i="10" s="1"/>
  <c r="O38" i="10" s="1"/>
  <c r="J42" i="10"/>
  <c r="K42" i="10" s="1"/>
  <c r="M42" i="10" s="1"/>
  <c r="O42" i="10" s="1"/>
  <c r="J46" i="10"/>
  <c r="K46" i="10" s="1"/>
  <c r="M46" i="10" s="1"/>
  <c r="O46" i="10" s="1"/>
  <c r="J50" i="10"/>
  <c r="K50" i="10" s="1"/>
  <c r="M50" i="10" s="1"/>
  <c r="O50" i="10" s="1"/>
  <c r="J54" i="10"/>
  <c r="K54" i="10" s="1"/>
  <c r="M54" i="10" s="1"/>
  <c r="O54" i="10" s="1"/>
  <c r="J58" i="10"/>
  <c r="K58" i="10" s="1"/>
  <c r="M58" i="10" s="1"/>
  <c r="O58" i="10" s="1"/>
  <c r="J62" i="10"/>
  <c r="K62" i="10" s="1"/>
  <c r="M62" i="10" s="1"/>
  <c r="O62" i="10" s="1"/>
  <c r="J66" i="10"/>
  <c r="K66" i="10" s="1"/>
  <c r="M66" i="10" s="1"/>
  <c r="O66" i="10" s="1"/>
  <c r="J70" i="10"/>
  <c r="K70" i="10" s="1"/>
  <c r="M70" i="10" s="1"/>
  <c r="O70" i="10" s="1"/>
  <c r="J74" i="10"/>
  <c r="K74" i="10" s="1"/>
  <c r="M74" i="10" s="1"/>
  <c r="O74" i="10" s="1"/>
  <c r="J9" i="10"/>
  <c r="K9" i="10" s="1"/>
  <c r="J13" i="10"/>
  <c r="K13" i="10" s="1"/>
  <c r="M13" i="10" s="1"/>
  <c r="O13" i="10" s="1"/>
  <c r="J17" i="10"/>
  <c r="K17" i="10" s="1"/>
  <c r="M17" i="10" s="1"/>
  <c r="O17" i="10" s="1"/>
  <c r="J21" i="10"/>
  <c r="K21" i="10" s="1"/>
  <c r="M21" i="10" s="1"/>
  <c r="O21" i="10" s="1"/>
  <c r="J25" i="10"/>
  <c r="K25" i="10" s="1"/>
  <c r="M25" i="10" s="1"/>
  <c r="O25" i="10" s="1"/>
  <c r="J29" i="10"/>
  <c r="K29" i="10" s="1"/>
  <c r="M29" i="10" s="1"/>
  <c r="O29" i="10" s="1"/>
  <c r="J33" i="10"/>
  <c r="K33" i="10" s="1"/>
  <c r="M33" i="10" s="1"/>
  <c r="O33" i="10" s="1"/>
  <c r="J37" i="10"/>
  <c r="K37" i="10" s="1"/>
  <c r="M37" i="10" s="1"/>
  <c r="O37" i="10" s="1"/>
  <c r="J41" i="10"/>
  <c r="K41" i="10" s="1"/>
  <c r="M41" i="10" s="1"/>
  <c r="O41" i="10" s="1"/>
  <c r="J45" i="10"/>
  <c r="K45" i="10" s="1"/>
  <c r="M45" i="10" s="1"/>
  <c r="O45" i="10" s="1"/>
  <c r="J49" i="10"/>
  <c r="K49" i="10" s="1"/>
  <c r="M49" i="10" s="1"/>
  <c r="O49" i="10" s="1"/>
  <c r="J53" i="10"/>
  <c r="K53" i="10" s="1"/>
  <c r="M53" i="10" s="1"/>
  <c r="O53" i="10" s="1"/>
  <c r="J57" i="10"/>
  <c r="K57" i="10" s="1"/>
  <c r="M57" i="10" s="1"/>
  <c r="O57" i="10" s="1"/>
  <c r="J61" i="10"/>
  <c r="K61" i="10" s="1"/>
  <c r="M61" i="10" s="1"/>
  <c r="O61" i="10" s="1"/>
  <c r="J65" i="10"/>
  <c r="K65" i="10" s="1"/>
  <c r="M65" i="10" s="1"/>
  <c r="O65" i="10" s="1"/>
  <c r="J15" i="10"/>
  <c r="K15" i="10" s="1"/>
  <c r="M15" i="10" s="1"/>
  <c r="O15" i="10" s="1"/>
  <c r="J16" i="10"/>
  <c r="K16" i="10" s="1"/>
  <c r="M16" i="10" s="1"/>
  <c r="O16" i="10" s="1"/>
  <c r="J23" i="10"/>
  <c r="K23" i="10" s="1"/>
  <c r="M23" i="10" s="1"/>
  <c r="O23" i="10" s="1"/>
  <c r="J24" i="10"/>
  <c r="K24" i="10" s="1"/>
  <c r="M24" i="10" s="1"/>
  <c r="O24" i="10" s="1"/>
  <c r="J31" i="10"/>
  <c r="K31" i="10" s="1"/>
  <c r="M31" i="10" s="1"/>
  <c r="O31" i="10" s="1"/>
  <c r="J32" i="10"/>
  <c r="K32" i="10" s="1"/>
  <c r="M32" i="10" s="1"/>
  <c r="O32" i="10" s="1"/>
  <c r="J39" i="10"/>
  <c r="K39" i="10" s="1"/>
  <c r="M39" i="10" s="1"/>
  <c r="O39" i="10" s="1"/>
  <c r="J40" i="10"/>
  <c r="K40" i="10" s="1"/>
  <c r="M40" i="10" s="1"/>
  <c r="O40" i="10" s="1"/>
  <c r="J47" i="10"/>
  <c r="K47" i="10" s="1"/>
  <c r="M47" i="10" s="1"/>
  <c r="O47" i="10" s="1"/>
  <c r="J48" i="10"/>
  <c r="K48" i="10" s="1"/>
  <c r="M48" i="10" s="1"/>
  <c r="O48" i="10" s="1"/>
  <c r="J55" i="10"/>
  <c r="K55" i="10" s="1"/>
  <c r="M55" i="10" s="1"/>
  <c r="O55" i="10" s="1"/>
  <c r="J56" i="10"/>
  <c r="K56" i="10" s="1"/>
  <c r="M56" i="10" s="1"/>
  <c r="O56" i="10" s="1"/>
  <c r="J63" i="10"/>
  <c r="K63" i="10" s="1"/>
  <c r="M63" i="10" s="1"/>
  <c r="O63" i="10" s="1"/>
  <c r="J64" i="10"/>
  <c r="K64" i="10" s="1"/>
  <c r="M64" i="10" s="1"/>
  <c r="O64" i="10" s="1"/>
  <c r="J68" i="10"/>
  <c r="K68" i="10" s="1"/>
  <c r="M68" i="10" s="1"/>
  <c r="O68" i="10" s="1"/>
  <c r="J77" i="10"/>
  <c r="K77" i="10" s="1"/>
  <c r="M77" i="10" s="1"/>
  <c r="O77" i="10" s="1"/>
  <c r="J81" i="10"/>
  <c r="K81" i="10" s="1"/>
  <c r="M81" i="10" s="1"/>
  <c r="O81" i="10" s="1"/>
  <c r="J85" i="10"/>
  <c r="K85" i="10" s="1"/>
  <c r="M85" i="10" s="1"/>
  <c r="O85" i="10" s="1"/>
  <c r="J89" i="10"/>
  <c r="K89" i="10" s="1"/>
  <c r="M89" i="10" s="1"/>
  <c r="O89" i="10" s="1"/>
  <c r="J93" i="10"/>
  <c r="K93" i="10" s="1"/>
  <c r="M93" i="10" s="1"/>
  <c r="O93" i="10" s="1"/>
  <c r="J97" i="10"/>
  <c r="K97" i="10" s="1"/>
  <c r="M97" i="10" s="1"/>
  <c r="O97" i="10" s="1"/>
  <c r="J101" i="10"/>
  <c r="K101" i="10" s="1"/>
  <c r="M101" i="10" s="1"/>
  <c r="O101" i="10" s="1"/>
  <c r="J105" i="10"/>
  <c r="K105" i="10" s="1"/>
  <c r="M105" i="10" s="1"/>
  <c r="O105" i="10" s="1"/>
  <c r="J109" i="10"/>
  <c r="K109" i="10" s="1"/>
  <c r="M109" i="10" s="1"/>
  <c r="O109" i="10" s="1"/>
  <c r="J113" i="10"/>
  <c r="K113" i="10" s="1"/>
  <c r="M113" i="10" s="1"/>
  <c r="O113" i="10" s="1"/>
  <c r="J117" i="10"/>
  <c r="K117" i="10" s="1"/>
  <c r="M117" i="10" s="1"/>
  <c r="O117" i="10" s="1"/>
  <c r="J121" i="10"/>
  <c r="K121" i="10" s="1"/>
  <c r="M121" i="10" s="1"/>
  <c r="O121" i="10" s="1"/>
  <c r="J125" i="10"/>
  <c r="K125" i="10" s="1"/>
  <c r="M125" i="10" s="1"/>
  <c r="O125" i="10" s="1"/>
  <c r="J129" i="10"/>
  <c r="K129" i="10" s="1"/>
  <c r="M129" i="10" s="1"/>
  <c r="O129" i="10" s="1"/>
  <c r="J133" i="10"/>
  <c r="K133" i="10" s="1"/>
  <c r="M133" i="10" s="1"/>
  <c r="O133" i="10" s="1"/>
  <c r="J137" i="10"/>
  <c r="K137" i="10" s="1"/>
  <c r="M137" i="10" s="1"/>
  <c r="O137" i="10" s="1"/>
  <c r="J141" i="10"/>
  <c r="K141" i="10" s="1"/>
  <c r="M141" i="10" s="1"/>
  <c r="O141" i="10" s="1"/>
  <c r="J145" i="10"/>
  <c r="K145" i="10" s="1"/>
  <c r="M145" i="10" s="1"/>
  <c r="O145" i="10" s="1"/>
  <c r="J149" i="10"/>
  <c r="K149" i="10" s="1"/>
  <c r="M149" i="10" s="1"/>
  <c r="O149" i="10" s="1"/>
  <c r="J153" i="10"/>
  <c r="K153" i="10" s="1"/>
  <c r="M153" i="10" s="1"/>
  <c r="O153" i="10" s="1"/>
  <c r="J157" i="10"/>
  <c r="K157" i="10" s="1"/>
  <c r="M157" i="10" s="1"/>
  <c r="O157" i="10" s="1"/>
  <c r="J161" i="10"/>
  <c r="K161" i="10" s="1"/>
  <c r="M161" i="10" s="1"/>
  <c r="O161" i="10" s="1"/>
  <c r="J165" i="10"/>
  <c r="K165" i="10" s="1"/>
  <c r="M165" i="10" s="1"/>
  <c r="O165" i="10" s="1"/>
  <c r="J169" i="10"/>
  <c r="K169" i="10" s="1"/>
  <c r="M169" i="10" s="1"/>
  <c r="O169" i="10" s="1"/>
  <c r="J173" i="10"/>
  <c r="K173" i="10" s="1"/>
  <c r="M173" i="10" s="1"/>
  <c r="O173" i="10" s="1"/>
  <c r="J177" i="10"/>
  <c r="K177" i="10" s="1"/>
  <c r="M177" i="10" s="1"/>
  <c r="O177" i="10" s="1"/>
  <c r="J181" i="10"/>
  <c r="K181" i="10" s="1"/>
  <c r="M181" i="10" s="1"/>
  <c r="O181" i="10" s="1"/>
  <c r="J71" i="10"/>
  <c r="K71" i="10" s="1"/>
  <c r="M71" i="10" s="1"/>
  <c r="O71" i="10" s="1"/>
  <c r="J72" i="10"/>
  <c r="K72" i="10" s="1"/>
  <c r="M72" i="10" s="1"/>
  <c r="O72" i="10" s="1"/>
  <c r="J75" i="10"/>
  <c r="K75" i="10" s="1"/>
  <c r="M75" i="10" s="1"/>
  <c r="O75" i="10" s="1"/>
  <c r="J78" i="10"/>
  <c r="K78" i="10" s="1"/>
  <c r="M78" i="10" s="1"/>
  <c r="O78" i="10" s="1"/>
  <c r="J83" i="10"/>
  <c r="K83" i="10" s="1"/>
  <c r="M83" i="10" s="1"/>
  <c r="O83" i="10" s="1"/>
  <c r="J92" i="10"/>
  <c r="K92" i="10" s="1"/>
  <c r="M92" i="10" s="1"/>
  <c r="O92" i="10" s="1"/>
  <c r="J94" i="10"/>
  <c r="K94" i="10" s="1"/>
  <c r="M94" i="10" s="1"/>
  <c r="O94" i="10" s="1"/>
  <c r="J99" i="10"/>
  <c r="K99" i="10" s="1"/>
  <c r="M99" i="10" s="1"/>
  <c r="O99" i="10" s="1"/>
  <c r="J108" i="10"/>
  <c r="K108" i="10" s="1"/>
  <c r="M108" i="10" s="1"/>
  <c r="O108" i="10" s="1"/>
  <c r="J110" i="10"/>
  <c r="K110" i="10" s="1"/>
  <c r="M110" i="10" s="1"/>
  <c r="O110" i="10" s="1"/>
  <c r="J115" i="10"/>
  <c r="K115" i="10" s="1"/>
  <c r="M115" i="10" s="1"/>
  <c r="O115" i="10" s="1"/>
  <c r="J124" i="10"/>
  <c r="K124" i="10" s="1"/>
  <c r="M124" i="10" s="1"/>
  <c r="O124" i="10" s="1"/>
  <c r="J126" i="10"/>
  <c r="K126" i="10" s="1"/>
  <c r="M126" i="10" s="1"/>
  <c r="O126" i="10" s="1"/>
  <c r="J131" i="10"/>
  <c r="K131" i="10" s="1"/>
  <c r="M131" i="10" s="1"/>
  <c r="O131" i="10" s="1"/>
  <c r="J140" i="10"/>
  <c r="K140" i="10" s="1"/>
  <c r="M140" i="10" s="1"/>
  <c r="O140" i="10" s="1"/>
  <c r="J142" i="10"/>
  <c r="K142" i="10" s="1"/>
  <c r="M142" i="10" s="1"/>
  <c r="O142" i="10" s="1"/>
  <c r="J147" i="10"/>
  <c r="K147" i="10" s="1"/>
  <c r="M147" i="10" s="1"/>
  <c r="O147" i="10" s="1"/>
  <c r="J156" i="10"/>
  <c r="K156" i="10" s="1"/>
  <c r="M156" i="10" s="1"/>
  <c r="O156" i="10" s="1"/>
  <c r="J158" i="10"/>
  <c r="K158" i="10" s="1"/>
  <c r="M158" i="10" s="1"/>
  <c r="O158" i="10" s="1"/>
  <c r="J163" i="10"/>
  <c r="K163" i="10" s="1"/>
  <c r="M163" i="10" s="1"/>
  <c r="O163" i="10" s="1"/>
  <c r="J172" i="10"/>
  <c r="K172" i="10" s="1"/>
  <c r="M172" i="10" s="1"/>
  <c r="O172" i="10" s="1"/>
  <c r="J174" i="10"/>
  <c r="K174" i="10" s="1"/>
  <c r="M174" i="10" s="1"/>
  <c r="O174" i="10" s="1"/>
  <c r="J179" i="10"/>
  <c r="K179" i="10" s="1"/>
  <c r="M179" i="10" s="1"/>
  <c r="O179" i="10" s="1"/>
  <c r="J184" i="10"/>
  <c r="K184" i="10" s="1"/>
  <c r="M184" i="10" s="1"/>
  <c r="O184" i="10" s="1"/>
  <c r="J188" i="10"/>
  <c r="K188" i="10" s="1"/>
  <c r="M188" i="10" s="1"/>
  <c r="O188" i="10" s="1"/>
  <c r="J192" i="10"/>
  <c r="K192" i="10" s="1"/>
  <c r="M192" i="10" s="1"/>
  <c r="O192" i="10" s="1"/>
  <c r="J196" i="10"/>
  <c r="K196" i="10" s="1"/>
  <c r="M196" i="10" s="1"/>
  <c r="O196" i="10" s="1"/>
  <c r="J200" i="10"/>
  <c r="K200" i="10" s="1"/>
  <c r="M200" i="10" s="1"/>
  <c r="O200" i="10" s="1"/>
  <c r="J204" i="10"/>
  <c r="K204" i="10" s="1"/>
  <c r="M204" i="10" s="1"/>
  <c r="O204" i="10" s="1"/>
  <c r="J208" i="10"/>
  <c r="K208" i="10" s="1"/>
  <c r="M208" i="10" s="1"/>
  <c r="O208" i="10" s="1"/>
  <c r="J212" i="10"/>
  <c r="K212" i="10" s="1"/>
  <c r="M212" i="10" s="1"/>
  <c r="O212" i="10" s="1"/>
  <c r="J216" i="10"/>
  <c r="K216" i="10" s="1"/>
  <c r="M216" i="10" s="1"/>
  <c r="O216" i="10" s="1"/>
  <c r="J220" i="10"/>
  <c r="K220" i="10" s="1"/>
  <c r="M220" i="10" s="1"/>
  <c r="O220" i="10" s="1"/>
  <c r="J224" i="10"/>
  <c r="K224" i="10" s="1"/>
  <c r="M224" i="10" s="1"/>
  <c r="O224" i="10" s="1"/>
  <c r="J228" i="10"/>
  <c r="K228" i="10" s="1"/>
  <c r="M228" i="10" s="1"/>
  <c r="O228" i="10" s="1"/>
  <c r="J232" i="10"/>
  <c r="K232" i="10" s="1"/>
  <c r="M232" i="10" s="1"/>
  <c r="O232" i="10" s="1"/>
  <c r="J236" i="10"/>
  <c r="K236" i="10" s="1"/>
  <c r="M236" i="10" s="1"/>
  <c r="O236" i="10" s="1"/>
  <c r="J240" i="10"/>
  <c r="K240" i="10" s="1"/>
  <c r="M240" i="10" s="1"/>
  <c r="O240" i="10" s="1"/>
  <c r="J244" i="10"/>
  <c r="K244" i="10" s="1"/>
  <c r="M244" i="10" s="1"/>
  <c r="O244" i="10" s="1"/>
  <c r="J248" i="10"/>
  <c r="K248" i="10" s="1"/>
  <c r="M248" i="10" s="1"/>
  <c r="O248" i="10" s="1"/>
  <c r="J252" i="10"/>
  <c r="K252" i="10" s="1"/>
  <c r="M252" i="10" s="1"/>
  <c r="O252" i="10" s="1"/>
  <c r="J256" i="10"/>
  <c r="K256" i="10" s="1"/>
  <c r="M256" i="10" s="1"/>
  <c r="O256" i="10" s="1"/>
  <c r="J260" i="10"/>
  <c r="K260" i="10" s="1"/>
  <c r="M260" i="10" s="1"/>
  <c r="O260" i="10" s="1"/>
  <c r="J264" i="10"/>
  <c r="K264" i="10" s="1"/>
  <c r="M264" i="10" s="1"/>
  <c r="O264" i="10" s="1"/>
  <c r="J268" i="10"/>
  <c r="K268" i="10" s="1"/>
  <c r="M268" i="10" s="1"/>
  <c r="O268" i="10" s="1"/>
  <c r="J272" i="10"/>
  <c r="K272" i="10" s="1"/>
  <c r="M272" i="10" s="1"/>
  <c r="O272" i="10" s="1"/>
  <c r="J276" i="10"/>
  <c r="K276" i="10" s="1"/>
  <c r="M276" i="10" s="1"/>
  <c r="O276" i="10" s="1"/>
  <c r="J280" i="10"/>
  <c r="K280" i="10" s="1"/>
  <c r="M280" i="10" s="1"/>
  <c r="O280" i="10" s="1"/>
  <c r="J284" i="10"/>
  <c r="K284" i="10" s="1"/>
  <c r="M284" i="10" s="1"/>
  <c r="O284" i="10" s="1"/>
  <c r="J288" i="10"/>
  <c r="K288" i="10" s="1"/>
  <c r="M288" i="10" s="1"/>
  <c r="O288" i="10" s="1"/>
  <c r="J292" i="10"/>
  <c r="K292" i="10" s="1"/>
  <c r="M292" i="10" s="1"/>
  <c r="O292" i="10" s="1"/>
  <c r="J296" i="10"/>
  <c r="K296" i="10" s="1"/>
  <c r="M296" i="10" s="1"/>
  <c r="O296" i="10" s="1"/>
  <c r="J300" i="10"/>
  <c r="K300" i="10" s="1"/>
  <c r="M300" i="10" s="1"/>
  <c r="O300" i="10" s="1"/>
  <c r="J304" i="10"/>
  <c r="K304" i="10" s="1"/>
  <c r="M304" i="10" s="1"/>
  <c r="O304" i="10" s="1"/>
  <c r="J308" i="10"/>
  <c r="K308" i="10" s="1"/>
  <c r="M308" i="10" s="1"/>
  <c r="O308" i="10" s="1"/>
  <c r="J312" i="10"/>
  <c r="K312" i="10" s="1"/>
  <c r="M312" i="10" s="1"/>
  <c r="O312" i="10" s="1"/>
  <c r="J316" i="10"/>
  <c r="K316" i="10" s="1"/>
  <c r="M316" i="10" s="1"/>
  <c r="O316" i="10" s="1"/>
  <c r="J320" i="10"/>
  <c r="K320" i="10" s="1"/>
  <c r="M320" i="10" s="1"/>
  <c r="O320" i="10" s="1"/>
  <c r="J324" i="10"/>
  <c r="K324" i="10" s="1"/>
  <c r="M324" i="10" s="1"/>
  <c r="O324" i="10" s="1"/>
  <c r="J328" i="10"/>
  <c r="K328" i="10" s="1"/>
  <c r="M328" i="10" s="1"/>
  <c r="O328" i="10" s="1"/>
  <c r="J332" i="10"/>
  <c r="K332" i="10" s="1"/>
  <c r="M332" i="10" s="1"/>
  <c r="O332" i="10" s="1"/>
  <c r="J336" i="10"/>
  <c r="K336" i="10" s="1"/>
  <c r="M336" i="10" s="1"/>
  <c r="O336" i="10" s="1"/>
  <c r="J340" i="10"/>
  <c r="K340" i="10" s="1"/>
  <c r="M340" i="10" s="1"/>
  <c r="O340" i="10" s="1"/>
  <c r="J344" i="10"/>
  <c r="K344" i="10" s="1"/>
  <c r="M344" i="10" s="1"/>
  <c r="O344" i="10" s="1"/>
  <c r="J348" i="10"/>
  <c r="K348" i="10" s="1"/>
  <c r="M348" i="10" s="1"/>
  <c r="O348" i="10" s="1"/>
  <c r="J352" i="10"/>
  <c r="K352" i="10" s="1"/>
  <c r="M352" i="10" s="1"/>
  <c r="O352" i="10" s="1"/>
  <c r="J356" i="10"/>
  <c r="K356" i="10" s="1"/>
  <c r="M356" i="10" s="1"/>
  <c r="O356" i="10" s="1"/>
  <c r="J19" i="10"/>
  <c r="K19" i="10" s="1"/>
  <c r="M19" i="10" s="1"/>
  <c r="O19" i="10" s="1"/>
  <c r="J20" i="10"/>
  <c r="K20" i="10" s="1"/>
  <c r="M20" i="10" s="1"/>
  <c r="O20" i="10" s="1"/>
  <c r="J51" i="10"/>
  <c r="K51" i="10" s="1"/>
  <c r="M51" i="10" s="1"/>
  <c r="O51" i="10" s="1"/>
  <c r="J52" i="10"/>
  <c r="K52" i="10" s="1"/>
  <c r="M52" i="10" s="1"/>
  <c r="O52" i="10" s="1"/>
  <c r="J76" i="10"/>
  <c r="K76" i="10" s="1"/>
  <c r="M76" i="10" s="1"/>
  <c r="O76" i="10" s="1"/>
  <c r="J86" i="10"/>
  <c r="K86" i="10" s="1"/>
  <c r="M86" i="10" s="1"/>
  <c r="O86" i="10" s="1"/>
  <c r="J87" i="10"/>
  <c r="K87" i="10" s="1"/>
  <c r="M87" i="10" s="1"/>
  <c r="O87" i="10" s="1"/>
  <c r="J90" i="10"/>
  <c r="K90" i="10" s="1"/>
  <c r="M90" i="10" s="1"/>
  <c r="O90" i="10" s="1"/>
  <c r="J98" i="10"/>
  <c r="K98" i="10" s="1"/>
  <c r="M98" i="10" s="1"/>
  <c r="O98" i="10" s="1"/>
  <c r="J100" i="10"/>
  <c r="K100" i="10" s="1"/>
  <c r="M100" i="10" s="1"/>
  <c r="O100" i="10" s="1"/>
  <c r="J118" i="10"/>
  <c r="K118" i="10" s="1"/>
  <c r="M118" i="10" s="1"/>
  <c r="O118" i="10" s="1"/>
  <c r="J119" i="10"/>
  <c r="K119" i="10" s="1"/>
  <c r="M119" i="10" s="1"/>
  <c r="O119" i="10" s="1"/>
  <c r="J122" i="10"/>
  <c r="K122" i="10" s="1"/>
  <c r="M122" i="10" s="1"/>
  <c r="O122" i="10" s="1"/>
  <c r="J130" i="10"/>
  <c r="K130" i="10" s="1"/>
  <c r="M130" i="10" s="1"/>
  <c r="O130" i="10" s="1"/>
  <c r="J132" i="10"/>
  <c r="K132" i="10" s="1"/>
  <c r="M132" i="10" s="1"/>
  <c r="O132" i="10" s="1"/>
  <c r="J150" i="10"/>
  <c r="K150" i="10" s="1"/>
  <c r="M150" i="10" s="1"/>
  <c r="O150" i="10" s="1"/>
  <c r="J151" i="10"/>
  <c r="K151" i="10" s="1"/>
  <c r="M151" i="10" s="1"/>
  <c r="O151" i="10" s="1"/>
  <c r="J154" i="10"/>
  <c r="K154" i="10" s="1"/>
  <c r="M154" i="10" s="1"/>
  <c r="O154" i="10" s="1"/>
  <c r="J162" i="10"/>
  <c r="K162" i="10" s="1"/>
  <c r="M162" i="10" s="1"/>
  <c r="O162" i="10" s="1"/>
  <c r="J164" i="10"/>
  <c r="K164" i="10" s="1"/>
  <c r="M164" i="10" s="1"/>
  <c r="O164" i="10" s="1"/>
  <c r="J182" i="10"/>
  <c r="K182" i="10" s="1"/>
  <c r="M182" i="10" s="1"/>
  <c r="O182" i="10" s="1"/>
  <c r="J191" i="10"/>
  <c r="K191" i="10" s="1"/>
  <c r="M191" i="10" s="1"/>
  <c r="O191" i="10" s="1"/>
  <c r="J193" i="10"/>
  <c r="K193" i="10" s="1"/>
  <c r="M193" i="10" s="1"/>
  <c r="O193" i="10" s="1"/>
  <c r="J198" i="10"/>
  <c r="K198" i="10" s="1"/>
  <c r="M198" i="10" s="1"/>
  <c r="O198" i="10" s="1"/>
  <c r="J207" i="10"/>
  <c r="K207" i="10" s="1"/>
  <c r="M207" i="10" s="1"/>
  <c r="O207" i="10" s="1"/>
  <c r="J209" i="10"/>
  <c r="K209" i="10" s="1"/>
  <c r="M209" i="10" s="1"/>
  <c r="O209" i="10" s="1"/>
  <c r="J214" i="10"/>
  <c r="K214" i="10" s="1"/>
  <c r="M214" i="10" s="1"/>
  <c r="O214" i="10" s="1"/>
  <c r="J223" i="10"/>
  <c r="K223" i="10" s="1"/>
  <c r="M223" i="10" s="1"/>
  <c r="O223" i="10" s="1"/>
  <c r="J225" i="10"/>
  <c r="K225" i="10" s="1"/>
  <c r="M225" i="10" s="1"/>
  <c r="O225" i="10" s="1"/>
  <c r="J230" i="10"/>
  <c r="K230" i="10" s="1"/>
  <c r="M230" i="10" s="1"/>
  <c r="O230" i="10" s="1"/>
  <c r="J239" i="10"/>
  <c r="K239" i="10" s="1"/>
  <c r="M239" i="10" s="1"/>
  <c r="O239" i="10" s="1"/>
  <c r="J241" i="10"/>
  <c r="K241" i="10" s="1"/>
  <c r="M241" i="10" s="1"/>
  <c r="O241" i="10" s="1"/>
  <c r="J246" i="10"/>
  <c r="K246" i="10" s="1"/>
  <c r="M246" i="10" s="1"/>
  <c r="O246" i="10" s="1"/>
  <c r="J255" i="10"/>
  <c r="K255" i="10" s="1"/>
  <c r="M255" i="10" s="1"/>
  <c r="O255" i="10" s="1"/>
  <c r="J257" i="10"/>
  <c r="K257" i="10" s="1"/>
  <c r="M257" i="10" s="1"/>
  <c r="O257" i="10" s="1"/>
  <c r="J262" i="10"/>
  <c r="K262" i="10" s="1"/>
  <c r="M262" i="10" s="1"/>
  <c r="O262" i="10" s="1"/>
  <c r="J271" i="10"/>
  <c r="K271" i="10" s="1"/>
  <c r="M271" i="10" s="1"/>
  <c r="O271" i="10" s="1"/>
  <c r="J273" i="10"/>
  <c r="K273" i="10" s="1"/>
  <c r="M273" i="10" s="1"/>
  <c r="O273" i="10" s="1"/>
  <c r="J278" i="10"/>
  <c r="K278" i="10" s="1"/>
  <c r="M278" i="10" s="1"/>
  <c r="O278" i="10" s="1"/>
  <c r="J287" i="10"/>
  <c r="K287" i="10" s="1"/>
  <c r="M287" i="10" s="1"/>
  <c r="O287" i="10" s="1"/>
  <c r="J289" i="10"/>
  <c r="K289" i="10" s="1"/>
  <c r="M289" i="10" s="1"/>
  <c r="O289" i="10" s="1"/>
  <c r="J294" i="10"/>
  <c r="K294" i="10" s="1"/>
  <c r="M294" i="10" s="1"/>
  <c r="O294" i="10" s="1"/>
  <c r="J303" i="10"/>
  <c r="K303" i="10" s="1"/>
  <c r="M303" i="10" s="1"/>
  <c r="O303" i="10" s="1"/>
  <c r="J305" i="10"/>
  <c r="K305" i="10" s="1"/>
  <c r="M305" i="10" s="1"/>
  <c r="O305" i="10" s="1"/>
  <c r="J310" i="10"/>
  <c r="K310" i="10" s="1"/>
  <c r="M310" i="10" s="1"/>
  <c r="O310" i="10" s="1"/>
  <c r="J319" i="10"/>
  <c r="K319" i="10" s="1"/>
  <c r="M319" i="10" s="1"/>
  <c r="O319" i="10" s="1"/>
  <c r="J321" i="10"/>
  <c r="K321" i="10" s="1"/>
  <c r="M321" i="10" s="1"/>
  <c r="O321" i="10" s="1"/>
  <c r="J326" i="10"/>
  <c r="K326" i="10" s="1"/>
  <c r="M326" i="10" s="1"/>
  <c r="O326" i="10" s="1"/>
  <c r="J335" i="10"/>
  <c r="K335" i="10" s="1"/>
  <c r="M335" i="10" s="1"/>
  <c r="O335" i="10" s="1"/>
  <c r="J337" i="10"/>
  <c r="K337" i="10" s="1"/>
  <c r="M337" i="10" s="1"/>
  <c r="O337" i="10" s="1"/>
  <c r="J342" i="10"/>
  <c r="K342" i="10" s="1"/>
  <c r="M342" i="10" s="1"/>
  <c r="O342" i="10" s="1"/>
  <c r="J351" i="10"/>
  <c r="K351" i="10" s="1"/>
  <c r="M351" i="10" s="1"/>
  <c r="O351" i="10" s="1"/>
  <c r="J353" i="10"/>
  <c r="K353" i="10" s="1"/>
  <c r="M353" i="10" s="1"/>
  <c r="O353" i="10" s="1"/>
  <c r="J359" i="10"/>
  <c r="K359" i="10" s="1"/>
  <c r="M359" i="10" s="1"/>
  <c r="O359" i="10" s="1"/>
  <c r="J363" i="10"/>
  <c r="K363" i="10" s="1"/>
  <c r="M363" i="10" s="1"/>
  <c r="J11" i="10"/>
  <c r="K11" i="10" s="1"/>
  <c r="M11" i="10" s="1"/>
  <c r="O11" i="10" s="1"/>
  <c r="J12" i="10"/>
  <c r="K12" i="10" s="1"/>
  <c r="M12" i="10" s="1"/>
  <c r="O12" i="10" s="1"/>
  <c r="J43" i="10"/>
  <c r="K43" i="10" s="1"/>
  <c r="M43" i="10" s="1"/>
  <c r="O43" i="10" s="1"/>
  <c r="J44" i="10"/>
  <c r="K44" i="10" s="1"/>
  <c r="M44" i="10" s="1"/>
  <c r="O44" i="10" s="1"/>
  <c r="J79" i="10"/>
  <c r="K79" i="10" s="1"/>
  <c r="M79" i="10" s="1"/>
  <c r="O79" i="10" s="1"/>
  <c r="J88" i="10"/>
  <c r="K88" i="10" s="1"/>
  <c r="M88" i="10" s="1"/>
  <c r="O88" i="10" s="1"/>
  <c r="J91" i="10"/>
  <c r="K91" i="10" s="1"/>
  <c r="M91" i="10" s="1"/>
  <c r="O91" i="10" s="1"/>
  <c r="J96" i="10"/>
  <c r="K96" i="10" s="1"/>
  <c r="M96" i="10" s="1"/>
  <c r="O96" i="10" s="1"/>
  <c r="J111" i="10"/>
  <c r="K111" i="10" s="1"/>
  <c r="M111" i="10" s="1"/>
  <c r="O111" i="10" s="1"/>
  <c r="J120" i="10"/>
  <c r="K120" i="10" s="1"/>
  <c r="M120" i="10" s="1"/>
  <c r="O120" i="10" s="1"/>
  <c r="J123" i="10"/>
  <c r="K123" i="10" s="1"/>
  <c r="M123" i="10" s="1"/>
  <c r="O123" i="10" s="1"/>
  <c r="J128" i="10"/>
  <c r="K128" i="10" s="1"/>
  <c r="M128" i="10" s="1"/>
  <c r="O128" i="10" s="1"/>
  <c r="J143" i="10"/>
  <c r="K143" i="10" s="1"/>
  <c r="M143" i="10" s="1"/>
  <c r="O143" i="10" s="1"/>
  <c r="J152" i="10"/>
  <c r="K152" i="10" s="1"/>
  <c r="M152" i="10" s="1"/>
  <c r="O152" i="10" s="1"/>
  <c r="J155" i="10"/>
  <c r="K155" i="10" s="1"/>
  <c r="M155" i="10" s="1"/>
  <c r="O155" i="10" s="1"/>
  <c r="J160" i="10"/>
  <c r="K160" i="10" s="1"/>
  <c r="M160" i="10" s="1"/>
  <c r="O160" i="10" s="1"/>
  <c r="J35" i="10"/>
  <c r="K35" i="10" s="1"/>
  <c r="M35" i="10" s="1"/>
  <c r="O35" i="10" s="1"/>
  <c r="J36" i="10"/>
  <c r="K36" i="10" s="1"/>
  <c r="M36" i="10" s="1"/>
  <c r="O36" i="10" s="1"/>
  <c r="J67" i="10"/>
  <c r="K67" i="10" s="1"/>
  <c r="M67" i="10" s="1"/>
  <c r="O67" i="10" s="1"/>
  <c r="J69" i="10"/>
  <c r="K69" i="10" s="1"/>
  <c r="M69" i="10" s="1"/>
  <c r="O69" i="10" s="1"/>
  <c r="J73" i="10"/>
  <c r="K73" i="10" s="1"/>
  <c r="M73" i="10" s="1"/>
  <c r="O73" i="10" s="1"/>
  <c r="J82" i="10"/>
  <c r="K82" i="10" s="1"/>
  <c r="M82" i="10" s="1"/>
  <c r="O82" i="10" s="1"/>
  <c r="J84" i="10"/>
  <c r="K84" i="10" s="1"/>
  <c r="M84" i="10" s="1"/>
  <c r="O84" i="10" s="1"/>
  <c r="J102" i="10"/>
  <c r="K102" i="10" s="1"/>
  <c r="M102" i="10" s="1"/>
  <c r="O102" i="10" s="1"/>
  <c r="J103" i="10"/>
  <c r="K103" i="10" s="1"/>
  <c r="M103" i="10" s="1"/>
  <c r="O103" i="10" s="1"/>
  <c r="J106" i="10"/>
  <c r="K106" i="10" s="1"/>
  <c r="M106" i="10" s="1"/>
  <c r="O106" i="10" s="1"/>
  <c r="J114" i="10"/>
  <c r="K114" i="10" s="1"/>
  <c r="M114" i="10" s="1"/>
  <c r="O114" i="10" s="1"/>
  <c r="J116" i="10"/>
  <c r="K116" i="10" s="1"/>
  <c r="M116" i="10" s="1"/>
  <c r="O116" i="10" s="1"/>
  <c r="J134" i="10"/>
  <c r="K134" i="10" s="1"/>
  <c r="M134" i="10" s="1"/>
  <c r="O134" i="10" s="1"/>
  <c r="J135" i="10"/>
  <c r="K135" i="10" s="1"/>
  <c r="M135" i="10" s="1"/>
  <c r="O135" i="10" s="1"/>
  <c r="J138" i="10"/>
  <c r="K138" i="10" s="1"/>
  <c r="M138" i="10" s="1"/>
  <c r="O138" i="10" s="1"/>
  <c r="J27" i="10"/>
  <c r="K27" i="10" s="1"/>
  <c r="M27" i="10" s="1"/>
  <c r="O27" i="10" s="1"/>
  <c r="J28" i="10"/>
  <c r="K28" i="10" s="1"/>
  <c r="M28" i="10" s="1"/>
  <c r="O28" i="10" s="1"/>
  <c r="J59" i="10"/>
  <c r="K59" i="10" s="1"/>
  <c r="M59" i="10" s="1"/>
  <c r="O59" i="10" s="1"/>
  <c r="J60" i="10"/>
  <c r="K60" i="10" s="1"/>
  <c r="M60" i="10" s="1"/>
  <c r="O60" i="10" s="1"/>
  <c r="J80" i="10"/>
  <c r="K80" i="10" s="1"/>
  <c r="M80" i="10" s="1"/>
  <c r="O80" i="10" s="1"/>
  <c r="J95" i="10"/>
  <c r="K95" i="10" s="1"/>
  <c r="M95" i="10" s="1"/>
  <c r="O95" i="10" s="1"/>
  <c r="J107" i="10"/>
  <c r="K107" i="10" s="1"/>
  <c r="M107" i="10" s="1"/>
  <c r="O107" i="10" s="1"/>
  <c r="J139" i="10"/>
  <c r="K139" i="10" s="1"/>
  <c r="M139" i="10" s="1"/>
  <c r="O139" i="10" s="1"/>
  <c r="J166" i="10"/>
  <c r="K166" i="10" s="1"/>
  <c r="M166" i="10" s="1"/>
  <c r="O166" i="10" s="1"/>
  <c r="J167" i="10"/>
  <c r="K167" i="10" s="1"/>
  <c r="M167" i="10" s="1"/>
  <c r="O167" i="10" s="1"/>
  <c r="J168" i="10"/>
  <c r="K168" i="10" s="1"/>
  <c r="M168" i="10" s="1"/>
  <c r="O168" i="10" s="1"/>
  <c r="J170" i="10"/>
  <c r="K170" i="10" s="1"/>
  <c r="M170" i="10" s="1"/>
  <c r="O170" i="10" s="1"/>
  <c r="J171" i="10"/>
  <c r="K171" i="10" s="1"/>
  <c r="M171" i="10" s="1"/>
  <c r="O171" i="10" s="1"/>
  <c r="J194" i="10"/>
  <c r="K194" i="10" s="1"/>
  <c r="M194" i="10" s="1"/>
  <c r="O194" i="10" s="1"/>
  <c r="J203" i="10"/>
  <c r="K203" i="10" s="1"/>
  <c r="M203" i="10" s="1"/>
  <c r="O203" i="10" s="1"/>
  <c r="J206" i="10"/>
  <c r="K206" i="10" s="1"/>
  <c r="M206" i="10" s="1"/>
  <c r="O206" i="10" s="1"/>
  <c r="J211" i="10"/>
  <c r="K211" i="10" s="1"/>
  <c r="M211" i="10" s="1"/>
  <c r="O211" i="10" s="1"/>
  <c r="J226" i="10"/>
  <c r="K226" i="10" s="1"/>
  <c r="M226" i="10" s="1"/>
  <c r="O226" i="10" s="1"/>
  <c r="J235" i="10"/>
  <c r="K235" i="10" s="1"/>
  <c r="M235" i="10" s="1"/>
  <c r="O235" i="10" s="1"/>
  <c r="J238" i="10"/>
  <c r="K238" i="10" s="1"/>
  <c r="M238" i="10" s="1"/>
  <c r="O238" i="10" s="1"/>
  <c r="J243" i="10"/>
  <c r="K243" i="10" s="1"/>
  <c r="M243" i="10" s="1"/>
  <c r="O243" i="10" s="1"/>
  <c r="J144" i="10"/>
  <c r="K144" i="10" s="1"/>
  <c r="M144" i="10" s="1"/>
  <c r="O144" i="10" s="1"/>
  <c r="J159" i="10"/>
  <c r="K159" i="10" s="1"/>
  <c r="M159" i="10" s="1"/>
  <c r="O159" i="10" s="1"/>
  <c r="J176" i="10"/>
  <c r="K176" i="10" s="1"/>
  <c r="M176" i="10" s="1"/>
  <c r="O176" i="10" s="1"/>
  <c r="J185" i="10"/>
  <c r="K185" i="10" s="1"/>
  <c r="M185" i="10" s="1"/>
  <c r="O185" i="10" s="1"/>
  <c r="J186" i="10"/>
  <c r="K186" i="10" s="1"/>
  <c r="M186" i="10" s="1"/>
  <c r="O186" i="10" s="1"/>
  <c r="J189" i="10"/>
  <c r="K189" i="10" s="1"/>
  <c r="M189" i="10" s="1"/>
  <c r="O189" i="10" s="1"/>
  <c r="J197" i="10"/>
  <c r="K197" i="10" s="1"/>
  <c r="M197" i="10" s="1"/>
  <c r="O197" i="10" s="1"/>
  <c r="J199" i="10"/>
  <c r="K199" i="10" s="1"/>
  <c r="M199" i="10" s="1"/>
  <c r="O199" i="10" s="1"/>
  <c r="J217" i="10"/>
  <c r="K217" i="10" s="1"/>
  <c r="M217" i="10" s="1"/>
  <c r="O217" i="10" s="1"/>
  <c r="J218" i="10"/>
  <c r="K218" i="10" s="1"/>
  <c r="M218" i="10" s="1"/>
  <c r="O218" i="10" s="1"/>
  <c r="J221" i="10"/>
  <c r="K221" i="10" s="1"/>
  <c r="M221" i="10" s="1"/>
  <c r="O221" i="10" s="1"/>
  <c r="J229" i="10"/>
  <c r="K229" i="10" s="1"/>
  <c r="M229" i="10" s="1"/>
  <c r="O229" i="10" s="1"/>
  <c r="J231" i="10"/>
  <c r="K231" i="10" s="1"/>
  <c r="M231" i="10" s="1"/>
  <c r="O231" i="10" s="1"/>
  <c r="J249" i="10"/>
  <c r="K249" i="10" s="1"/>
  <c r="M249" i="10" s="1"/>
  <c r="O249" i="10" s="1"/>
  <c r="J250" i="10"/>
  <c r="K250" i="10" s="1"/>
  <c r="M250" i="10" s="1"/>
  <c r="O250" i="10" s="1"/>
  <c r="J253" i="10"/>
  <c r="K253" i="10" s="1"/>
  <c r="M253" i="10" s="1"/>
  <c r="O253" i="10" s="1"/>
  <c r="J104" i="10"/>
  <c r="K104" i="10" s="1"/>
  <c r="M104" i="10" s="1"/>
  <c r="O104" i="10" s="1"/>
  <c r="J136" i="10"/>
  <c r="K136" i="10" s="1"/>
  <c r="M136" i="10" s="1"/>
  <c r="O136" i="10" s="1"/>
  <c r="J146" i="10"/>
  <c r="K146" i="10" s="1"/>
  <c r="M146" i="10" s="1"/>
  <c r="O146" i="10" s="1"/>
  <c r="J148" i="10"/>
  <c r="K148" i="10" s="1"/>
  <c r="M148" i="10" s="1"/>
  <c r="O148" i="10" s="1"/>
  <c r="J178" i="10"/>
  <c r="K178" i="10" s="1"/>
  <c r="M178" i="10" s="1"/>
  <c r="O178" i="10" s="1"/>
  <c r="J180" i="10"/>
  <c r="K180" i="10" s="1"/>
  <c r="M180" i="10" s="1"/>
  <c r="O180" i="10" s="1"/>
  <c r="J187" i="10"/>
  <c r="K187" i="10" s="1"/>
  <c r="M187" i="10" s="1"/>
  <c r="O187" i="10" s="1"/>
  <c r="J190" i="10"/>
  <c r="K190" i="10" s="1"/>
  <c r="M190" i="10" s="1"/>
  <c r="O190" i="10" s="1"/>
  <c r="J195" i="10"/>
  <c r="K195" i="10" s="1"/>
  <c r="M195" i="10" s="1"/>
  <c r="O195" i="10" s="1"/>
  <c r="J210" i="10"/>
  <c r="K210" i="10" s="1"/>
  <c r="M210" i="10" s="1"/>
  <c r="O210" i="10" s="1"/>
  <c r="J219" i="10"/>
  <c r="K219" i="10" s="1"/>
  <c r="M219" i="10" s="1"/>
  <c r="O219" i="10" s="1"/>
  <c r="J222" i="10"/>
  <c r="K222" i="10" s="1"/>
  <c r="M222" i="10" s="1"/>
  <c r="O222" i="10" s="1"/>
  <c r="J227" i="10"/>
  <c r="K227" i="10" s="1"/>
  <c r="M227" i="10" s="1"/>
  <c r="O227" i="10" s="1"/>
  <c r="J242" i="10"/>
  <c r="K242" i="10" s="1"/>
  <c r="M242" i="10" s="1"/>
  <c r="O242" i="10" s="1"/>
  <c r="J112" i="10"/>
  <c r="K112" i="10" s="1"/>
  <c r="M112" i="10" s="1"/>
  <c r="O112" i="10" s="1"/>
  <c r="J127" i="10"/>
  <c r="K127" i="10" s="1"/>
  <c r="M127" i="10" s="1"/>
  <c r="O127" i="10" s="1"/>
  <c r="J175" i="10"/>
  <c r="K175" i="10" s="1"/>
  <c r="M175" i="10" s="1"/>
  <c r="O175" i="10" s="1"/>
  <c r="J183" i="10"/>
  <c r="K183" i="10" s="1"/>
  <c r="M183" i="10" s="1"/>
  <c r="O183" i="10" s="1"/>
  <c r="J201" i="10"/>
  <c r="K201" i="10" s="1"/>
  <c r="M201" i="10" s="1"/>
  <c r="O201" i="10" s="1"/>
  <c r="J202" i="10"/>
  <c r="K202" i="10" s="1"/>
  <c r="M202" i="10" s="1"/>
  <c r="O202" i="10" s="1"/>
  <c r="J205" i="10"/>
  <c r="K205" i="10" s="1"/>
  <c r="M205" i="10" s="1"/>
  <c r="O205" i="10" s="1"/>
  <c r="J213" i="10"/>
  <c r="K213" i="10" s="1"/>
  <c r="M213" i="10" s="1"/>
  <c r="O213" i="10" s="1"/>
  <c r="J215" i="10"/>
  <c r="K215" i="10" s="1"/>
  <c r="M215" i="10" s="1"/>
  <c r="O215" i="10" s="1"/>
  <c r="J233" i="10"/>
  <c r="K233" i="10" s="1"/>
  <c r="M233" i="10" s="1"/>
  <c r="O233" i="10" s="1"/>
  <c r="J234" i="10"/>
  <c r="K234" i="10" s="1"/>
  <c r="M234" i="10" s="1"/>
  <c r="O234" i="10" s="1"/>
  <c r="J237" i="10"/>
  <c r="K237" i="10" s="1"/>
  <c r="M237" i="10" s="1"/>
  <c r="O237" i="10" s="1"/>
  <c r="J245" i="10"/>
  <c r="K245" i="10" s="1"/>
  <c r="M245" i="10" s="1"/>
  <c r="O245" i="10" s="1"/>
  <c r="J247" i="10"/>
  <c r="K247" i="10" s="1"/>
  <c r="M247" i="10" s="1"/>
  <c r="O247" i="10" s="1"/>
  <c r="J251" i="10"/>
  <c r="K251" i="10" s="1"/>
  <c r="M251" i="10" s="1"/>
  <c r="O251" i="10" s="1"/>
  <c r="J259" i="10"/>
  <c r="K259" i="10" s="1"/>
  <c r="M259" i="10" s="1"/>
  <c r="O259" i="10" s="1"/>
  <c r="J281" i="10"/>
  <c r="K281" i="10" s="1"/>
  <c r="M281" i="10" s="1"/>
  <c r="O281" i="10" s="1"/>
  <c r="J282" i="10"/>
  <c r="K282" i="10" s="1"/>
  <c r="M282" i="10" s="1"/>
  <c r="O282" i="10" s="1"/>
  <c r="J285" i="10"/>
  <c r="K285" i="10" s="1"/>
  <c r="M285" i="10" s="1"/>
  <c r="O285" i="10" s="1"/>
  <c r="J293" i="10"/>
  <c r="K293" i="10" s="1"/>
  <c r="M293" i="10" s="1"/>
  <c r="O293" i="10" s="1"/>
  <c r="J295" i="10"/>
  <c r="K295" i="10" s="1"/>
  <c r="M295" i="10" s="1"/>
  <c r="O295" i="10" s="1"/>
  <c r="J313" i="10"/>
  <c r="K313" i="10" s="1"/>
  <c r="M313" i="10" s="1"/>
  <c r="O313" i="10" s="1"/>
  <c r="J314" i="10"/>
  <c r="K314" i="10" s="1"/>
  <c r="M314" i="10" s="1"/>
  <c r="O314" i="10" s="1"/>
  <c r="J317" i="10"/>
  <c r="K317" i="10" s="1"/>
  <c r="M317" i="10" s="1"/>
  <c r="O317" i="10" s="1"/>
  <c r="J325" i="10"/>
  <c r="K325" i="10" s="1"/>
  <c r="M325" i="10" s="1"/>
  <c r="O325" i="10" s="1"/>
  <c r="J327" i="10"/>
  <c r="K327" i="10" s="1"/>
  <c r="M327" i="10" s="1"/>
  <c r="O327" i="10" s="1"/>
  <c r="J345" i="10"/>
  <c r="K345" i="10" s="1"/>
  <c r="M345" i="10" s="1"/>
  <c r="O345" i="10" s="1"/>
  <c r="J346" i="10"/>
  <c r="K346" i="10" s="1"/>
  <c r="M346" i="10" s="1"/>
  <c r="O346" i="10" s="1"/>
  <c r="J349" i="10"/>
  <c r="K349" i="10" s="1"/>
  <c r="M349" i="10" s="1"/>
  <c r="O349" i="10" s="1"/>
  <c r="J357" i="10"/>
  <c r="K357" i="10" s="1"/>
  <c r="M357" i="10" s="1"/>
  <c r="O357" i="10" s="1"/>
  <c r="J362" i="10"/>
  <c r="K362" i="10" s="1"/>
  <c r="M362" i="10" s="1"/>
  <c r="O362" i="10" s="1"/>
  <c r="J261" i="10"/>
  <c r="K261" i="10" s="1"/>
  <c r="M261" i="10" s="1"/>
  <c r="O261" i="10" s="1"/>
  <c r="J263" i="10"/>
  <c r="K263" i="10" s="1"/>
  <c r="M263" i="10" s="1"/>
  <c r="O263" i="10" s="1"/>
  <c r="J274" i="10"/>
  <c r="K274" i="10" s="1"/>
  <c r="M274" i="10" s="1"/>
  <c r="O274" i="10" s="1"/>
  <c r="J283" i="10"/>
  <c r="K283" i="10" s="1"/>
  <c r="M283" i="10" s="1"/>
  <c r="O283" i="10" s="1"/>
  <c r="J286" i="10"/>
  <c r="K286" i="10" s="1"/>
  <c r="M286" i="10" s="1"/>
  <c r="O286" i="10" s="1"/>
  <c r="J291" i="10"/>
  <c r="K291" i="10" s="1"/>
  <c r="M291" i="10" s="1"/>
  <c r="O291" i="10" s="1"/>
  <c r="J306" i="10"/>
  <c r="K306" i="10" s="1"/>
  <c r="M306" i="10" s="1"/>
  <c r="O306" i="10" s="1"/>
  <c r="J315" i="10"/>
  <c r="K315" i="10" s="1"/>
  <c r="M315" i="10" s="1"/>
  <c r="O315" i="10" s="1"/>
  <c r="J318" i="10"/>
  <c r="K318" i="10" s="1"/>
  <c r="M318" i="10" s="1"/>
  <c r="O318" i="10" s="1"/>
  <c r="J323" i="10"/>
  <c r="K323" i="10" s="1"/>
  <c r="M323" i="10" s="1"/>
  <c r="O323" i="10" s="1"/>
  <c r="J338" i="10"/>
  <c r="K338" i="10" s="1"/>
  <c r="M338" i="10" s="1"/>
  <c r="O338" i="10" s="1"/>
  <c r="J347" i="10"/>
  <c r="K347" i="10" s="1"/>
  <c r="M347" i="10" s="1"/>
  <c r="O347" i="10" s="1"/>
  <c r="J350" i="10"/>
  <c r="K350" i="10" s="1"/>
  <c r="M350" i="10" s="1"/>
  <c r="O350" i="10" s="1"/>
  <c r="J355" i="10"/>
  <c r="K355" i="10" s="1"/>
  <c r="M355" i="10" s="1"/>
  <c r="O355" i="10" s="1"/>
  <c r="J358" i="10"/>
  <c r="K358" i="10" s="1"/>
  <c r="M358" i="10" s="1"/>
  <c r="O358" i="10" s="1"/>
  <c r="J360" i="10"/>
  <c r="K360" i="10" s="1"/>
  <c r="M360" i="10" s="1"/>
  <c r="O360" i="10" s="1"/>
  <c r="J254" i="10"/>
  <c r="K254" i="10" s="1"/>
  <c r="M254" i="10" s="1"/>
  <c r="O254" i="10" s="1"/>
  <c r="J265" i="10"/>
  <c r="K265" i="10" s="1"/>
  <c r="M265" i="10" s="1"/>
  <c r="O265" i="10" s="1"/>
  <c r="J266" i="10"/>
  <c r="K266" i="10" s="1"/>
  <c r="M266" i="10" s="1"/>
  <c r="O266" i="10" s="1"/>
  <c r="J269" i="10"/>
  <c r="K269" i="10" s="1"/>
  <c r="M269" i="10" s="1"/>
  <c r="O269" i="10" s="1"/>
  <c r="J277" i="10"/>
  <c r="K277" i="10" s="1"/>
  <c r="M277" i="10" s="1"/>
  <c r="O277" i="10" s="1"/>
  <c r="J279" i="10"/>
  <c r="K279" i="10" s="1"/>
  <c r="M279" i="10" s="1"/>
  <c r="O279" i="10" s="1"/>
  <c r="J297" i="10"/>
  <c r="K297" i="10" s="1"/>
  <c r="M297" i="10" s="1"/>
  <c r="O297" i="10" s="1"/>
  <c r="J298" i="10"/>
  <c r="K298" i="10" s="1"/>
  <c r="M298" i="10" s="1"/>
  <c r="O298" i="10" s="1"/>
  <c r="J301" i="10"/>
  <c r="K301" i="10" s="1"/>
  <c r="M301" i="10" s="1"/>
  <c r="O301" i="10" s="1"/>
  <c r="J309" i="10"/>
  <c r="K309" i="10" s="1"/>
  <c r="M309" i="10" s="1"/>
  <c r="O309" i="10" s="1"/>
  <c r="J311" i="10"/>
  <c r="K311" i="10" s="1"/>
  <c r="M311" i="10" s="1"/>
  <c r="O311" i="10" s="1"/>
  <c r="J329" i="10"/>
  <c r="K329" i="10" s="1"/>
  <c r="M329" i="10" s="1"/>
  <c r="O329" i="10" s="1"/>
  <c r="J330" i="10"/>
  <c r="K330" i="10" s="1"/>
  <c r="M330" i="10" s="1"/>
  <c r="O330" i="10" s="1"/>
  <c r="J333" i="10"/>
  <c r="K333" i="10" s="1"/>
  <c r="M333" i="10" s="1"/>
  <c r="O333" i="10" s="1"/>
  <c r="J341" i="10"/>
  <c r="K341" i="10" s="1"/>
  <c r="M341" i="10" s="1"/>
  <c r="O341" i="10" s="1"/>
  <c r="J343" i="10"/>
  <c r="K343" i="10" s="1"/>
  <c r="M343" i="10" s="1"/>
  <c r="O343" i="10" s="1"/>
  <c r="J361" i="10"/>
  <c r="K361" i="10" s="1"/>
  <c r="M361" i="10" s="1"/>
  <c r="O361" i="10" s="1"/>
  <c r="J258" i="10"/>
  <c r="K258" i="10" s="1"/>
  <c r="M258" i="10" s="1"/>
  <c r="O258" i="10" s="1"/>
  <c r="J267" i="10"/>
  <c r="K267" i="10" s="1"/>
  <c r="M267" i="10" s="1"/>
  <c r="O267" i="10" s="1"/>
  <c r="J270" i="10"/>
  <c r="K270" i="10" s="1"/>
  <c r="M270" i="10" s="1"/>
  <c r="O270" i="10" s="1"/>
  <c r="J275" i="10"/>
  <c r="K275" i="10" s="1"/>
  <c r="M275" i="10" s="1"/>
  <c r="O275" i="10" s="1"/>
  <c r="J290" i="10"/>
  <c r="K290" i="10" s="1"/>
  <c r="M290" i="10" s="1"/>
  <c r="O290" i="10" s="1"/>
  <c r="J299" i="10"/>
  <c r="K299" i="10" s="1"/>
  <c r="M299" i="10" s="1"/>
  <c r="O299" i="10" s="1"/>
  <c r="J302" i="10"/>
  <c r="K302" i="10" s="1"/>
  <c r="M302" i="10" s="1"/>
  <c r="O302" i="10" s="1"/>
  <c r="J307" i="10"/>
  <c r="K307" i="10" s="1"/>
  <c r="M307" i="10" s="1"/>
  <c r="O307" i="10" s="1"/>
  <c r="J322" i="10"/>
  <c r="K322" i="10" s="1"/>
  <c r="M322" i="10" s="1"/>
  <c r="O322" i="10" s="1"/>
  <c r="J331" i="10"/>
  <c r="K331" i="10" s="1"/>
  <c r="M331" i="10" s="1"/>
  <c r="O331" i="10" s="1"/>
  <c r="J334" i="10"/>
  <c r="K334" i="10" s="1"/>
  <c r="M334" i="10" s="1"/>
  <c r="O334" i="10" s="1"/>
  <c r="J339" i="10"/>
  <c r="K339" i="10" s="1"/>
  <c r="M339" i="10" s="1"/>
  <c r="O339" i="10" s="1"/>
  <c r="J354" i="10"/>
  <c r="K354" i="10" s="1"/>
  <c r="M354" i="10" s="1"/>
  <c r="O354" i="10" s="1"/>
  <c r="O146" i="9"/>
  <c r="O254" i="9"/>
  <c r="O354" i="9"/>
  <c r="O293" i="9"/>
  <c r="O361" i="9"/>
  <c r="O306" i="9"/>
  <c r="O234" i="9"/>
  <c r="O288" i="9"/>
  <c r="O217" i="9"/>
  <c r="O252" i="9"/>
  <c r="O195" i="9"/>
  <c r="O319" i="9"/>
  <c r="O239" i="9"/>
  <c r="O179" i="9"/>
  <c r="O193" i="9"/>
  <c r="O130" i="9"/>
  <c r="O172" i="9"/>
  <c r="O126" i="9"/>
  <c r="O120" i="9"/>
  <c r="O109" i="9"/>
  <c r="O135" i="9"/>
  <c r="O86" i="9"/>
  <c r="O39" i="9"/>
  <c r="O48" i="9"/>
  <c r="O58" i="9"/>
  <c r="O36" i="9"/>
  <c r="O352" i="9"/>
  <c r="O281" i="9"/>
  <c r="O359" i="9"/>
  <c r="O310" i="9"/>
  <c r="O278" i="9"/>
  <c r="O241" i="9"/>
  <c r="O190" i="9"/>
  <c r="O322" i="9"/>
  <c r="O351" i="9"/>
  <c r="O350" i="9"/>
  <c r="O336" i="9"/>
  <c r="O317" i="9"/>
  <c r="O285" i="9"/>
  <c r="O226" i="9"/>
  <c r="O154" i="9"/>
  <c r="O305" i="9"/>
  <c r="O357" i="9"/>
  <c r="O341" i="9"/>
  <c r="O325" i="9"/>
  <c r="O298" i="9"/>
  <c r="O257" i="9"/>
  <c r="O213" i="9"/>
  <c r="O253" i="9"/>
  <c r="O221" i="9"/>
  <c r="O170" i="9"/>
  <c r="O316" i="9"/>
  <c r="O300" i="9"/>
  <c r="O284" i="9"/>
  <c r="O268" i="9"/>
  <c r="O246" i="9"/>
  <c r="O214" i="9"/>
  <c r="O166" i="9"/>
  <c r="O264" i="9"/>
  <c r="O248" i="9"/>
  <c r="O232" i="9"/>
  <c r="O216" i="9"/>
  <c r="O186" i="9"/>
  <c r="O142" i="9"/>
  <c r="O331" i="9"/>
  <c r="O315" i="9"/>
  <c r="O299" i="9"/>
  <c r="O283" i="9"/>
  <c r="O267" i="9"/>
  <c r="O251" i="9"/>
  <c r="O235" i="9"/>
  <c r="O219" i="9"/>
  <c r="O203" i="9"/>
  <c r="O175" i="9"/>
  <c r="O138" i="9"/>
  <c r="O205" i="9"/>
  <c r="O189" i="9"/>
  <c r="O173" i="9"/>
  <c r="O157" i="9"/>
  <c r="O140" i="9"/>
  <c r="O125" i="9"/>
  <c r="O200" i="9"/>
  <c r="O184" i="9"/>
  <c r="O168" i="9"/>
  <c r="O152" i="9"/>
  <c r="O137" i="9"/>
  <c r="O121" i="9"/>
  <c r="O81" i="9"/>
  <c r="O85" i="9"/>
  <c r="O51" i="9"/>
  <c r="O116" i="9"/>
  <c r="O100" i="9"/>
  <c r="O65" i="9"/>
  <c r="O11" i="9"/>
  <c r="O105" i="9"/>
  <c r="O88" i="9"/>
  <c r="O15" i="9"/>
  <c r="O131" i="9"/>
  <c r="O115" i="9"/>
  <c r="O99" i="9"/>
  <c r="O82" i="9"/>
  <c r="O50" i="9"/>
  <c r="O30" i="9"/>
  <c r="O95" i="9"/>
  <c r="O79" i="9"/>
  <c r="O63" i="9"/>
  <c r="O44" i="9"/>
  <c r="O18" i="9"/>
  <c r="O70" i="9"/>
  <c r="O54" i="9"/>
  <c r="O45" i="9"/>
  <c r="O29" i="9"/>
  <c r="O13" i="9"/>
  <c r="O32" i="9"/>
  <c r="O16" i="9"/>
  <c r="O360" i="9"/>
  <c r="O318" i="9"/>
  <c r="O209" i="9"/>
  <c r="O242" i="9"/>
  <c r="O324" i="9"/>
  <c r="O163" i="9"/>
  <c r="O329" i="9"/>
  <c r="O225" i="9"/>
  <c r="O199" i="9"/>
  <c r="O304" i="9"/>
  <c r="O249" i="9"/>
  <c r="O46" i="9"/>
  <c r="O220" i="9"/>
  <c r="O159" i="9"/>
  <c r="O303" i="9"/>
  <c r="O271" i="9"/>
  <c r="O223" i="9"/>
  <c r="O98" i="9"/>
  <c r="O161" i="9"/>
  <c r="O204" i="9"/>
  <c r="O156" i="9"/>
  <c r="O92" i="9"/>
  <c r="O57" i="9"/>
  <c r="O72" i="9"/>
  <c r="O60" i="9"/>
  <c r="O103" i="9"/>
  <c r="O23" i="9"/>
  <c r="O22" i="9"/>
  <c r="O49" i="9"/>
  <c r="O20" i="9"/>
  <c r="O338" i="9"/>
  <c r="O273" i="9"/>
  <c r="O347" i="9"/>
  <c r="O302" i="9"/>
  <c r="O269" i="9"/>
  <c r="O229" i="9"/>
  <c r="O344" i="9"/>
  <c r="O313" i="9"/>
  <c r="O362" i="9"/>
  <c r="O346" i="9"/>
  <c r="O332" i="9"/>
  <c r="O309" i="9"/>
  <c r="O277" i="9"/>
  <c r="O187" i="9"/>
  <c r="O151" i="9"/>
  <c r="O363" i="9"/>
  <c r="O353" i="9"/>
  <c r="O337" i="9"/>
  <c r="O321" i="9"/>
  <c r="O290" i="9"/>
  <c r="O245" i="9"/>
  <c r="O150" i="9"/>
  <c r="O250" i="9"/>
  <c r="O218" i="9"/>
  <c r="O167" i="9"/>
  <c r="O312" i="9"/>
  <c r="O296" i="9"/>
  <c r="O280" i="9"/>
  <c r="O265" i="9"/>
  <c r="O233" i="9"/>
  <c r="O198" i="9"/>
  <c r="O134" i="9"/>
  <c r="O260" i="9"/>
  <c r="O244" i="9"/>
  <c r="O228" i="9"/>
  <c r="O212" i="9"/>
  <c r="O183" i="9"/>
  <c r="O52" i="9"/>
  <c r="O327" i="9"/>
  <c r="O311" i="9"/>
  <c r="O295" i="9"/>
  <c r="O279" i="9"/>
  <c r="O263" i="9"/>
  <c r="O247" i="9"/>
  <c r="O231" i="9"/>
  <c r="O215" i="9"/>
  <c r="O194" i="9"/>
  <c r="O171" i="9"/>
  <c r="O114" i="9"/>
  <c r="O201" i="9"/>
  <c r="O185" i="9"/>
  <c r="O169" i="9"/>
  <c r="O153" i="9"/>
  <c r="O136" i="9"/>
  <c r="O106" i="9"/>
  <c r="O196" i="9"/>
  <c r="O180" i="9"/>
  <c r="O164" i="9"/>
  <c r="O148" i="9"/>
  <c r="O133" i="9"/>
  <c r="O118" i="9"/>
  <c r="O68" i="9"/>
  <c r="O80" i="9"/>
  <c r="O128" i="9"/>
  <c r="O112" i="9"/>
  <c r="O89" i="9"/>
  <c r="O56" i="9"/>
  <c r="O117" i="9"/>
  <c r="O101" i="9"/>
  <c r="O77" i="9"/>
  <c r="O143" i="9"/>
  <c r="O127" i="9"/>
  <c r="O111" i="9"/>
  <c r="O94" i="9"/>
  <c r="O78" i="9"/>
  <c r="O43" i="9"/>
  <c r="O27" i="9"/>
  <c r="O91" i="9"/>
  <c r="O75" i="9"/>
  <c r="O59" i="9"/>
  <c r="O38" i="9"/>
  <c r="O14" i="9"/>
  <c r="O66" i="9"/>
  <c r="O34" i="9"/>
  <c r="O41" i="9"/>
  <c r="O25" i="9"/>
  <c r="O9" i="9"/>
  <c r="O28" i="9"/>
  <c r="O12" i="9"/>
  <c r="O297" i="9"/>
  <c r="O286" i="9"/>
  <c r="O326" i="9"/>
  <c r="O340" i="9"/>
  <c r="O258" i="9"/>
  <c r="O348" i="9"/>
  <c r="O345" i="9"/>
  <c r="O274" i="9"/>
  <c r="O266" i="9"/>
  <c r="O320" i="9"/>
  <c r="O272" i="9"/>
  <c r="O174" i="9"/>
  <c r="O236" i="9"/>
  <c r="O335" i="9"/>
  <c r="O287" i="9"/>
  <c r="O255" i="9"/>
  <c r="O206" i="9"/>
  <c r="O155" i="9"/>
  <c r="O177" i="9"/>
  <c r="O144" i="9"/>
  <c r="O188" i="9"/>
  <c r="O141" i="9"/>
  <c r="O96" i="9"/>
  <c r="O104" i="9"/>
  <c r="O19" i="9"/>
  <c r="O93" i="9"/>
  <c r="O119" i="9"/>
  <c r="O61" i="9"/>
  <c r="O83" i="9"/>
  <c r="O67" i="9"/>
  <c r="O74" i="9"/>
  <c r="O33" i="9"/>
  <c r="O17" i="9"/>
  <c r="M365" i="9"/>
  <c r="O330" i="9"/>
  <c r="O210" i="9"/>
  <c r="O343" i="9"/>
  <c r="O294" i="9"/>
  <c r="O261" i="9"/>
  <c r="O222" i="9"/>
  <c r="O334" i="9"/>
  <c r="O289" i="9"/>
  <c r="O358" i="9"/>
  <c r="O342" i="9"/>
  <c r="O328" i="9"/>
  <c r="O301" i="9"/>
  <c r="O270" i="9"/>
  <c r="O178" i="9"/>
  <c r="O356" i="9"/>
  <c r="O355" i="9"/>
  <c r="O349" i="9"/>
  <c r="O333" i="9"/>
  <c r="O314" i="9"/>
  <c r="O282" i="9"/>
  <c r="O238" i="9"/>
  <c r="O122" i="9"/>
  <c r="O237" i="9"/>
  <c r="O202" i="9"/>
  <c r="O147" i="9"/>
  <c r="O308" i="9"/>
  <c r="O292" i="9"/>
  <c r="O276" i="9"/>
  <c r="O262" i="9"/>
  <c r="O230" i="9"/>
  <c r="O191" i="9"/>
  <c r="O69" i="9"/>
  <c r="O256" i="9"/>
  <c r="O240" i="9"/>
  <c r="O224" i="9"/>
  <c r="O207" i="9"/>
  <c r="O162" i="9"/>
  <c r="O339" i="9"/>
  <c r="O323" i="9"/>
  <c r="O307" i="9"/>
  <c r="O291" i="9"/>
  <c r="O275" i="9"/>
  <c r="O259" i="9"/>
  <c r="O243" i="9"/>
  <c r="O227" i="9"/>
  <c r="O211" i="9"/>
  <c r="O182" i="9"/>
  <c r="O158" i="9"/>
  <c r="O110" i="9"/>
  <c r="O197" i="9"/>
  <c r="O181" i="9"/>
  <c r="O165" i="9"/>
  <c r="O149" i="9"/>
  <c r="O132" i="9"/>
  <c r="O208" i="9"/>
  <c r="O192" i="9"/>
  <c r="O176" i="9"/>
  <c r="O160" i="9"/>
  <c r="O145" i="9"/>
  <c r="O129" i="9"/>
  <c r="O102" i="9"/>
  <c r="O53" i="9"/>
  <c r="O73" i="9"/>
  <c r="O124" i="9"/>
  <c r="O108" i="9"/>
  <c r="O84" i="9"/>
  <c r="O47" i="9"/>
  <c r="O113" i="9"/>
  <c r="O97" i="9"/>
  <c r="O76" i="9"/>
  <c r="O139" i="9"/>
  <c r="O123" i="9"/>
  <c r="O107" i="9"/>
  <c r="O90" i="9"/>
  <c r="O64" i="9"/>
  <c r="O42" i="9"/>
  <c r="O26" i="9"/>
  <c r="O87" i="9"/>
  <c r="O71" i="9"/>
  <c r="O55" i="9"/>
  <c r="O35" i="9"/>
  <c r="O10" i="9"/>
  <c r="O62" i="9"/>
  <c r="O31" i="9"/>
  <c r="O37" i="9"/>
  <c r="O21" i="9"/>
  <c r="O40" i="9"/>
  <c r="O24" i="9"/>
  <c r="O171" i="5"/>
  <c r="O143" i="5"/>
  <c r="O27" i="5"/>
  <c r="O356" i="5"/>
  <c r="O299" i="5"/>
  <c r="O73" i="5"/>
  <c r="O33" i="5"/>
  <c r="O138" i="5"/>
  <c r="O262" i="5"/>
  <c r="O197" i="5"/>
  <c r="O307" i="5"/>
  <c r="O71" i="5"/>
  <c r="O31" i="5"/>
  <c r="O94" i="5"/>
  <c r="O11" i="5"/>
  <c r="O72" i="5"/>
  <c r="O275" i="5"/>
  <c r="O162" i="5"/>
  <c r="O276" i="5"/>
  <c r="O321" i="5"/>
  <c r="O160" i="5"/>
  <c r="O69" i="5"/>
  <c r="O343" i="5"/>
  <c r="O16" i="5"/>
  <c r="O54" i="5"/>
  <c r="O151" i="5"/>
  <c r="O169" i="5"/>
  <c r="O211" i="5"/>
  <c r="O298" i="5"/>
  <c r="O136" i="5"/>
  <c r="O292" i="5"/>
  <c r="O198" i="5"/>
  <c r="O83" i="5"/>
  <c r="O337" i="5"/>
  <c r="O300" i="5"/>
  <c r="O155" i="5"/>
  <c r="O168" i="5"/>
  <c r="O30" i="5"/>
  <c r="O206" i="5"/>
  <c r="O121" i="5"/>
  <c r="O76" i="5"/>
  <c r="O278" i="5"/>
  <c r="O281" i="5"/>
  <c r="O56" i="5"/>
  <c r="O172" i="5"/>
  <c r="M365" i="5"/>
  <c r="O98" i="5"/>
  <c r="O214" i="5"/>
  <c r="O148" i="5"/>
  <c r="O181" i="5"/>
  <c r="O319" i="5"/>
  <c r="O280" i="5"/>
  <c r="O204" i="5"/>
  <c r="O348" i="5"/>
  <c r="O95" i="5"/>
  <c r="O354" i="5"/>
  <c r="O134" i="5"/>
  <c r="O330" i="5"/>
  <c r="O135" i="5"/>
  <c r="O195" i="5"/>
  <c r="O65" i="5"/>
  <c r="O218" i="5"/>
  <c r="O141" i="5"/>
  <c r="O314" i="5"/>
  <c r="O163" i="5"/>
  <c r="O229" i="5"/>
  <c r="O340" i="5"/>
  <c r="O97" i="5"/>
  <c r="O52" i="5"/>
  <c r="O219" i="5"/>
  <c r="O305" i="5"/>
  <c r="O167" i="5"/>
  <c r="O286" i="5"/>
  <c r="O91" i="5"/>
  <c r="O179" i="5"/>
  <c r="O323" i="5"/>
  <c r="O45" i="5"/>
  <c r="O32" i="5"/>
  <c r="O188" i="5"/>
  <c r="O310" i="5"/>
  <c r="O309" i="5"/>
  <c r="O107" i="5"/>
  <c r="O152" i="5"/>
  <c r="O117" i="5"/>
  <c r="O89" i="5"/>
  <c r="O37" i="5"/>
  <c r="O28" i="5"/>
  <c r="O79" i="5"/>
  <c r="O111" i="5"/>
  <c r="O202" i="5"/>
  <c r="O221" i="5"/>
  <c r="O44" i="5"/>
  <c r="O187" i="5"/>
  <c r="O125" i="5"/>
  <c r="O253" i="5"/>
  <c r="O250" i="5"/>
  <c r="O239" i="5"/>
  <c r="O100" i="5"/>
  <c r="O212" i="5"/>
  <c r="O350" i="5"/>
  <c r="O108" i="5"/>
  <c r="O41" i="5"/>
  <c r="O225" i="5"/>
  <c r="O342" i="5"/>
  <c r="O215" i="5"/>
  <c r="O177" i="5"/>
  <c r="O315" i="5"/>
  <c r="O247" i="5"/>
  <c r="O248" i="5"/>
  <c r="O13" i="5"/>
  <c r="O173" i="5"/>
  <c r="O237" i="5"/>
  <c r="O260" i="5"/>
  <c r="O55" i="5"/>
  <c r="O178" i="5"/>
  <c r="O157" i="5"/>
  <c r="O84" i="5"/>
  <c r="O351" i="5"/>
  <c r="O238" i="5"/>
  <c r="O207" i="5"/>
  <c r="O130" i="5"/>
  <c r="O68" i="5"/>
  <c r="O24" i="5"/>
  <c r="O208" i="5"/>
  <c r="O9" i="5"/>
  <c r="O251" i="5"/>
  <c r="O38" i="5"/>
  <c r="O153" i="5"/>
  <c r="O285" i="5"/>
  <c r="O184" i="5"/>
  <c r="O99" i="5"/>
  <c r="O116" i="5"/>
  <c r="M365" i="3"/>
  <c r="N365" i="4" s="1"/>
  <c r="O365" i="4" s="1"/>
  <c r="J356" i="2"/>
  <c r="K356" i="2" s="1"/>
  <c r="M356" i="2" s="1"/>
  <c r="J350" i="2"/>
  <c r="K350" i="2" s="1"/>
  <c r="M350" i="2" s="1"/>
  <c r="J338" i="2"/>
  <c r="K338" i="2" s="1"/>
  <c r="M338" i="2" s="1"/>
  <c r="J335" i="2"/>
  <c r="K335" i="2" s="1"/>
  <c r="M335" i="2" s="1"/>
  <c r="J331" i="2"/>
  <c r="K331" i="2" s="1"/>
  <c r="M331" i="2" s="1"/>
  <c r="J328" i="2"/>
  <c r="K328" i="2" s="1"/>
  <c r="M328" i="2" s="1"/>
  <c r="J313" i="2"/>
  <c r="K313" i="2" s="1"/>
  <c r="M313" i="2" s="1"/>
  <c r="J362" i="2"/>
  <c r="K362" i="2" s="1"/>
  <c r="M362" i="2" s="1"/>
  <c r="J349" i="2"/>
  <c r="K349" i="2" s="1"/>
  <c r="M349" i="2" s="1"/>
  <c r="J347" i="2"/>
  <c r="K347" i="2" s="1"/>
  <c r="M347" i="2" s="1"/>
  <c r="J344" i="2"/>
  <c r="K344" i="2" s="1"/>
  <c r="M344" i="2" s="1"/>
  <c r="J322" i="2"/>
  <c r="K322" i="2" s="1"/>
  <c r="M322" i="2" s="1"/>
  <c r="J307" i="2"/>
  <c r="K307" i="2" s="1"/>
  <c r="M307" i="2" s="1"/>
  <c r="J303" i="2"/>
  <c r="K303" i="2" s="1"/>
  <c r="M303" i="2" s="1"/>
  <c r="J358" i="2"/>
  <c r="K358" i="2" s="1"/>
  <c r="M358" i="2" s="1"/>
  <c r="J354" i="2"/>
  <c r="K354" i="2" s="1"/>
  <c r="M354" i="2" s="1"/>
  <c r="J343" i="2"/>
  <c r="K343" i="2" s="1"/>
  <c r="M343" i="2" s="1"/>
  <c r="J329" i="2"/>
  <c r="K329" i="2" s="1"/>
  <c r="M329" i="2" s="1"/>
  <c r="J318" i="2"/>
  <c r="K318" i="2" s="1"/>
  <c r="M318" i="2" s="1"/>
  <c r="J311" i="2"/>
  <c r="K311" i="2" s="1"/>
  <c r="M311" i="2" s="1"/>
  <c r="J298" i="2"/>
  <c r="K298" i="2" s="1"/>
  <c r="M298" i="2" s="1"/>
  <c r="J294" i="2"/>
  <c r="K294" i="2" s="1"/>
  <c r="M294" i="2" s="1"/>
  <c r="J286" i="2"/>
  <c r="K286" i="2" s="1"/>
  <c r="M286" i="2" s="1"/>
  <c r="J284" i="2"/>
  <c r="K284" i="2" s="1"/>
  <c r="M284" i="2" s="1"/>
  <c r="J273" i="2"/>
  <c r="K273" i="2" s="1"/>
  <c r="M273" i="2" s="1"/>
  <c r="J271" i="2"/>
  <c r="K271" i="2" s="1"/>
  <c r="M271" i="2" s="1"/>
  <c r="J269" i="2"/>
  <c r="K269" i="2" s="1"/>
  <c r="M269" i="2" s="1"/>
  <c r="J267" i="2"/>
  <c r="K267" i="2" s="1"/>
  <c r="M267" i="2" s="1"/>
  <c r="J256" i="2"/>
  <c r="K256" i="2" s="1"/>
  <c r="M256" i="2" s="1"/>
  <c r="J250" i="2"/>
  <c r="K250" i="2" s="1"/>
  <c r="M250" i="2" s="1"/>
  <c r="J243" i="2"/>
  <c r="K243" i="2" s="1"/>
  <c r="M243" i="2" s="1"/>
  <c r="J209" i="2"/>
  <c r="K209" i="2" s="1"/>
  <c r="M209" i="2" s="1"/>
  <c r="J186" i="2"/>
  <c r="K186" i="2" s="1"/>
  <c r="M186" i="2" s="1"/>
  <c r="J182" i="2"/>
  <c r="K182" i="2" s="1"/>
  <c r="M182" i="2" s="1"/>
  <c r="J178" i="2"/>
  <c r="K178" i="2" s="1"/>
  <c r="M178" i="2" s="1"/>
  <c r="J168" i="2"/>
  <c r="K168" i="2" s="1"/>
  <c r="M168" i="2" s="1"/>
  <c r="J156" i="2"/>
  <c r="K156" i="2" s="1"/>
  <c r="M156" i="2" s="1"/>
  <c r="J141" i="2"/>
  <c r="K141" i="2" s="1"/>
  <c r="M141" i="2" s="1"/>
  <c r="J127" i="2"/>
  <c r="K127" i="2" s="1"/>
  <c r="M127" i="2" s="1"/>
  <c r="J113" i="2"/>
  <c r="K113" i="2" s="1"/>
  <c r="M113" i="2" s="1"/>
  <c r="J100" i="2"/>
  <c r="K100" i="2" s="1"/>
  <c r="M100" i="2" s="1"/>
  <c r="J84" i="2"/>
  <c r="K84" i="2" s="1"/>
  <c r="M84" i="2" s="1"/>
  <c r="J77" i="2"/>
  <c r="K77" i="2" s="1"/>
  <c r="M77" i="2" s="1"/>
  <c r="J72" i="2"/>
  <c r="K72" i="2" s="1"/>
  <c r="M72" i="2" s="1"/>
  <c r="J66" i="2"/>
  <c r="K66" i="2" s="1"/>
  <c r="M66" i="2" s="1"/>
  <c r="J361" i="2"/>
  <c r="K361" i="2" s="1"/>
  <c r="M361" i="2" s="1"/>
  <c r="J346" i="2"/>
  <c r="K346" i="2" s="1"/>
  <c r="M346" i="2" s="1"/>
  <c r="J333" i="2"/>
  <c r="K333" i="2" s="1"/>
  <c r="M333" i="2" s="1"/>
  <c r="J324" i="2"/>
  <c r="K324" i="2" s="1"/>
  <c r="M324" i="2" s="1"/>
  <c r="J321" i="2"/>
  <c r="K321" i="2" s="1"/>
  <c r="M321" i="2" s="1"/>
  <c r="J316" i="2"/>
  <c r="K316" i="2" s="1"/>
  <c r="M316" i="2" s="1"/>
  <c r="J306" i="2"/>
  <c r="K306" i="2" s="1"/>
  <c r="M306" i="2" s="1"/>
  <c r="J302" i="2"/>
  <c r="K302" i="2" s="1"/>
  <c r="M302" i="2" s="1"/>
  <c r="J292" i="2"/>
  <c r="K292" i="2" s="1"/>
  <c r="M292" i="2" s="1"/>
  <c r="J281" i="2"/>
  <c r="K281" i="2" s="1"/>
  <c r="M281" i="2" s="1"/>
  <c r="J279" i="2"/>
  <c r="K279" i="2" s="1"/>
  <c r="M279" i="2" s="1"/>
  <c r="J275" i="2"/>
  <c r="K275" i="2" s="1"/>
  <c r="M275" i="2" s="1"/>
  <c r="J264" i="2"/>
  <c r="K264" i="2" s="1"/>
  <c r="M264" i="2" s="1"/>
  <c r="J235" i="2"/>
  <c r="K235" i="2" s="1"/>
  <c r="M235" i="2" s="1"/>
  <c r="J232" i="2"/>
  <c r="K232" i="2" s="1"/>
  <c r="M232" i="2" s="1"/>
  <c r="J229" i="2"/>
  <c r="K229" i="2" s="1"/>
  <c r="M229" i="2" s="1"/>
  <c r="J227" i="2"/>
  <c r="K227" i="2" s="1"/>
  <c r="M227" i="2" s="1"/>
  <c r="J223" i="2"/>
  <c r="K223" i="2" s="1"/>
  <c r="M223" i="2" s="1"/>
  <c r="J218" i="2"/>
  <c r="K218" i="2" s="1"/>
  <c r="M218" i="2" s="1"/>
  <c r="J216" i="2"/>
  <c r="K216" i="2" s="1"/>
  <c r="M216" i="2" s="1"/>
  <c r="J214" i="2"/>
  <c r="K214" i="2" s="1"/>
  <c r="M214" i="2" s="1"/>
  <c r="J212" i="2"/>
  <c r="K212" i="2" s="1"/>
  <c r="M212" i="2" s="1"/>
  <c r="J204" i="2"/>
  <c r="K204" i="2" s="1"/>
  <c r="M204" i="2" s="1"/>
  <c r="J198" i="2"/>
  <c r="K198" i="2" s="1"/>
  <c r="M198" i="2" s="1"/>
  <c r="J196" i="2"/>
  <c r="K196" i="2" s="1"/>
  <c r="M196" i="2" s="1"/>
  <c r="J191" i="2"/>
  <c r="K191" i="2" s="1"/>
  <c r="M191" i="2" s="1"/>
  <c r="J184" i="2"/>
  <c r="K184" i="2" s="1"/>
  <c r="M184" i="2" s="1"/>
  <c r="J174" i="2"/>
  <c r="K174" i="2" s="1"/>
  <c r="M174" i="2" s="1"/>
  <c r="J158" i="2"/>
  <c r="K158" i="2" s="1"/>
  <c r="M158" i="2" s="1"/>
  <c r="J151" i="2"/>
  <c r="K151" i="2" s="1"/>
  <c r="M151" i="2" s="1"/>
  <c r="J149" i="2"/>
  <c r="K149" i="2" s="1"/>
  <c r="M149" i="2" s="1"/>
  <c r="J147" i="2"/>
  <c r="K147" i="2" s="1"/>
  <c r="M147" i="2" s="1"/>
  <c r="J139" i="2"/>
  <c r="K139" i="2" s="1"/>
  <c r="M139" i="2" s="1"/>
  <c r="J135" i="2"/>
  <c r="K135" i="2" s="1"/>
  <c r="M135" i="2" s="1"/>
  <c r="J130" i="2"/>
  <c r="K130" i="2" s="1"/>
  <c r="M130" i="2" s="1"/>
  <c r="J122" i="2"/>
  <c r="K122" i="2" s="1"/>
  <c r="M122" i="2" s="1"/>
  <c r="J115" i="2"/>
  <c r="K115" i="2" s="1"/>
  <c r="M115" i="2" s="1"/>
  <c r="J108" i="2"/>
  <c r="K108" i="2" s="1"/>
  <c r="M108" i="2" s="1"/>
  <c r="J106" i="2"/>
  <c r="K106" i="2" s="1"/>
  <c r="M106" i="2" s="1"/>
  <c r="J103" i="2"/>
  <c r="K103" i="2" s="1"/>
  <c r="M103" i="2" s="1"/>
  <c r="J95" i="2"/>
  <c r="K95" i="2" s="1"/>
  <c r="M95" i="2" s="1"/>
  <c r="J91" i="2"/>
  <c r="K91" i="2" s="1"/>
  <c r="M91" i="2" s="1"/>
  <c r="J88" i="2"/>
  <c r="K88" i="2" s="1"/>
  <c r="M88" i="2" s="1"/>
  <c r="J81" i="2"/>
  <c r="K81" i="2" s="1"/>
  <c r="M81" i="2" s="1"/>
  <c r="J68" i="2"/>
  <c r="K68" i="2" s="1"/>
  <c r="M68" i="2" s="1"/>
  <c r="J63" i="2"/>
  <c r="K63" i="2" s="1"/>
  <c r="M63" i="2" s="1"/>
  <c r="J59" i="2"/>
  <c r="K59" i="2" s="1"/>
  <c r="M59" i="2" s="1"/>
  <c r="J56" i="2"/>
  <c r="K56" i="2" s="1"/>
  <c r="M56" i="2" s="1"/>
  <c r="J348" i="2"/>
  <c r="K348" i="2" s="1"/>
  <c r="M348" i="2" s="1"/>
  <c r="J330" i="2"/>
  <c r="K330" i="2" s="1"/>
  <c r="M330" i="2" s="1"/>
  <c r="J326" i="2"/>
  <c r="K326" i="2" s="1"/>
  <c r="M326" i="2" s="1"/>
  <c r="J315" i="2"/>
  <c r="K315" i="2" s="1"/>
  <c r="M315" i="2" s="1"/>
  <c r="J293" i="2"/>
  <c r="K293" i="2" s="1"/>
  <c r="M293" i="2" s="1"/>
  <c r="J288" i="2"/>
  <c r="K288" i="2" s="1"/>
  <c r="M288" i="2" s="1"/>
  <c r="J270" i="2"/>
  <c r="K270" i="2" s="1"/>
  <c r="M270" i="2" s="1"/>
  <c r="J268" i="2"/>
  <c r="K268" i="2" s="1"/>
  <c r="M268" i="2" s="1"/>
  <c r="J263" i="2"/>
  <c r="K263" i="2" s="1"/>
  <c r="M263" i="2" s="1"/>
  <c r="J261" i="2"/>
  <c r="K261" i="2" s="1"/>
  <c r="M261" i="2" s="1"/>
  <c r="J259" i="2"/>
  <c r="K259" i="2" s="1"/>
  <c r="M259" i="2" s="1"/>
  <c r="J242" i="2"/>
  <c r="K242" i="2" s="1"/>
  <c r="M242" i="2" s="1"/>
  <c r="J211" i="2"/>
  <c r="K211" i="2" s="1"/>
  <c r="M211" i="2" s="1"/>
  <c r="J202" i="2"/>
  <c r="K202" i="2" s="1"/>
  <c r="M202" i="2" s="1"/>
  <c r="J199" i="2"/>
  <c r="K199" i="2" s="1"/>
  <c r="M199" i="2" s="1"/>
  <c r="J188" i="2"/>
  <c r="K188" i="2" s="1"/>
  <c r="M188" i="2" s="1"/>
  <c r="J172" i="2"/>
  <c r="K172" i="2" s="1"/>
  <c r="M172" i="2" s="1"/>
  <c r="J155" i="2"/>
  <c r="K155" i="2" s="1"/>
  <c r="M155" i="2" s="1"/>
  <c r="J148" i="2"/>
  <c r="K148" i="2" s="1"/>
  <c r="M148" i="2" s="1"/>
  <c r="J144" i="2"/>
  <c r="K144" i="2" s="1"/>
  <c r="M144" i="2" s="1"/>
  <c r="J142" i="2"/>
  <c r="K142" i="2" s="1"/>
  <c r="M142" i="2" s="1"/>
  <c r="J117" i="2"/>
  <c r="K117" i="2" s="1"/>
  <c r="M117" i="2" s="1"/>
  <c r="J93" i="2"/>
  <c r="K93" i="2" s="1"/>
  <c r="M93" i="2" s="1"/>
  <c r="J85" i="2"/>
  <c r="K85" i="2" s="1"/>
  <c r="M85" i="2" s="1"/>
  <c r="J65" i="2"/>
  <c r="K65" i="2" s="1"/>
  <c r="M65" i="2" s="1"/>
  <c r="J54" i="2"/>
  <c r="K54" i="2" s="1"/>
  <c r="M54" i="2" s="1"/>
  <c r="J41" i="2"/>
  <c r="K41" i="2" s="1"/>
  <c r="M41" i="2" s="1"/>
  <c r="J38" i="2"/>
  <c r="K38" i="2" s="1"/>
  <c r="M38" i="2" s="1"/>
  <c r="J25" i="2"/>
  <c r="K25" i="2" s="1"/>
  <c r="M25" i="2" s="1"/>
  <c r="J22" i="2"/>
  <c r="K22" i="2" s="1"/>
  <c r="M22" i="2" s="1"/>
  <c r="J13" i="2"/>
  <c r="K13" i="2" s="1"/>
  <c r="M13" i="2" s="1"/>
  <c r="J353" i="2"/>
  <c r="K353" i="2" s="1"/>
  <c r="M353" i="2" s="1"/>
  <c r="J320" i="2"/>
  <c r="K320" i="2" s="1"/>
  <c r="M320" i="2" s="1"/>
  <c r="J317" i="2"/>
  <c r="K317" i="2" s="1"/>
  <c r="M317" i="2" s="1"/>
  <c r="J309" i="2"/>
  <c r="K309" i="2" s="1"/>
  <c r="M309" i="2" s="1"/>
  <c r="J300" i="2"/>
  <c r="K300" i="2" s="1"/>
  <c r="M300" i="2" s="1"/>
  <c r="J297" i="2"/>
  <c r="K297" i="2" s="1"/>
  <c r="M297" i="2" s="1"/>
  <c r="J295" i="2"/>
  <c r="K295" i="2" s="1"/>
  <c r="M295" i="2" s="1"/>
  <c r="J277" i="2"/>
  <c r="K277" i="2" s="1"/>
  <c r="M277" i="2" s="1"/>
  <c r="J265" i="2"/>
  <c r="K265" i="2" s="1"/>
  <c r="M265" i="2" s="1"/>
  <c r="J245" i="2"/>
  <c r="K245" i="2" s="1"/>
  <c r="M245" i="2" s="1"/>
  <c r="J240" i="2"/>
  <c r="K240" i="2" s="1"/>
  <c r="M240" i="2" s="1"/>
  <c r="J231" i="2"/>
  <c r="K231" i="2" s="1"/>
  <c r="M231" i="2" s="1"/>
  <c r="J334" i="2"/>
  <c r="K334" i="2" s="1"/>
  <c r="M334" i="2" s="1"/>
  <c r="J290" i="2"/>
  <c r="K290" i="2" s="1"/>
  <c r="M290" i="2" s="1"/>
  <c r="J274" i="2"/>
  <c r="K274" i="2" s="1"/>
  <c r="M274" i="2" s="1"/>
  <c r="J254" i="2"/>
  <c r="K254" i="2" s="1"/>
  <c r="M254" i="2" s="1"/>
  <c r="J247" i="2"/>
  <c r="K247" i="2" s="1"/>
  <c r="M247" i="2" s="1"/>
  <c r="J225" i="2"/>
  <c r="K225" i="2" s="1"/>
  <c r="M225" i="2" s="1"/>
  <c r="J222" i="2"/>
  <c r="K222" i="2" s="1"/>
  <c r="M222" i="2" s="1"/>
  <c r="J195" i="2"/>
  <c r="K195" i="2" s="1"/>
  <c r="M195" i="2" s="1"/>
  <c r="J187" i="2"/>
  <c r="K187" i="2" s="1"/>
  <c r="M187" i="2" s="1"/>
  <c r="J185" i="2"/>
  <c r="K185" i="2" s="1"/>
  <c r="M185" i="2" s="1"/>
  <c r="J180" i="2"/>
  <c r="K180" i="2" s="1"/>
  <c r="M180" i="2" s="1"/>
  <c r="J165" i="2"/>
  <c r="K165" i="2" s="1"/>
  <c r="M165" i="2" s="1"/>
  <c r="J163" i="2"/>
  <c r="K163" i="2" s="1"/>
  <c r="M163" i="2" s="1"/>
  <c r="J161" i="2"/>
  <c r="K161" i="2" s="1"/>
  <c r="M161" i="2" s="1"/>
  <c r="J153" i="2"/>
  <c r="K153" i="2" s="1"/>
  <c r="M153" i="2" s="1"/>
  <c r="J150" i="2"/>
  <c r="K150" i="2" s="1"/>
  <c r="M150" i="2" s="1"/>
  <c r="J137" i="2"/>
  <c r="K137" i="2" s="1"/>
  <c r="M137" i="2" s="1"/>
  <c r="J134" i="2"/>
  <c r="K134" i="2" s="1"/>
  <c r="M134" i="2" s="1"/>
  <c r="J126" i="2"/>
  <c r="K126" i="2" s="1"/>
  <c r="M126" i="2" s="1"/>
  <c r="J118" i="2"/>
  <c r="K118" i="2" s="1"/>
  <c r="M118" i="2" s="1"/>
  <c r="J352" i="2"/>
  <c r="K352" i="2" s="1"/>
  <c r="M352" i="2" s="1"/>
  <c r="J342" i="2"/>
  <c r="K342" i="2" s="1"/>
  <c r="M342" i="2" s="1"/>
  <c r="J332" i="2"/>
  <c r="K332" i="2" s="1"/>
  <c r="M332" i="2" s="1"/>
  <c r="J323" i="2"/>
  <c r="K323" i="2" s="1"/>
  <c r="M323" i="2" s="1"/>
  <c r="J319" i="2"/>
  <c r="K319" i="2" s="1"/>
  <c r="M319" i="2" s="1"/>
  <c r="J314" i="2"/>
  <c r="K314" i="2" s="1"/>
  <c r="M314" i="2" s="1"/>
  <c r="J299" i="2"/>
  <c r="K299" i="2" s="1"/>
  <c r="M299" i="2" s="1"/>
  <c r="J296" i="2"/>
  <c r="K296" i="2" s="1"/>
  <c r="M296" i="2" s="1"/>
  <c r="J283" i="2"/>
  <c r="K283" i="2" s="1"/>
  <c r="M283" i="2" s="1"/>
  <c r="J280" i="2"/>
  <c r="K280" i="2" s="1"/>
  <c r="M280" i="2" s="1"/>
  <c r="J258" i="2"/>
  <c r="K258" i="2" s="1"/>
  <c r="M258" i="2" s="1"/>
  <c r="J252" i="2"/>
  <c r="K252" i="2" s="1"/>
  <c r="M252" i="2" s="1"/>
  <c r="J249" i="2"/>
  <c r="K249" i="2" s="1"/>
  <c r="M249" i="2" s="1"/>
  <c r="J244" i="2"/>
  <c r="K244" i="2" s="1"/>
  <c r="M244" i="2" s="1"/>
  <c r="J236" i="2"/>
  <c r="K236" i="2" s="1"/>
  <c r="M236" i="2" s="1"/>
  <c r="J233" i="2"/>
  <c r="K233" i="2" s="1"/>
  <c r="M233" i="2" s="1"/>
  <c r="J219" i="2"/>
  <c r="K219" i="2" s="1"/>
  <c r="M219" i="2" s="1"/>
  <c r="J171" i="2"/>
  <c r="K171" i="2" s="1"/>
  <c r="M171" i="2" s="1"/>
  <c r="J157" i="2"/>
  <c r="K157" i="2" s="1"/>
  <c r="M157" i="2" s="1"/>
  <c r="J128" i="2"/>
  <c r="K128" i="2" s="1"/>
  <c r="M128" i="2" s="1"/>
  <c r="J120" i="2"/>
  <c r="K120" i="2" s="1"/>
  <c r="M120" i="2" s="1"/>
  <c r="J360" i="2"/>
  <c r="K360" i="2" s="1"/>
  <c r="M360" i="2" s="1"/>
  <c r="J357" i="2"/>
  <c r="K357" i="2" s="1"/>
  <c r="M357" i="2" s="1"/>
  <c r="J355" i="2"/>
  <c r="K355" i="2" s="1"/>
  <c r="M355" i="2" s="1"/>
  <c r="J337" i="2"/>
  <c r="K337" i="2" s="1"/>
  <c r="M337" i="2" s="1"/>
  <c r="J325" i="2"/>
  <c r="K325" i="2" s="1"/>
  <c r="M325" i="2" s="1"/>
  <c r="J301" i="2"/>
  <c r="K301" i="2" s="1"/>
  <c r="M301" i="2" s="1"/>
  <c r="J262" i="2"/>
  <c r="K262" i="2" s="1"/>
  <c r="M262" i="2" s="1"/>
  <c r="J238" i="2"/>
  <c r="K238" i="2" s="1"/>
  <c r="M238" i="2" s="1"/>
  <c r="J226" i="2"/>
  <c r="K226" i="2" s="1"/>
  <c r="M226" i="2" s="1"/>
  <c r="J217" i="2"/>
  <c r="K217" i="2" s="1"/>
  <c r="M217" i="2" s="1"/>
  <c r="J208" i="2"/>
  <c r="K208" i="2" s="1"/>
  <c r="M208" i="2" s="1"/>
  <c r="J200" i="2"/>
  <c r="K200" i="2" s="1"/>
  <c r="M200" i="2" s="1"/>
  <c r="J194" i="2"/>
  <c r="K194" i="2" s="1"/>
  <c r="M194" i="2" s="1"/>
  <c r="J189" i="2"/>
  <c r="K189" i="2" s="1"/>
  <c r="M189" i="2" s="1"/>
  <c r="J173" i="2"/>
  <c r="K173" i="2" s="1"/>
  <c r="M173" i="2" s="1"/>
  <c r="J169" i="2"/>
  <c r="K169" i="2" s="1"/>
  <c r="M169" i="2" s="1"/>
  <c r="J167" i="2"/>
  <c r="K167" i="2" s="1"/>
  <c r="M167" i="2" s="1"/>
  <c r="J162" i="2"/>
  <c r="K162" i="2" s="1"/>
  <c r="M162" i="2" s="1"/>
  <c r="J160" i="2"/>
  <c r="K160" i="2" s="1"/>
  <c r="M160" i="2" s="1"/>
  <c r="J154" i="2"/>
  <c r="K154" i="2" s="1"/>
  <c r="M154" i="2" s="1"/>
  <c r="J152" i="2"/>
  <c r="K152" i="2" s="1"/>
  <c r="M152" i="2" s="1"/>
  <c r="J138" i="2"/>
  <c r="K138" i="2" s="1"/>
  <c r="M138" i="2" s="1"/>
  <c r="J123" i="2"/>
  <c r="K123" i="2" s="1"/>
  <c r="M123" i="2" s="1"/>
  <c r="J112" i="2"/>
  <c r="K112" i="2" s="1"/>
  <c r="M112" i="2" s="1"/>
  <c r="J110" i="2"/>
  <c r="K110" i="2" s="1"/>
  <c r="M110" i="2" s="1"/>
  <c r="J105" i="2"/>
  <c r="K105" i="2" s="1"/>
  <c r="M105" i="2" s="1"/>
  <c r="J102" i="2"/>
  <c r="K102" i="2" s="1"/>
  <c r="M102" i="2" s="1"/>
  <c r="J96" i="2"/>
  <c r="K96" i="2" s="1"/>
  <c r="M96" i="2" s="1"/>
  <c r="J83" i="2"/>
  <c r="K83" i="2" s="1"/>
  <c r="M83" i="2" s="1"/>
  <c r="J80" i="2"/>
  <c r="K80" i="2" s="1"/>
  <c r="M80" i="2" s="1"/>
  <c r="J78" i="2"/>
  <c r="K78" i="2" s="1"/>
  <c r="M78" i="2" s="1"/>
  <c r="J49" i="2"/>
  <c r="K49" i="2" s="1"/>
  <c r="M49" i="2" s="1"/>
  <c r="J46" i="2"/>
  <c r="K46" i="2" s="1"/>
  <c r="M46" i="2" s="1"/>
  <c r="J33" i="2"/>
  <c r="K33" i="2" s="1"/>
  <c r="M33" i="2" s="1"/>
  <c r="J30" i="2"/>
  <c r="K30" i="2" s="1"/>
  <c r="M30" i="2" s="1"/>
  <c r="J17" i="2"/>
  <c r="K17" i="2" s="1"/>
  <c r="M17" i="2" s="1"/>
  <c r="J351" i="2"/>
  <c r="K351" i="2" s="1"/>
  <c r="M351" i="2" s="1"/>
  <c r="J340" i="2"/>
  <c r="K340" i="2" s="1"/>
  <c r="M340" i="2" s="1"/>
  <c r="J327" i="2"/>
  <c r="K327" i="2" s="1"/>
  <c r="M327" i="2" s="1"/>
  <c r="J310" i="2"/>
  <c r="K310" i="2" s="1"/>
  <c r="M310" i="2" s="1"/>
  <c r="J305" i="2"/>
  <c r="K305" i="2" s="1"/>
  <c r="M305" i="2" s="1"/>
  <c r="J278" i="2"/>
  <c r="K278" i="2" s="1"/>
  <c r="M278" i="2" s="1"/>
  <c r="J266" i="2"/>
  <c r="K266" i="2" s="1"/>
  <c r="M266" i="2" s="1"/>
  <c r="J260" i="2"/>
  <c r="K260" i="2" s="1"/>
  <c r="M260" i="2" s="1"/>
  <c r="J248" i="2"/>
  <c r="K248" i="2" s="1"/>
  <c r="M248" i="2" s="1"/>
  <c r="J246" i="2"/>
  <c r="K246" i="2" s="1"/>
  <c r="M246" i="2" s="1"/>
  <c r="J241" i="2"/>
  <c r="K241" i="2" s="1"/>
  <c r="M241" i="2" s="1"/>
  <c r="J221" i="2"/>
  <c r="K221" i="2" s="1"/>
  <c r="M221" i="2" s="1"/>
  <c r="J363" i="2"/>
  <c r="K363" i="2" s="1"/>
  <c r="M363" i="2" s="1"/>
  <c r="J359" i="2"/>
  <c r="K359" i="2" s="1"/>
  <c r="M359" i="2" s="1"/>
  <c r="J345" i="2"/>
  <c r="K345" i="2" s="1"/>
  <c r="M345" i="2" s="1"/>
  <c r="J336" i="2"/>
  <c r="K336" i="2" s="1"/>
  <c r="M336" i="2" s="1"/>
  <c r="J308" i="2"/>
  <c r="K308" i="2" s="1"/>
  <c r="M308" i="2" s="1"/>
  <c r="J289" i="2"/>
  <c r="K289" i="2" s="1"/>
  <c r="M289" i="2" s="1"/>
  <c r="J287" i="2"/>
  <c r="K287" i="2" s="1"/>
  <c r="M287" i="2" s="1"/>
  <c r="J285" i="2"/>
  <c r="K285" i="2" s="1"/>
  <c r="M285" i="2" s="1"/>
  <c r="J282" i="2"/>
  <c r="K282" i="2" s="1"/>
  <c r="M282" i="2" s="1"/>
  <c r="J276" i="2"/>
  <c r="K276" i="2" s="1"/>
  <c r="M276" i="2" s="1"/>
  <c r="J251" i="2"/>
  <c r="K251" i="2" s="1"/>
  <c r="M251" i="2" s="1"/>
  <c r="J230" i="2"/>
  <c r="K230" i="2" s="1"/>
  <c r="M230" i="2" s="1"/>
  <c r="J228" i="2"/>
  <c r="K228" i="2" s="1"/>
  <c r="M228" i="2" s="1"/>
  <c r="J224" i="2"/>
  <c r="K224" i="2" s="1"/>
  <c r="M224" i="2" s="1"/>
  <c r="J210" i="2"/>
  <c r="K210" i="2" s="1"/>
  <c r="M210" i="2" s="1"/>
  <c r="J179" i="2"/>
  <c r="K179" i="2" s="1"/>
  <c r="M179" i="2" s="1"/>
  <c r="J175" i="2"/>
  <c r="K175" i="2" s="1"/>
  <c r="M175" i="2" s="1"/>
  <c r="J170" i="2"/>
  <c r="K170" i="2" s="1"/>
  <c r="M170" i="2" s="1"/>
  <c r="J166" i="2"/>
  <c r="K166" i="2" s="1"/>
  <c r="M166" i="2" s="1"/>
  <c r="J164" i="2"/>
  <c r="K164" i="2" s="1"/>
  <c r="M164" i="2" s="1"/>
  <c r="J145" i="2"/>
  <c r="K145" i="2" s="1"/>
  <c r="M145" i="2" s="1"/>
  <c r="J133" i="2"/>
  <c r="K133" i="2" s="1"/>
  <c r="M133" i="2" s="1"/>
  <c r="J131" i="2"/>
  <c r="K131" i="2" s="1"/>
  <c r="M131" i="2" s="1"/>
  <c r="J119" i="2"/>
  <c r="K119" i="2" s="1"/>
  <c r="M119" i="2" s="1"/>
  <c r="J87" i="2"/>
  <c r="K87" i="2" s="1"/>
  <c r="M87" i="2" s="1"/>
  <c r="J58" i="2"/>
  <c r="K58" i="2" s="1"/>
  <c r="M58" i="2" s="1"/>
  <c r="J55" i="2"/>
  <c r="K55" i="2" s="1"/>
  <c r="M55" i="2" s="1"/>
  <c r="J44" i="2"/>
  <c r="K44" i="2" s="1"/>
  <c r="M44" i="2" s="1"/>
  <c r="J42" i="2"/>
  <c r="K42" i="2" s="1"/>
  <c r="M42" i="2" s="1"/>
  <c r="J39" i="2"/>
  <c r="K39" i="2" s="1"/>
  <c r="M39" i="2" s="1"/>
  <c r="J28" i="2"/>
  <c r="K28" i="2" s="1"/>
  <c r="M28" i="2" s="1"/>
  <c r="J26" i="2"/>
  <c r="K26" i="2" s="1"/>
  <c r="M26" i="2" s="1"/>
  <c r="J23" i="2"/>
  <c r="K23" i="2" s="1"/>
  <c r="M23" i="2" s="1"/>
  <c r="J16" i="2"/>
  <c r="K16" i="2" s="1"/>
  <c r="M16" i="2" s="1"/>
  <c r="J341" i="2"/>
  <c r="K341" i="2" s="1"/>
  <c r="M341" i="2" s="1"/>
  <c r="J339" i="2"/>
  <c r="K339" i="2" s="1"/>
  <c r="M339" i="2" s="1"/>
  <c r="J312" i="2"/>
  <c r="K312" i="2" s="1"/>
  <c r="M312" i="2" s="1"/>
  <c r="J304" i="2"/>
  <c r="K304" i="2" s="1"/>
  <c r="M304" i="2" s="1"/>
  <c r="J291" i="2"/>
  <c r="K291" i="2" s="1"/>
  <c r="M291" i="2" s="1"/>
  <c r="J272" i="2"/>
  <c r="K272" i="2" s="1"/>
  <c r="M272" i="2" s="1"/>
  <c r="J257" i="2"/>
  <c r="K257" i="2" s="1"/>
  <c r="M257" i="2" s="1"/>
  <c r="J255" i="2"/>
  <c r="K255" i="2" s="1"/>
  <c r="M255" i="2" s="1"/>
  <c r="J253" i="2"/>
  <c r="K253" i="2" s="1"/>
  <c r="M253" i="2" s="1"/>
  <c r="J239" i="2"/>
  <c r="K239" i="2" s="1"/>
  <c r="M239" i="2" s="1"/>
  <c r="J237" i="2"/>
  <c r="K237" i="2" s="1"/>
  <c r="M237" i="2" s="1"/>
  <c r="J234" i="2"/>
  <c r="K234" i="2" s="1"/>
  <c r="M234" i="2" s="1"/>
  <c r="J205" i="2"/>
  <c r="K205" i="2" s="1"/>
  <c r="M205" i="2" s="1"/>
  <c r="J201" i="2"/>
  <c r="K201" i="2" s="1"/>
  <c r="M201" i="2" s="1"/>
  <c r="J183" i="2"/>
  <c r="K183" i="2" s="1"/>
  <c r="M183" i="2" s="1"/>
  <c r="J177" i="2"/>
  <c r="K177" i="2" s="1"/>
  <c r="M177" i="2" s="1"/>
  <c r="J159" i="2"/>
  <c r="K159" i="2" s="1"/>
  <c r="M159" i="2" s="1"/>
  <c r="J136" i="2"/>
  <c r="K136" i="2" s="1"/>
  <c r="M136" i="2" s="1"/>
  <c r="J125" i="2"/>
  <c r="K125" i="2" s="1"/>
  <c r="M125" i="2" s="1"/>
  <c r="J111" i="2"/>
  <c r="K111" i="2" s="1"/>
  <c r="M111" i="2" s="1"/>
  <c r="J107" i="2"/>
  <c r="K107" i="2" s="1"/>
  <c r="M107" i="2" s="1"/>
  <c r="J104" i="2"/>
  <c r="K104" i="2" s="1"/>
  <c r="M104" i="2" s="1"/>
  <c r="J90" i="2"/>
  <c r="K90" i="2" s="1"/>
  <c r="M90" i="2" s="1"/>
  <c r="J79" i="2"/>
  <c r="K79" i="2" s="1"/>
  <c r="M79" i="2" s="1"/>
  <c r="J75" i="2"/>
  <c r="K75" i="2" s="1"/>
  <c r="M75" i="2" s="1"/>
  <c r="J61" i="2"/>
  <c r="K61" i="2" s="1"/>
  <c r="M61" i="2" s="1"/>
  <c r="J51" i="2"/>
  <c r="K51" i="2" s="1"/>
  <c r="M51" i="2" s="1"/>
  <c r="J48" i="2"/>
  <c r="K48" i="2" s="1"/>
  <c r="M48" i="2" s="1"/>
  <c r="J35" i="2"/>
  <c r="K35" i="2" s="1"/>
  <c r="M35" i="2" s="1"/>
  <c r="J32" i="2"/>
  <c r="K32" i="2" s="1"/>
  <c r="M32" i="2" s="1"/>
  <c r="J19" i="2"/>
  <c r="K19" i="2" s="1"/>
  <c r="M19" i="2" s="1"/>
  <c r="J9" i="2"/>
  <c r="K9" i="2" s="1"/>
  <c r="M9" i="2" s="1"/>
  <c r="J197" i="2"/>
  <c r="K197" i="2" s="1"/>
  <c r="M197" i="2" s="1"/>
  <c r="J129" i="2"/>
  <c r="K129" i="2" s="1"/>
  <c r="M129" i="2" s="1"/>
  <c r="J114" i="2"/>
  <c r="K114" i="2" s="1"/>
  <c r="M114" i="2" s="1"/>
  <c r="J97" i="2"/>
  <c r="K97" i="2" s="1"/>
  <c r="M97" i="2" s="1"/>
  <c r="J92" i="2"/>
  <c r="K92" i="2" s="1"/>
  <c r="M92" i="2" s="1"/>
  <c r="J76" i="2"/>
  <c r="K76" i="2" s="1"/>
  <c r="M76" i="2" s="1"/>
  <c r="J69" i="2"/>
  <c r="K69" i="2" s="1"/>
  <c r="M69" i="2" s="1"/>
  <c r="J34" i="2"/>
  <c r="K34" i="2" s="1"/>
  <c r="M34" i="2" s="1"/>
  <c r="J20" i="2"/>
  <c r="K20" i="2" s="1"/>
  <c r="M20" i="2" s="1"/>
  <c r="J220" i="2"/>
  <c r="K220" i="2" s="1"/>
  <c r="M220" i="2" s="1"/>
  <c r="J181" i="2"/>
  <c r="K181" i="2" s="1"/>
  <c r="M181" i="2" s="1"/>
  <c r="J176" i="2"/>
  <c r="K176" i="2" s="1"/>
  <c r="M176" i="2" s="1"/>
  <c r="J132" i="2"/>
  <c r="K132" i="2" s="1"/>
  <c r="M132" i="2" s="1"/>
  <c r="J99" i="2"/>
  <c r="K99" i="2" s="1"/>
  <c r="M99" i="2" s="1"/>
  <c r="J94" i="2"/>
  <c r="K94" i="2" s="1"/>
  <c r="M94" i="2" s="1"/>
  <c r="J50" i="2"/>
  <c r="K50" i="2" s="1"/>
  <c r="M50" i="2" s="1"/>
  <c r="J36" i="2"/>
  <c r="K36" i="2" s="1"/>
  <c r="M36" i="2" s="1"/>
  <c r="J193" i="2"/>
  <c r="K193" i="2" s="1"/>
  <c r="M193" i="2" s="1"/>
  <c r="J190" i="2"/>
  <c r="K190" i="2" s="1"/>
  <c r="M190" i="2" s="1"/>
  <c r="J146" i="2"/>
  <c r="K146" i="2" s="1"/>
  <c r="M146" i="2" s="1"/>
  <c r="J116" i="2"/>
  <c r="K116" i="2" s="1"/>
  <c r="M116" i="2" s="1"/>
  <c r="J101" i="2"/>
  <c r="K101" i="2" s="1"/>
  <c r="M101" i="2" s="1"/>
  <c r="J82" i="2"/>
  <c r="K82" i="2" s="1"/>
  <c r="M82" i="2" s="1"/>
  <c r="J73" i="2"/>
  <c r="K73" i="2" s="1"/>
  <c r="M73" i="2" s="1"/>
  <c r="J70" i="2"/>
  <c r="K70" i="2" s="1"/>
  <c r="M70" i="2" s="1"/>
  <c r="J52" i="2"/>
  <c r="K52" i="2" s="1"/>
  <c r="M52" i="2" s="1"/>
  <c r="J8" i="2"/>
  <c r="J207" i="2"/>
  <c r="K207" i="2" s="1"/>
  <c r="M207" i="2" s="1"/>
  <c r="J140" i="2"/>
  <c r="K140" i="2" s="1"/>
  <c r="M140" i="2" s="1"/>
  <c r="J24" i="2"/>
  <c r="K24" i="2" s="1"/>
  <c r="M24" i="2" s="1"/>
  <c r="J21" i="2"/>
  <c r="K21" i="2" s="1"/>
  <c r="M21" i="2" s="1"/>
  <c r="J143" i="2"/>
  <c r="K143" i="2" s="1"/>
  <c r="M143" i="2" s="1"/>
  <c r="J121" i="2"/>
  <c r="K121" i="2" s="1"/>
  <c r="M121" i="2" s="1"/>
  <c r="J98" i="2"/>
  <c r="K98" i="2" s="1"/>
  <c r="M98" i="2" s="1"/>
  <c r="J57" i="2"/>
  <c r="K57" i="2" s="1"/>
  <c r="M57" i="2" s="1"/>
  <c r="J40" i="2"/>
  <c r="K40" i="2" s="1"/>
  <c r="M40" i="2" s="1"/>
  <c r="J37" i="2"/>
  <c r="K37" i="2" s="1"/>
  <c r="M37" i="2" s="1"/>
  <c r="J29" i="2"/>
  <c r="K29" i="2" s="1"/>
  <c r="M29" i="2" s="1"/>
  <c r="J15" i="2"/>
  <c r="K15" i="2" s="1"/>
  <c r="M15" i="2" s="1"/>
  <c r="J11" i="2"/>
  <c r="K11" i="2" s="1"/>
  <c r="M11" i="2" s="1"/>
  <c r="J124" i="2"/>
  <c r="K124" i="2" s="1"/>
  <c r="M124" i="2" s="1"/>
  <c r="J109" i="2"/>
  <c r="K109" i="2" s="1"/>
  <c r="M109" i="2" s="1"/>
  <c r="J86" i="2"/>
  <c r="K86" i="2" s="1"/>
  <c r="M86" i="2" s="1"/>
  <c r="J60" i="2"/>
  <c r="K60" i="2" s="1"/>
  <c r="M60" i="2" s="1"/>
  <c r="J53" i="2"/>
  <c r="K53" i="2" s="1"/>
  <c r="M53" i="2" s="1"/>
  <c r="J45" i="2"/>
  <c r="K45" i="2" s="1"/>
  <c r="M45" i="2" s="1"/>
  <c r="J27" i="2"/>
  <c r="K27" i="2" s="1"/>
  <c r="M27" i="2" s="1"/>
  <c r="J215" i="2"/>
  <c r="K215" i="2" s="1"/>
  <c r="M215" i="2" s="1"/>
  <c r="J213" i="2"/>
  <c r="K213" i="2" s="1"/>
  <c r="M213" i="2" s="1"/>
  <c r="J203" i="2"/>
  <c r="K203" i="2" s="1"/>
  <c r="M203" i="2" s="1"/>
  <c r="J192" i="2"/>
  <c r="K192" i="2" s="1"/>
  <c r="M192" i="2" s="1"/>
  <c r="J71" i="2"/>
  <c r="K71" i="2" s="1"/>
  <c r="M71" i="2" s="1"/>
  <c r="J62" i="2"/>
  <c r="K62" i="2" s="1"/>
  <c r="M62" i="2" s="1"/>
  <c r="J43" i="2"/>
  <c r="K43" i="2" s="1"/>
  <c r="M43" i="2" s="1"/>
  <c r="J31" i="2"/>
  <c r="K31" i="2" s="1"/>
  <c r="M31" i="2" s="1"/>
  <c r="J14" i="2"/>
  <c r="K14" i="2" s="1"/>
  <c r="M14" i="2" s="1"/>
  <c r="J206" i="2"/>
  <c r="K206" i="2" s="1"/>
  <c r="M206" i="2" s="1"/>
  <c r="J89" i="2"/>
  <c r="K89" i="2" s="1"/>
  <c r="M89" i="2" s="1"/>
  <c r="J74" i="2"/>
  <c r="K74" i="2" s="1"/>
  <c r="M74" i="2" s="1"/>
  <c r="J67" i="2"/>
  <c r="K67" i="2" s="1"/>
  <c r="M67" i="2" s="1"/>
  <c r="J64" i="2"/>
  <c r="K64" i="2" s="1"/>
  <c r="M64" i="2" s="1"/>
  <c r="J47" i="2"/>
  <c r="K47" i="2" s="1"/>
  <c r="M47" i="2" s="1"/>
  <c r="J18" i="2"/>
  <c r="K18" i="2" s="1"/>
  <c r="M18" i="2" s="1"/>
  <c r="J12" i="2"/>
  <c r="K12" i="2" s="1"/>
  <c r="M12" i="2" s="1"/>
  <c r="J10" i="2"/>
  <c r="K10" i="2" s="1"/>
  <c r="M10" i="2" s="1"/>
  <c r="N365" i="7"/>
  <c r="O365" i="7" s="1"/>
  <c r="N365" i="6"/>
  <c r="O365" i="6" s="1"/>
  <c r="N365" i="8"/>
  <c r="N365" i="5"/>
  <c r="O365" i="5" s="1"/>
  <c r="N365" i="10"/>
  <c r="N365" i="2"/>
  <c r="N365" i="9"/>
  <c r="O365" i="9" s="1"/>
  <c r="M365" i="8"/>
  <c r="M9" i="10" l="1"/>
  <c r="O9" i="10" s="1"/>
  <c r="N47" i="3"/>
  <c r="O47" i="3" s="1"/>
  <c r="O47" i="2"/>
  <c r="N32" i="3"/>
  <c r="O32" i="3" s="1"/>
  <c r="O32" i="2"/>
  <c r="N272" i="3"/>
  <c r="O272" i="3" s="1"/>
  <c r="O272" i="2"/>
  <c r="N64" i="3"/>
  <c r="O64" i="3" s="1"/>
  <c r="O64" i="2"/>
  <c r="N37" i="3"/>
  <c r="O37" i="3" s="1"/>
  <c r="O37" i="2"/>
  <c r="N116" i="3"/>
  <c r="O116" i="3" s="1"/>
  <c r="O116" i="2"/>
  <c r="N132" i="3"/>
  <c r="O132" i="3" s="1"/>
  <c r="O132" i="2"/>
  <c r="N92" i="3"/>
  <c r="O92" i="3" s="1"/>
  <c r="O92" i="2"/>
  <c r="N35" i="3"/>
  <c r="O35" i="3" s="1"/>
  <c r="O35" i="2"/>
  <c r="N107" i="3"/>
  <c r="O107" i="3" s="1"/>
  <c r="O107" i="2"/>
  <c r="N205" i="3"/>
  <c r="O205" i="3" s="1"/>
  <c r="O205" i="2"/>
  <c r="N291" i="3"/>
  <c r="O291" i="3" s="1"/>
  <c r="O291" i="2"/>
  <c r="N28" i="3"/>
  <c r="O28" i="3" s="1"/>
  <c r="O28" i="2"/>
  <c r="N131" i="3"/>
  <c r="O131" i="3" s="1"/>
  <c r="O131" i="2"/>
  <c r="N210" i="3"/>
  <c r="O210" i="3" s="1"/>
  <c r="O210" i="2"/>
  <c r="N287" i="3"/>
  <c r="O287" i="3" s="1"/>
  <c r="O287" i="2"/>
  <c r="N241" i="3"/>
  <c r="O241" i="3" s="1"/>
  <c r="O241" i="2"/>
  <c r="N327" i="3"/>
  <c r="O327" i="3" s="1"/>
  <c r="O327" i="2"/>
  <c r="N78" i="3"/>
  <c r="O78" i="3" s="1"/>
  <c r="O78" i="2"/>
  <c r="N123" i="3"/>
  <c r="O123" i="3" s="1"/>
  <c r="O123" i="2"/>
  <c r="N173" i="3"/>
  <c r="O173" i="3" s="1"/>
  <c r="O173" i="2"/>
  <c r="N262" i="3"/>
  <c r="O262" i="3" s="1"/>
  <c r="O262" i="2"/>
  <c r="N128" i="3"/>
  <c r="O128" i="3" s="1"/>
  <c r="O128" i="2"/>
  <c r="N252" i="3"/>
  <c r="O252" i="3" s="1"/>
  <c r="O252" i="2"/>
  <c r="N323" i="3"/>
  <c r="O323" i="3" s="1"/>
  <c r="O323" i="2"/>
  <c r="N150" i="3"/>
  <c r="O150" i="3" s="1"/>
  <c r="O150" i="2"/>
  <c r="N195" i="3"/>
  <c r="O195" i="3" s="1"/>
  <c r="O195" i="2"/>
  <c r="N231" i="3"/>
  <c r="O231" i="3" s="1"/>
  <c r="O231" i="2"/>
  <c r="N309" i="3"/>
  <c r="O309" i="3" s="1"/>
  <c r="O309" i="2"/>
  <c r="N41" i="3"/>
  <c r="O41" i="3" s="1"/>
  <c r="O41" i="2"/>
  <c r="N148" i="3"/>
  <c r="O148" i="3" s="1"/>
  <c r="O148" i="2"/>
  <c r="N259" i="3"/>
  <c r="O259" i="3" s="1"/>
  <c r="O259" i="2"/>
  <c r="N326" i="3"/>
  <c r="O326" i="3" s="1"/>
  <c r="O326" i="2"/>
  <c r="N88" i="3"/>
  <c r="O88" i="3" s="1"/>
  <c r="O88" i="2"/>
  <c r="N130" i="3"/>
  <c r="O130" i="3" s="1"/>
  <c r="O130" i="2"/>
  <c r="N184" i="3"/>
  <c r="O184" i="3" s="1"/>
  <c r="O184" i="2"/>
  <c r="N218" i="3"/>
  <c r="O218" i="3" s="1"/>
  <c r="O218" i="2"/>
  <c r="N279" i="3"/>
  <c r="O279" i="3" s="1"/>
  <c r="O279" i="2"/>
  <c r="N333" i="3"/>
  <c r="O333" i="3" s="1"/>
  <c r="O333" i="2"/>
  <c r="N113" i="3"/>
  <c r="O113" i="3" s="1"/>
  <c r="O113" i="2"/>
  <c r="N209" i="3"/>
  <c r="O209" i="3" s="1"/>
  <c r="O209" i="2"/>
  <c r="N284" i="3"/>
  <c r="O284" i="3" s="1"/>
  <c r="O284" i="2"/>
  <c r="N354" i="3"/>
  <c r="O354" i="3" s="1"/>
  <c r="O354" i="2"/>
  <c r="N362" i="3"/>
  <c r="O362" i="3" s="1"/>
  <c r="O362" i="2"/>
  <c r="N99" i="3"/>
  <c r="O99" i="3" s="1"/>
  <c r="O99" i="2"/>
  <c r="N119" i="3"/>
  <c r="O119" i="3" s="1"/>
  <c r="O119" i="2"/>
  <c r="N53" i="3"/>
  <c r="O53" i="3" s="1"/>
  <c r="O53" i="2"/>
  <c r="N71" i="3"/>
  <c r="O71" i="3" s="1"/>
  <c r="O71" i="2"/>
  <c r="N40" i="3"/>
  <c r="O40" i="3" s="1"/>
  <c r="O40" i="2"/>
  <c r="N146" i="3"/>
  <c r="O146" i="3" s="1"/>
  <c r="O146" i="2"/>
  <c r="N97" i="3"/>
  <c r="O97" i="3" s="1"/>
  <c r="O97" i="2"/>
  <c r="N111" i="3"/>
  <c r="O111" i="3" s="1"/>
  <c r="O111" i="2"/>
  <c r="N304" i="3"/>
  <c r="O304" i="3" s="1"/>
  <c r="O304" i="2"/>
  <c r="N39" i="3"/>
  <c r="O39" i="3" s="1"/>
  <c r="O39" i="2"/>
  <c r="N133" i="3"/>
  <c r="O133" i="3" s="1"/>
  <c r="O133" i="2"/>
  <c r="N224" i="3"/>
  <c r="O224" i="3" s="1"/>
  <c r="O224" i="2"/>
  <c r="N289" i="3"/>
  <c r="O289" i="3" s="1"/>
  <c r="O289" i="2"/>
  <c r="N246" i="3"/>
  <c r="O246" i="3" s="1"/>
  <c r="O246" i="2"/>
  <c r="N340" i="3"/>
  <c r="O340" i="3" s="1"/>
  <c r="O340" i="2"/>
  <c r="N80" i="3"/>
  <c r="O80" i="3" s="1"/>
  <c r="O80" i="2"/>
  <c r="N138" i="3"/>
  <c r="O138" i="3" s="1"/>
  <c r="O138" i="2"/>
  <c r="N189" i="3"/>
  <c r="O189" i="3" s="1"/>
  <c r="O189" i="2"/>
  <c r="N301" i="3"/>
  <c r="O301" i="3" s="1"/>
  <c r="O301" i="2"/>
  <c r="N157" i="3"/>
  <c r="O157" i="3" s="1"/>
  <c r="O157" i="2"/>
  <c r="N258" i="3"/>
  <c r="O258" i="3" s="1"/>
  <c r="O258" i="2"/>
  <c r="N332" i="3"/>
  <c r="O332" i="3" s="1"/>
  <c r="O332" i="2"/>
  <c r="N153" i="3"/>
  <c r="O153" i="3" s="1"/>
  <c r="O153" i="2"/>
  <c r="N222" i="3"/>
  <c r="O222" i="3" s="1"/>
  <c r="O222" i="2"/>
  <c r="N240" i="3"/>
  <c r="O240" i="3" s="1"/>
  <c r="O240" i="2"/>
  <c r="N317" i="3"/>
  <c r="O317" i="3" s="1"/>
  <c r="O317" i="2"/>
  <c r="N54" i="3"/>
  <c r="O54" i="3" s="1"/>
  <c r="O54" i="2"/>
  <c r="N155" i="3"/>
  <c r="O155" i="3" s="1"/>
  <c r="O155" i="2"/>
  <c r="N261" i="3"/>
  <c r="O261" i="3" s="1"/>
  <c r="O261" i="2"/>
  <c r="N330" i="3"/>
  <c r="O330" i="3" s="1"/>
  <c r="O330" i="2"/>
  <c r="N91" i="3"/>
  <c r="O91" i="3" s="1"/>
  <c r="O91" i="2"/>
  <c r="N135" i="3"/>
  <c r="O135" i="3" s="1"/>
  <c r="O135" i="2"/>
  <c r="N191" i="3"/>
  <c r="O191" i="3" s="1"/>
  <c r="O191" i="2"/>
  <c r="N223" i="3"/>
  <c r="O223" i="3" s="1"/>
  <c r="O223" i="2"/>
  <c r="N281" i="3"/>
  <c r="O281" i="3" s="1"/>
  <c r="O281" i="2"/>
  <c r="N346" i="3"/>
  <c r="O346" i="3" s="1"/>
  <c r="O346" i="2"/>
  <c r="N127" i="3"/>
  <c r="O127" i="3" s="1"/>
  <c r="O127" i="2"/>
  <c r="N243" i="3"/>
  <c r="O243" i="3" s="1"/>
  <c r="O243" i="2"/>
  <c r="N286" i="3"/>
  <c r="O286" i="3" s="1"/>
  <c r="O286" i="2"/>
  <c r="N358" i="3"/>
  <c r="O358" i="3" s="1"/>
  <c r="O358" i="2"/>
  <c r="N313" i="3"/>
  <c r="O313" i="3" s="1"/>
  <c r="O313" i="2"/>
  <c r="N24" i="3"/>
  <c r="O24" i="3" s="1"/>
  <c r="O24" i="2"/>
  <c r="N104" i="3"/>
  <c r="O104" i="3" s="1"/>
  <c r="O104" i="2"/>
  <c r="N26" i="3"/>
  <c r="O26" i="3" s="1"/>
  <c r="O26" i="2"/>
  <c r="N62" i="3"/>
  <c r="O62" i="3" s="1"/>
  <c r="O62" i="2"/>
  <c r="N140" i="3"/>
  <c r="O140" i="3" s="1"/>
  <c r="O140" i="2"/>
  <c r="N67" i="3"/>
  <c r="O67" i="3" s="1"/>
  <c r="O67" i="2"/>
  <c r="N60" i="3"/>
  <c r="O60" i="3" s="1"/>
  <c r="O60" i="2"/>
  <c r="N207" i="3"/>
  <c r="O207" i="3" s="1"/>
  <c r="O207" i="2"/>
  <c r="N176" i="3"/>
  <c r="O176" i="3" s="1"/>
  <c r="O176" i="2"/>
  <c r="N48" i="3"/>
  <c r="O48" i="3" s="1"/>
  <c r="O48" i="2"/>
  <c r="N234" i="3"/>
  <c r="O234" i="3" s="1"/>
  <c r="O234" i="2"/>
  <c r="N74" i="3"/>
  <c r="O74" i="3" s="1"/>
  <c r="O74" i="2"/>
  <c r="N192" i="3"/>
  <c r="O192" i="3" s="1"/>
  <c r="O192" i="2"/>
  <c r="N86" i="3"/>
  <c r="O86" i="3" s="1"/>
  <c r="O86" i="2"/>
  <c r="N57" i="3"/>
  <c r="O57" i="3" s="1"/>
  <c r="O57" i="2"/>
  <c r="N8" i="3"/>
  <c r="O8" i="3" s="1"/>
  <c r="K8" i="2"/>
  <c r="M8" i="2" s="1"/>
  <c r="O8" i="2" s="1"/>
  <c r="N190" i="3"/>
  <c r="O190" i="3" s="1"/>
  <c r="O190" i="2"/>
  <c r="N181" i="3"/>
  <c r="O181" i="3" s="1"/>
  <c r="O181" i="2"/>
  <c r="N114" i="3"/>
  <c r="O114" i="3" s="1"/>
  <c r="O114" i="2"/>
  <c r="N51" i="3"/>
  <c r="O51" i="3" s="1"/>
  <c r="O51" i="2"/>
  <c r="N125" i="3"/>
  <c r="O125" i="3" s="1"/>
  <c r="O125" i="2"/>
  <c r="N237" i="3"/>
  <c r="O237" i="3" s="1"/>
  <c r="O237" i="2"/>
  <c r="N312" i="3"/>
  <c r="O312" i="3" s="1"/>
  <c r="O312" i="2"/>
  <c r="N42" i="3"/>
  <c r="O42" i="3" s="1"/>
  <c r="O42" i="2"/>
  <c r="N145" i="3"/>
  <c r="O145" i="3" s="1"/>
  <c r="O145" i="2"/>
  <c r="N228" i="3"/>
  <c r="O228" i="3" s="1"/>
  <c r="O228" i="2"/>
  <c r="N308" i="3"/>
  <c r="O308" i="3" s="1"/>
  <c r="O308" i="2"/>
  <c r="N248" i="3"/>
  <c r="O248" i="3" s="1"/>
  <c r="O248" i="2"/>
  <c r="N351" i="3"/>
  <c r="O351" i="3" s="1"/>
  <c r="O351" i="2"/>
  <c r="N83" i="3"/>
  <c r="O83" i="3" s="1"/>
  <c r="O83" i="2"/>
  <c r="N152" i="3"/>
  <c r="O152" i="3" s="1"/>
  <c r="O152" i="2"/>
  <c r="N194" i="3"/>
  <c r="O194" i="3" s="1"/>
  <c r="O194" i="2"/>
  <c r="N325" i="3"/>
  <c r="O325" i="3" s="1"/>
  <c r="O325" i="2"/>
  <c r="N171" i="3"/>
  <c r="O171" i="3" s="1"/>
  <c r="O171" i="2"/>
  <c r="N280" i="3"/>
  <c r="O280" i="3" s="1"/>
  <c r="O280" i="2"/>
  <c r="N342" i="3"/>
  <c r="O342" i="3" s="1"/>
  <c r="O342" i="2"/>
  <c r="N161" i="3"/>
  <c r="O161" i="3" s="1"/>
  <c r="O161" i="2"/>
  <c r="N225" i="3"/>
  <c r="O225" i="3" s="1"/>
  <c r="O225" i="2"/>
  <c r="N245" i="3"/>
  <c r="O245" i="3" s="1"/>
  <c r="O245" i="2"/>
  <c r="N320" i="3"/>
  <c r="O320" i="3" s="1"/>
  <c r="O320" i="2"/>
  <c r="N65" i="3"/>
  <c r="O65" i="3" s="1"/>
  <c r="O65" i="2"/>
  <c r="N172" i="3"/>
  <c r="O172" i="3" s="1"/>
  <c r="O172" i="2"/>
  <c r="N263" i="3"/>
  <c r="O263" i="3" s="1"/>
  <c r="O263" i="2"/>
  <c r="N348" i="3"/>
  <c r="O348" i="3" s="1"/>
  <c r="O348" i="2"/>
  <c r="N95" i="3"/>
  <c r="O95" i="3" s="1"/>
  <c r="O95" i="2"/>
  <c r="N139" i="3"/>
  <c r="O139" i="3" s="1"/>
  <c r="O139" i="2"/>
  <c r="N196" i="3"/>
  <c r="O196" i="3" s="1"/>
  <c r="O196" i="2"/>
  <c r="N227" i="3"/>
  <c r="O227" i="3" s="1"/>
  <c r="O227" i="2"/>
  <c r="N292" i="3"/>
  <c r="O292" i="3" s="1"/>
  <c r="O292" i="2"/>
  <c r="N361" i="3"/>
  <c r="O361" i="3" s="1"/>
  <c r="O361" i="2"/>
  <c r="N141" i="3"/>
  <c r="O141" i="3" s="1"/>
  <c r="O141" i="2"/>
  <c r="N250" i="3"/>
  <c r="O250" i="3" s="1"/>
  <c r="O250" i="2"/>
  <c r="N294" i="3"/>
  <c r="O294" i="3" s="1"/>
  <c r="O294" i="2"/>
  <c r="N303" i="3"/>
  <c r="O303" i="3" s="1"/>
  <c r="O303" i="2"/>
  <c r="N328" i="3"/>
  <c r="O328" i="3" s="1"/>
  <c r="O328" i="2"/>
  <c r="N52" i="3"/>
  <c r="O52" i="3" s="1"/>
  <c r="O52" i="2"/>
  <c r="N136" i="3"/>
  <c r="O136" i="3" s="1"/>
  <c r="O136" i="2"/>
  <c r="N164" i="3"/>
  <c r="O164" i="3" s="1"/>
  <c r="O164" i="2"/>
  <c r="N230" i="3"/>
  <c r="O230" i="3" s="1"/>
  <c r="O230" i="2"/>
  <c r="N17" i="3"/>
  <c r="O17" i="3" s="1"/>
  <c r="O17" i="2"/>
  <c r="N154" i="3"/>
  <c r="O154" i="3" s="1"/>
  <c r="O154" i="2"/>
  <c r="N200" i="3"/>
  <c r="O200" i="3" s="1"/>
  <c r="O200" i="2"/>
  <c r="N337" i="3"/>
  <c r="O337" i="3" s="1"/>
  <c r="O337" i="2"/>
  <c r="N219" i="3"/>
  <c r="O219" i="3" s="1"/>
  <c r="O219" i="2"/>
  <c r="N283" i="3"/>
  <c r="O283" i="3" s="1"/>
  <c r="O283" i="2"/>
  <c r="N352" i="3"/>
  <c r="O352" i="3" s="1"/>
  <c r="O352" i="2"/>
  <c r="N163" i="3"/>
  <c r="O163" i="3" s="1"/>
  <c r="O163" i="2"/>
  <c r="N247" i="3"/>
  <c r="O247" i="3" s="1"/>
  <c r="O247" i="2"/>
  <c r="N265" i="3"/>
  <c r="O265" i="3" s="1"/>
  <c r="O265" i="2"/>
  <c r="N353" i="3"/>
  <c r="O353" i="3" s="1"/>
  <c r="O353" i="2"/>
  <c r="N85" i="3"/>
  <c r="O85" i="3" s="1"/>
  <c r="O85" i="2"/>
  <c r="N188" i="3"/>
  <c r="O188" i="3" s="1"/>
  <c r="O188" i="2"/>
  <c r="N268" i="3"/>
  <c r="O268" i="3" s="1"/>
  <c r="O268" i="2"/>
  <c r="N56" i="3"/>
  <c r="O56" i="3" s="1"/>
  <c r="O56" i="2"/>
  <c r="N103" i="3"/>
  <c r="O103" i="3" s="1"/>
  <c r="O103" i="2"/>
  <c r="N147" i="3"/>
  <c r="O147" i="3" s="1"/>
  <c r="O147" i="2"/>
  <c r="N198" i="3"/>
  <c r="O198" i="3" s="1"/>
  <c r="O198" i="2"/>
  <c r="N229" i="3"/>
  <c r="O229" i="3" s="1"/>
  <c r="O229" i="2"/>
  <c r="N302" i="3"/>
  <c r="O302" i="3" s="1"/>
  <c r="O302" i="2"/>
  <c r="N66" i="3"/>
  <c r="O66" i="3" s="1"/>
  <c r="O66" i="2"/>
  <c r="N156" i="3"/>
  <c r="O156" i="3" s="1"/>
  <c r="O156" i="2"/>
  <c r="N256" i="3"/>
  <c r="O256" i="3" s="1"/>
  <c r="O256" i="2"/>
  <c r="N298" i="3"/>
  <c r="O298" i="3" s="1"/>
  <c r="O298" i="2"/>
  <c r="N307" i="3"/>
  <c r="O307" i="3" s="1"/>
  <c r="O307" i="2"/>
  <c r="N331" i="3"/>
  <c r="O331" i="3" s="1"/>
  <c r="O331" i="2"/>
  <c r="N29" i="3"/>
  <c r="O29" i="3" s="1"/>
  <c r="O29" i="2"/>
  <c r="N203" i="3"/>
  <c r="O203" i="3" s="1"/>
  <c r="O203" i="2"/>
  <c r="N193" i="3"/>
  <c r="O193" i="3" s="1"/>
  <c r="O193" i="2"/>
  <c r="N61" i="3"/>
  <c r="O61" i="3" s="1"/>
  <c r="O61" i="2"/>
  <c r="N44" i="3"/>
  <c r="O44" i="3" s="1"/>
  <c r="O44" i="2"/>
  <c r="N336" i="3"/>
  <c r="O336" i="3" s="1"/>
  <c r="O336" i="2"/>
  <c r="N10" i="3"/>
  <c r="O10" i="3" s="1"/>
  <c r="O10" i="2"/>
  <c r="N213" i="3"/>
  <c r="O213" i="3" s="1"/>
  <c r="O213" i="2"/>
  <c r="N124" i="3"/>
  <c r="O124" i="3" s="1"/>
  <c r="O124" i="2"/>
  <c r="N121" i="3"/>
  <c r="O121" i="3" s="1"/>
  <c r="O121" i="2"/>
  <c r="N70" i="3"/>
  <c r="O70" i="3" s="1"/>
  <c r="O70" i="2"/>
  <c r="N36" i="3"/>
  <c r="O36" i="3" s="1"/>
  <c r="O36" i="2"/>
  <c r="N20" i="3"/>
  <c r="O20" i="3" s="1"/>
  <c r="O20" i="2"/>
  <c r="N197" i="3"/>
  <c r="O197" i="3" s="1"/>
  <c r="O197" i="2"/>
  <c r="N75" i="3"/>
  <c r="O75" i="3" s="1"/>
  <c r="O75" i="2"/>
  <c r="N159" i="3"/>
  <c r="O159" i="3" s="1"/>
  <c r="O159" i="2"/>
  <c r="N253" i="3"/>
  <c r="O253" i="3" s="1"/>
  <c r="O253" i="2"/>
  <c r="N341" i="3"/>
  <c r="O341" i="3" s="1"/>
  <c r="O341" i="2"/>
  <c r="N55" i="3"/>
  <c r="O55" i="3" s="1"/>
  <c r="O55" i="2"/>
  <c r="N166" i="3"/>
  <c r="O166" i="3" s="1"/>
  <c r="O166" i="2"/>
  <c r="N251" i="3"/>
  <c r="O251" i="3" s="1"/>
  <c r="O251" i="2"/>
  <c r="N345" i="3"/>
  <c r="O345" i="3" s="1"/>
  <c r="O345" i="2"/>
  <c r="N266" i="3"/>
  <c r="O266" i="3" s="1"/>
  <c r="O266" i="2"/>
  <c r="N30" i="3"/>
  <c r="O30" i="3" s="1"/>
  <c r="O30" i="2"/>
  <c r="N102" i="3"/>
  <c r="O102" i="3" s="1"/>
  <c r="O102" i="2"/>
  <c r="N160" i="3"/>
  <c r="O160" i="3" s="1"/>
  <c r="O160" i="2"/>
  <c r="N208" i="3"/>
  <c r="O208" i="3" s="1"/>
  <c r="O208" i="2"/>
  <c r="N355" i="3"/>
  <c r="O355" i="3" s="1"/>
  <c r="O355" i="2"/>
  <c r="N233" i="3"/>
  <c r="O233" i="3" s="1"/>
  <c r="O233" i="2"/>
  <c r="N296" i="3"/>
  <c r="O296" i="3" s="1"/>
  <c r="O296" i="2"/>
  <c r="N118" i="3"/>
  <c r="O118" i="3" s="1"/>
  <c r="O118" i="2"/>
  <c r="N165" i="3"/>
  <c r="O165" i="3" s="1"/>
  <c r="O165" i="2"/>
  <c r="N254" i="3"/>
  <c r="O254" i="3" s="1"/>
  <c r="O254" i="2"/>
  <c r="N277" i="3"/>
  <c r="O277" i="3" s="1"/>
  <c r="O277" i="2"/>
  <c r="N13" i="3"/>
  <c r="O13" i="3" s="1"/>
  <c r="O13" i="2"/>
  <c r="N93" i="3"/>
  <c r="O93" i="3" s="1"/>
  <c r="O93" i="2"/>
  <c r="N199" i="3"/>
  <c r="O199" i="3" s="1"/>
  <c r="O199" i="2"/>
  <c r="N270" i="3"/>
  <c r="O270" i="3" s="1"/>
  <c r="O270" i="2"/>
  <c r="N59" i="3"/>
  <c r="O59" i="3" s="1"/>
  <c r="O59" i="2"/>
  <c r="N106" i="3"/>
  <c r="O106" i="3" s="1"/>
  <c r="O106" i="2"/>
  <c r="N149" i="3"/>
  <c r="O149" i="3" s="1"/>
  <c r="O149" i="2"/>
  <c r="N204" i="3"/>
  <c r="O204" i="3" s="1"/>
  <c r="O204" i="2"/>
  <c r="N232" i="3"/>
  <c r="O232" i="3" s="1"/>
  <c r="O232" i="2"/>
  <c r="N306" i="3"/>
  <c r="O306" i="3" s="1"/>
  <c r="O306" i="2"/>
  <c r="N72" i="3"/>
  <c r="O72" i="3" s="1"/>
  <c r="O72" i="2"/>
  <c r="N168" i="3"/>
  <c r="O168" i="3" s="1"/>
  <c r="O168" i="2"/>
  <c r="N267" i="3"/>
  <c r="O267" i="3" s="1"/>
  <c r="O267" i="2"/>
  <c r="N311" i="3"/>
  <c r="O311" i="3" s="1"/>
  <c r="O311" i="2"/>
  <c r="N322" i="3"/>
  <c r="O322" i="3" s="1"/>
  <c r="O322" i="2"/>
  <c r="N335" i="3"/>
  <c r="O335" i="3" s="1"/>
  <c r="O335" i="2"/>
  <c r="N101" i="3"/>
  <c r="O101" i="3" s="1"/>
  <c r="O101" i="2"/>
  <c r="N109" i="3"/>
  <c r="O109" i="3" s="1"/>
  <c r="O109" i="2"/>
  <c r="N220" i="3"/>
  <c r="O220" i="3" s="1"/>
  <c r="O220" i="2"/>
  <c r="N239" i="3"/>
  <c r="O239" i="3" s="1"/>
  <c r="O239" i="2"/>
  <c r="N260" i="3"/>
  <c r="O260" i="3" s="1"/>
  <c r="O260" i="2"/>
  <c r="N12" i="3"/>
  <c r="O12" i="3" s="1"/>
  <c r="O12" i="2"/>
  <c r="N11" i="3"/>
  <c r="O11" i="3" s="1"/>
  <c r="O11" i="2"/>
  <c r="N73" i="3"/>
  <c r="O73" i="3" s="1"/>
  <c r="O73" i="2"/>
  <c r="N50" i="3"/>
  <c r="O50" i="3" s="1"/>
  <c r="O50" i="2"/>
  <c r="N34" i="3"/>
  <c r="O34" i="3" s="1"/>
  <c r="O34" i="2"/>
  <c r="N9" i="3"/>
  <c r="O9" i="3" s="1"/>
  <c r="O9" i="2"/>
  <c r="N79" i="3"/>
  <c r="O79" i="3" s="1"/>
  <c r="O79" i="2"/>
  <c r="N177" i="3"/>
  <c r="O177" i="3" s="1"/>
  <c r="O177" i="2"/>
  <c r="N255" i="3"/>
  <c r="O255" i="3" s="1"/>
  <c r="O255" i="2"/>
  <c r="N16" i="3"/>
  <c r="O16" i="3" s="1"/>
  <c r="O16" i="2"/>
  <c r="N58" i="3"/>
  <c r="O58" i="3" s="1"/>
  <c r="O58" i="2"/>
  <c r="N170" i="3"/>
  <c r="O170" i="3" s="1"/>
  <c r="O170" i="2"/>
  <c r="N276" i="3"/>
  <c r="O276" i="3" s="1"/>
  <c r="O276" i="2"/>
  <c r="N359" i="3"/>
  <c r="O359" i="3" s="1"/>
  <c r="O359" i="2"/>
  <c r="N278" i="3"/>
  <c r="O278" i="3" s="1"/>
  <c r="O278" i="2"/>
  <c r="N33" i="3"/>
  <c r="O33" i="3" s="1"/>
  <c r="O33" i="2"/>
  <c r="N105" i="3"/>
  <c r="O105" i="3" s="1"/>
  <c r="O105" i="2"/>
  <c r="N162" i="3"/>
  <c r="O162" i="3" s="1"/>
  <c r="O162" i="2"/>
  <c r="N217" i="3"/>
  <c r="O217" i="3" s="1"/>
  <c r="O217" i="2"/>
  <c r="N357" i="3"/>
  <c r="O357" i="3" s="1"/>
  <c r="O357" i="2"/>
  <c r="N236" i="3"/>
  <c r="O236" i="3" s="1"/>
  <c r="O236" i="2"/>
  <c r="N299" i="3"/>
  <c r="O299" i="3" s="1"/>
  <c r="O299" i="2"/>
  <c r="N126" i="3"/>
  <c r="O126" i="3" s="1"/>
  <c r="O126" i="2"/>
  <c r="N180" i="3"/>
  <c r="O180" i="3" s="1"/>
  <c r="O180" i="2"/>
  <c r="N274" i="3"/>
  <c r="O274" i="3" s="1"/>
  <c r="O274" i="2"/>
  <c r="N295" i="3"/>
  <c r="O295" i="3" s="1"/>
  <c r="O295" i="2"/>
  <c r="N22" i="3"/>
  <c r="O22" i="3" s="1"/>
  <c r="O22" i="2"/>
  <c r="N117" i="3"/>
  <c r="O117" i="3" s="1"/>
  <c r="O117" i="2"/>
  <c r="N202" i="3"/>
  <c r="O202" i="3" s="1"/>
  <c r="O202" i="2"/>
  <c r="N288" i="3"/>
  <c r="O288" i="3" s="1"/>
  <c r="O288" i="2"/>
  <c r="N63" i="3"/>
  <c r="O63" i="3" s="1"/>
  <c r="O63" i="2"/>
  <c r="N108" i="3"/>
  <c r="O108" i="3" s="1"/>
  <c r="O108" i="2"/>
  <c r="N151" i="3"/>
  <c r="O151" i="3" s="1"/>
  <c r="O151" i="2"/>
  <c r="N212" i="3"/>
  <c r="O212" i="3" s="1"/>
  <c r="O212" i="2"/>
  <c r="N235" i="3"/>
  <c r="O235" i="3" s="1"/>
  <c r="O235" i="2"/>
  <c r="N316" i="3"/>
  <c r="O316" i="3" s="1"/>
  <c r="O316" i="2"/>
  <c r="N77" i="3"/>
  <c r="O77" i="3" s="1"/>
  <c r="O77" i="2"/>
  <c r="N178" i="3"/>
  <c r="O178" i="3" s="1"/>
  <c r="O178" i="2"/>
  <c r="N269" i="3"/>
  <c r="O269" i="3" s="1"/>
  <c r="O269" i="2"/>
  <c r="N318" i="3"/>
  <c r="O318" i="3" s="1"/>
  <c r="O318" i="2"/>
  <c r="N344" i="3"/>
  <c r="O344" i="3" s="1"/>
  <c r="O344" i="2"/>
  <c r="N338" i="3"/>
  <c r="O338" i="3" s="1"/>
  <c r="O338" i="2"/>
  <c r="N43" i="3"/>
  <c r="O43" i="3" s="1"/>
  <c r="O43" i="2"/>
  <c r="N89" i="3"/>
  <c r="O89" i="3" s="1"/>
  <c r="O89" i="2"/>
  <c r="N98" i="3"/>
  <c r="O98" i="3" s="1"/>
  <c r="O98" i="2"/>
  <c r="N129" i="3"/>
  <c r="O129" i="3" s="1"/>
  <c r="O129" i="2"/>
  <c r="N339" i="3"/>
  <c r="O339" i="3" s="1"/>
  <c r="O339" i="2"/>
  <c r="N96" i="3"/>
  <c r="O96" i="3" s="1"/>
  <c r="O96" i="2"/>
  <c r="N206" i="3"/>
  <c r="O206" i="3" s="1"/>
  <c r="O206" i="2"/>
  <c r="N14" i="3"/>
  <c r="O14" i="3" s="1"/>
  <c r="O14" i="2"/>
  <c r="N215" i="3"/>
  <c r="O215" i="3" s="1"/>
  <c r="O215" i="2"/>
  <c r="N143" i="3"/>
  <c r="O143" i="3" s="1"/>
  <c r="O143" i="2"/>
  <c r="N18" i="3"/>
  <c r="O18" i="3" s="1"/>
  <c r="O18" i="2"/>
  <c r="N31" i="3"/>
  <c r="O31" i="3" s="1"/>
  <c r="O31" i="2"/>
  <c r="N27" i="3"/>
  <c r="O27" i="3" s="1"/>
  <c r="O27" i="2"/>
  <c r="N15" i="3"/>
  <c r="O15" i="3" s="1"/>
  <c r="O15" i="2"/>
  <c r="N21" i="3"/>
  <c r="O21" i="3" s="1"/>
  <c r="O21" i="2"/>
  <c r="N82" i="3"/>
  <c r="O82" i="3" s="1"/>
  <c r="O82" i="2"/>
  <c r="N94" i="3"/>
  <c r="O94" i="3" s="1"/>
  <c r="O94" i="2"/>
  <c r="N69" i="3"/>
  <c r="O69" i="3" s="1"/>
  <c r="O69" i="2"/>
  <c r="N19" i="3"/>
  <c r="O19" i="3" s="1"/>
  <c r="O19" i="2"/>
  <c r="N90" i="3"/>
  <c r="O90" i="3" s="1"/>
  <c r="O90" i="2"/>
  <c r="N183" i="3"/>
  <c r="O183" i="3" s="1"/>
  <c r="O183" i="2"/>
  <c r="N257" i="3"/>
  <c r="O257" i="3" s="1"/>
  <c r="O257" i="2"/>
  <c r="N23" i="3"/>
  <c r="O23" i="3" s="1"/>
  <c r="O23" i="2"/>
  <c r="N87" i="3"/>
  <c r="O87" i="3" s="1"/>
  <c r="O87" i="2"/>
  <c r="N175" i="3"/>
  <c r="O175" i="3" s="1"/>
  <c r="O175" i="2"/>
  <c r="N282" i="3"/>
  <c r="O282" i="3" s="1"/>
  <c r="O282" i="2"/>
  <c r="N363" i="3"/>
  <c r="O363" i="3" s="1"/>
  <c r="O363" i="2"/>
  <c r="N305" i="3"/>
  <c r="O305" i="3" s="1"/>
  <c r="O305" i="2"/>
  <c r="N46" i="3"/>
  <c r="O46" i="3" s="1"/>
  <c r="O46" i="2"/>
  <c r="N110" i="3"/>
  <c r="O110" i="3" s="1"/>
  <c r="O110" i="2"/>
  <c r="N167" i="3"/>
  <c r="O167" i="3" s="1"/>
  <c r="O167" i="2"/>
  <c r="N226" i="3"/>
  <c r="O226" i="3" s="1"/>
  <c r="O226" i="2"/>
  <c r="N360" i="3"/>
  <c r="O360" i="3" s="1"/>
  <c r="O360" i="2"/>
  <c r="N244" i="3"/>
  <c r="O244" i="3" s="1"/>
  <c r="O244" i="2"/>
  <c r="N314" i="3"/>
  <c r="O314" i="3" s="1"/>
  <c r="O314" i="2"/>
  <c r="N134" i="3"/>
  <c r="O134" i="3" s="1"/>
  <c r="O134" i="2"/>
  <c r="N185" i="3"/>
  <c r="O185" i="3" s="1"/>
  <c r="O185" i="2"/>
  <c r="N290" i="3"/>
  <c r="O290" i="3" s="1"/>
  <c r="O290" i="2"/>
  <c r="N297" i="3"/>
  <c r="O297" i="3" s="1"/>
  <c r="O297" i="2"/>
  <c r="N25" i="3"/>
  <c r="O25" i="3" s="1"/>
  <c r="O25" i="2"/>
  <c r="N142" i="3"/>
  <c r="O142" i="3" s="1"/>
  <c r="O142" i="2"/>
  <c r="N211" i="3"/>
  <c r="O211" i="3" s="1"/>
  <c r="O211" i="2"/>
  <c r="N293" i="3"/>
  <c r="O293" i="3" s="1"/>
  <c r="O293" i="2"/>
  <c r="N68" i="3"/>
  <c r="O68" i="3" s="1"/>
  <c r="O68" i="2"/>
  <c r="N115" i="3"/>
  <c r="O115" i="3" s="1"/>
  <c r="O115" i="2"/>
  <c r="N158" i="3"/>
  <c r="O158" i="3" s="1"/>
  <c r="O158" i="2"/>
  <c r="N214" i="3"/>
  <c r="O214" i="3" s="1"/>
  <c r="O214" i="2"/>
  <c r="N264" i="3"/>
  <c r="O264" i="3" s="1"/>
  <c r="O264" i="2"/>
  <c r="N321" i="3"/>
  <c r="O321" i="3" s="1"/>
  <c r="O321" i="2"/>
  <c r="N84" i="3"/>
  <c r="O84" i="3" s="1"/>
  <c r="O84" i="2"/>
  <c r="N182" i="3"/>
  <c r="O182" i="3" s="1"/>
  <c r="O182" i="2"/>
  <c r="N271" i="3"/>
  <c r="O271" i="3" s="1"/>
  <c r="O271" i="2"/>
  <c r="N329" i="3"/>
  <c r="O329" i="3" s="1"/>
  <c r="O329" i="2"/>
  <c r="N347" i="3"/>
  <c r="O347" i="3" s="1"/>
  <c r="O347" i="2"/>
  <c r="N350" i="3"/>
  <c r="O350" i="3" s="1"/>
  <c r="O350" i="2"/>
  <c r="N45" i="3"/>
  <c r="O45" i="3" s="1"/>
  <c r="O45" i="2"/>
  <c r="N76" i="3"/>
  <c r="O76" i="3" s="1"/>
  <c r="O76" i="2"/>
  <c r="N201" i="3"/>
  <c r="O201" i="3" s="1"/>
  <c r="O201" i="2"/>
  <c r="N179" i="3"/>
  <c r="O179" i="3" s="1"/>
  <c r="O179" i="2"/>
  <c r="N285" i="3"/>
  <c r="O285" i="3" s="1"/>
  <c r="O285" i="2"/>
  <c r="N221" i="3"/>
  <c r="O221" i="3" s="1"/>
  <c r="O221" i="2"/>
  <c r="N310" i="3"/>
  <c r="O310" i="3" s="1"/>
  <c r="O310" i="2"/>
  <c r="N49" i="3"/>
  <c r="O49" i="3" s="1"/>
  <c r="O49" i="2"/>
  <c r="N112" i="3"/>
  <c r="O112" i="3" s="1"/>
  <c r="O112" i="2"/>
  <c r="N169" i="3"/>
  <c r="O169" i="3" s="1"/>
  <c r="O169" i="2"/>
  <c r="N238" i="3"/>
  <c r="O238" i="3" s="1"/>
  <c r="O238" i="2"/>
  <c r="N120" i="3"/>
  <c r="O120" i="3" s="1"/>
  <c r="O120" i="2"/>
  <c r="N249" i="3"/>
  <c r="O249" i="3" s="1"/>
  <c r="O249" i="2"/>
  <c r="N319" i="3"/>
  <c r="O319" i="3" s="1"/>
  <c r="O319" i="2"/>
  <c r="N137" i="3"/>
  <c r="O137" i="3" s="1"/>
  <c r="O137" i="2"/>
  <c r="N187" i="3"/>
  <c r="O187" i="3" s="1"/>
  <c r="O187" i="2"/>
  <c r="N334" i="3"/>
  <c r="O334" i="3" s="1"/>
  <c r="O334" i="2"/>
  <c r="N300" i="3"/>
  <c r="O300" i="3" s="1"/>
  <c r="O300" i="2"/>
  <c r="N38" i="3"/>
  <c r="O38" i="3" s="1"/>
  <c r="O38" i="2"/>
  <c r="N144" i="3"/>
  <c r="O144" i="3" s="1"/>
  <c r="O144" i="2"/>
  <c r="N242" i="3"/>
  <c r="O242" i="3" s="1"/>
  <c r="O242" i="2"/>
  <c r="N315" i="3"/>
  <c r="O315" i="3" s="1"/>
  <c r="O315" i="2"/>
  <c r="N81" i="3"/>
  <c r="O81" i="3" s="1"/>
  <c r="O81" i="2"/>
  <c r="N122" i="3"/>
  <c r="O122" i="3" s="1"/>
  <c r="O122" i="2"/>
  <c r="N174" i="3"/>
  <c r="O174" i="3" s="1"/>
  <c r="O174" i="2"/>
  <c r="N216" i="3"/>
  <c r="O216" i="3" s="1"/>
  <c r="O216" i="2"/>
  <c r="N275" i="3"/>
  <c r="O275" i="3" s="1"/>
  <c r="O275" i="2"/>
  <c r="N324" i="3"/>
  <c r="O324" i="3" s="1"/>
  <c r="O324" i="2"/>
  <c r="N100" i="3"/>
  <c r="O100" i="3" s="1"/>
  <c r="O100" i="2"/>
  <c r="N186" i="3"/>
  <c r="O186" i="3" s="1"/>
  <c r="O186" i="2"/>
  <c r="N273" i="3"/>
  <c r="O273" i="3" s="1"/>
  <c r="O273" i="2"/>
  <c r="N343" i="3"/>
  <c r="O343" i="3" s="1"/>
  <c r="O343" i="2"/>
  <c r="N349" i="3"/>
  <c r="O349" i="3" s="1"/>
  <c r="O349" i="2"/>
  <c r="N356" i="3"/>
  <c r="O356" i="3" s="1"/>
  <c r="O356" i="2"/>
  <c r="M365" i="2"/>
  <c r="N365" i="3" s="1"/>
  <c r="O365" i="3" s="1"/>
  <c r="O365" i="8"/>
  <c r="M365" i="10" l="1"/>
  <c r="O365" i="10" s="1"/>
  <c r="O365" i="2"/>
</calcChain>
</file>

<file path=xl/sharedStrings.xml><?xml version="1.0" encoding="utf-8"?>
<sst xmlns="http://schemas.openxmlformats.org/spreadsheetml/2006/main" count="4004" uniqueCount="445">
  <si>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</si>
  <si>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</si>
  <si>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</si>
  <si>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</si>
  <si>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</si>
  <si>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</si>
  <si>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</si>
  <si>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</si>
  <si>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</si>
  <si>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</si>
  <si>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</si>
  <si>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</si>
  <si>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</si>
  <si>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</si>
  <si>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</si>
  <si>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</si>
  <si>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</si>
  <si>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</si>
  <si>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</si>
  <si>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</si>
  <si>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</si>
  <si>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</si>
  <si>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</si>
  <si>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</si>
  <si>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</si>
  <si>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</si>
  <si>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</si>
  <si>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</si>
  <si>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</si>
  <si>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</si>
  <si>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</si>
  <si>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</si>
  <si>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</si>
  <si>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</si>
  <si>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</si>
  <si>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</si>
  <si>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</si>
  <si>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</si>
  <si>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</si>
  <si>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</si>
  <si>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</si>
  <si>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</si>
  <si>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</si>
  <si>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</si>
  <si>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</si>
  <si>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</si>
  <si>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</si>
  <si>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</si>
  <si>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</si>
  <si>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</si>
  <si>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</si>
  <si>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</si>
  <si>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</si>
  <si>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</si>
  <si>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</si>
  <si>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</si>
  <si>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</si>
  <si>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</si>
  <si>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</si>
  <si>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</si>
  <si>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</si>
  <si>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</si>
  <si>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</si>
  <si>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>Halden</t>
  </si>
  <si>
    <t>Moss</t>
  </si>
  <si>
    <t>Sarpsborg</t>
  </si>
  <si>
    <t>Fredrikstad</t>
  </si>
  <si>
    <t>Hvaler</t>
  </si>
  <si>
    <t>Aremark</t>
  </si>
  <si>
    <t>Marker</t>
  </si>
  <si>
    <t>Skiptvet</t>
  </si>
  <si>
    <t>Rakkestad</t>
  </si>
  <si>
    <t>Råde</t>
  </si>
  <si>
    <t>Vestby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</si>
  <si>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</si>
  <si>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</si>
  <si>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</si>
  <si>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</si>
  <si>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</si>
  <si>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</si>
  <si>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</si>
  <si>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</si>
  <si>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</si>
  <si>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</si>
  <si>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</si>
  <si>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</si>
  <si>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</si>
  <si>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</si>
  <si>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</si>
  <si>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</si>
  <si>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</si>
  <si>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</si>
  <si>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</si>
  <si>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</si>
  <si>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</si>
  <si>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</si>
  <si>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</si>
  <si>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</si>
  <si>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</si>
  <si>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</si>
  <si>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</si>
  <si>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</si>
  <si>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</si>
  <si>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</si>
  <si>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</si>
  <si>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</si>
  <si>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</si>
  <si>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</si>
  <si>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</si>
  <si>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</si>
  <si>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</si>
  <si>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</si>
  <si>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</si>
  <si>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</si>
  <si>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</si>
  <si>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</si>
  <si>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</si>
  <si>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</si>
  <si>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</si>
  <si>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</si>
  <si>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</si>
  <si>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</si>
  <si>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</si>
  <si>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</si>
  <si>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</si>
  <si>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</si>
  <si>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</si>
  <si>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</si>
  <si>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</si>
  <si>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</si>
  <si>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</si>
  <si>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</si>
  <si>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</si>
  <si>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</si>
  <si>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</si>
  <si>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</si>
  <si>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</si>
  <si>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</si>
  <si>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</si>
  <si>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</si>
  <si>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</si>
  <si>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</si>
  <si>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</si>
  <si>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</si>
  <si>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</si>
  <si>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</si>
  <si>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</si>
  <si>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</si>
  <si>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</si>
  <si>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</si>
  <si>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</si>
  <si>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</si>
  <si>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</si>
  <si>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</si>
  <si>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</si>
  <si>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Horten</t>
  </si>
  <si>
    <t>Tønsberg</t>
  </si>
  <si>
    <t>Sandefjord</t>
  </si>
  <si>
    <t>Larvik</t>
  </si>
  <si>
    <t>Sande</t>
  </si>
  <si>
    <t>Holmestrand</t>
  </si>
  <si>
    <t>Færder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</si>
  <si>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</si>
  <si>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</si>
  <si>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</si>
  <si>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</si>
  <si>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</si>
  <si>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</si>
  <si>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</si>
  <si>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</si>
  <si>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</si>
  <si>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</si>
  <si>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</si>
  <si>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</si>
  <si>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</si>
  <si>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</si>
  <si>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</si>
  <si>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</si>
  <si>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</si>
  <si>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</si>
  <si>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</si>
  <si>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</si>
  <si>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</si>
  <si>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</si>
  <si>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</si>
  <si>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</si>
  <si>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</si>
  <si>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</si>
  <si>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</si>
  <si>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</si>
  <si>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</si>
  <si>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</si>
  <si>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</si>
  <si>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</si>
  <si>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Kristiansand</t>
  </si>
  <si>
    <t>Farsund</t>
  </si>
  <si>
    <t>Flekkefjord</t>
  </si>
  <si>
    <t>Vennesla</t>
  </si>
  <si>
    <t>Åseral</t>
  </si>
  <si>
    <t>Lindesnes</t>
  </si>
  <si>
    <t>Lyngdal</t>
  </si>
  <si>
    <t>Hægebostad</t>
  </si>
  <si>
    <t>Kvinesdal</t>
  </si>
  <si>
    <t>Sirdal</t>
  </si>
  <si>
    <t>Eigersund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</si>
  <si>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</si>
  <si>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</si>
  <si>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</si>
  <si>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</si>
  <si>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</si>
  <si>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</si>
  <si>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</si>
  <si>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</si>
  <si>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</si>
  <si>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</si>
  <si>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</si>
  <si>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</si>
  <si>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</si>
  <si>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</si>
  <si>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</si>
  <si>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</si>
  <si>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</si>
  <si>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</si>
  <si>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</si>
  <si>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</si>
  <si>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</si>
  <si>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</si>
  <si>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</si>
  <si>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</si>
  <si>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</si>
  <si>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</si>
  <si>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</si>
  <si>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</si>
  <si>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</si>
  <si>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</si>
  <si>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</si>
  <si>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</si>
  <si>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</si>
  <si>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</si>
  <si>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</si>
  <si>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</si>
  <si>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Austevoll</t>
  </si>
  <si>
    <t>Askøy</t>
  </si>
  <si>
    <t>Vaksdal</t>
  </si>
  <si>
    <t>Modalen</t>
  </si>
  <si>
    <t>Osterøy</t>
  </si>
  <si>
    <t>Øygarden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</si>
  <si>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</si>
  <si>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</si>
  <si>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</si>
  <si>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</si>
  <si>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</si>
  <si>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</si>
  <si>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</si>
  <si>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</si>
  <si>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</si>
  <si>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</si>
  <si>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</si>
  <si>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</si>
  <si>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</si>
  <si>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</si>
  <si>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</si>
  <si>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Bremanger</t>
  </si>
  <si>
    <t>Gloppen</t>
  </si>
  <si>
    <t>Stryn</t>
  </si>
  <si>
    <t>Molde</t>
  </si>
  <si>
    <t>Ålesund</t>
  </si>
  <si>
    <t>Kristiansund</t>
  </si>
  <si>
    <t>Vanylven</t>
  </si>
  <si>
    <t>Ulstein</t>
  </si>
  <si>
    <t>Hareid</t>
  </si>
  <si>
    <t>Volda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</si>
  <si>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</si>
  <si>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</si>
  <si>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</si>
  <si>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</si>
  <si>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</si>
  <si>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</si>
  <si>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</si>
  <si>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</si>
  <si>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</si>
  <si>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</si>
  <si>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</si>
  <si>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</si>
  <si>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</si>
  <si>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Rindal</t>
  </si>
  <si>
    <t>Smøla</t>
  </si>
  <si>
    <t>Aure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</si>
  <si>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</si>
  <si>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</si>
  <si>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</si>
  <si>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</si>
  <si>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</si>
  <si>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</si>
  <si>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</si>
  <si>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</si>
  <si>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</si>
  <si>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</si>
  <si>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</si>
  <si>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</si>
  <si>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</si>
  <si>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</si>
  <si>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</si>
  <si>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</si>
  <si>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</si>
  <si>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</si>
  <si>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</si>
  <si>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</si>
  <si>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</si>
  <si>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</si>
  <si>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Sørfold</t>
  </si>
  <si>
    <t>Steigen</t>
  </si>
  <si>
    <t>Lødingen</t>
  </si>
  <si>
    <t>Tjeldsund</t>
  </si>
  <si>
    <t>Evenes</t>
  </si>
  <si>
    <t>Røst</t>
  </si>
  <si>
    <t>Værøy</t>
  </si>
  <si>
    <t>Flakstad</t>
  </si>
  <si>
    <t>Vestvågøy</t>
  </si>
  <si>
    <t>Vågan</t>
  </si>
  <si>
    <t>Hadsel</t>
  </si>
  <si>
    <t>Øksnes</t>
  </si>
  <si>
    <t>Andøy</t>
  </si>
  <si>
    <t>Moskenes</t>
  </si>
  <si>
    <t>Tromsø</t>
  </si>
  <si>
    <t>Kvæfjord</t>
  </si>
  <si>
    <t>Ibestad</t>
  </si>
  <si>
    <t>Gratangen</t>
  </si>
  <si>
    <t>Bardu</t>
  </si>
  <si>
    <t>Salangen</t>
  </si>
  <si>
    <t>Målselv</t>
  </si>
  <si>
    <t>Sørreisa</t>
  </si>
  <si>
    <t>Dyrøy</t>
  </si>
  <si>
    <t>Balsfjord</t>
  </si>
  <si>
    <t>Karlsøy</t>
  </si>
  <si>
    <t>Lyngen</t>
  </si>
  <si>
    <t>Skjervøy</t>
  </si>
  <si>
    <t>Nordreisa</t>
  </si>
  <si>
    <t>Kvænangen</t>
  </si>
  <si>
    <t>Vardø</t>
  </si>
  <si>
    <t>Vadsø</t>
  </si>
  <si>
    <t>Hammerfest</t>
  </si>
  <si>
    <t>Alta</t>
  </si>
  <si>
    <t>Loppa</t>
  </si>
  <si>
    <t>Hasvik</t>
  </si>
  <si>
    <t>Måsøy</t>
  </si>
  <si>
    <t>Nordkapp</t>
  </si>
  <si>
    <t>Lebesby</t>
  </si>
  <si>
    <t>Gamvik</t>
  </si>
  <si>
    <t>Berlevåg</t>
  </si>
  <si>
    <t>Båtsfjord</t>
  </si>
  <si>
    <t>Sør-Varanger</t>
  </si>
  <si>
    <t>Trondheim</t>
  </si>
  <si>
    <t>Steinkjer</t>
  </si>
  <si>
    <t>Namsos</t>
  </si>
  <si>
    <t>Hitra</t>
  </si>
  <si>
    <t>Frøya</t>
  </si>
  <si>
    <t>Ørland</t>
  </si>
  <si>
    <t>Åfjord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</si>
  <si>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</si>
  <si>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</si>
  <si>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</si>
  <si>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</si>
  <si>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</si>
  <si>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</si>
  <si>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</si>
  <si>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</si>
  <si>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</si>
  <si>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</si>
  <si>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</si>
  <si>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</si>
  <si>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</si>
  <si>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</si>
  <si>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</si>
  <si>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</si>
  <si>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Lierne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</si>
  <si>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</si>
  <si>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</si>
  <si>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</si>
  <si>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</si>
  <si>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</si>
  <si>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</si>
  <si>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</si>
  <si>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</si>
  <si>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Hamarøy</t>
  </si>
  <si>
    <t>Sortland</t>
  </si>
  <si>
    <t>Harstad</t>
  </si>
  <si>
    <t>Loabák - Lavangen</t>
  </si>
  <si>
    <t>Kárá?johka - Karasjok</t>
  </si>
  <si>
    <t>Deatnu - Tana</t>
  </si>
  <si>
    <t>Unjárga - Nesseby</t>
  </si>
  <si>
    <t>Snåase - Snåsa</t>
  </si>
  <si>
    <t>Raarvihke - Røyrvik</t>
  </si>
  <si>
    <t>Herøy (Møre og Romsdal)</t>
  </si>
  <si>
    <t>Fjord</t>
  </si>
  <si>
    <t>Hustadvika</t>
  </si>
  <si>
    <t>Herøy (Nordland)</t>
  </si>
  <si>
    <t>Aarborte - Hattfjelldal</t>
  </si>
  <si>
    <t>Fauske - Fuossko</t>
  </si>
  <si>
    <t>Indre Østfold</t>
  </si>
  <si>
    <t>Våler (Viken)</t>
  </si>
  <si>
    <t>Nordre Follo</t>
  </si>
  <si>
    <t>Lillestrøm</t>
  </si>
  <si>
    <t>Nesbyen</t>
  </si>
  <si>
    <t>Våler (Innlandet)</t>
  </si>
  <si>
    <t>Midt-Telemark</t>
  </si>
  <si>
    <t>Kinn</t>
  </si>
  <si>
    <t>Bjørnafjorden</t>
  </si>
  <si>
    <t>Alver</t>
  </si>
  <si>
    <t>Sunnfjord</t>
  </si>
  <si>
    <t>Stad</t>
  </si>
  <si>
    <t>Heim</t>
  </si>
  <si>
    <t>Orkland</t>
  </si>
  <si>
    <t>Nærøysund</t>
  </si>
  <si>
    <t>Senja</t>
  </si>
  <si>
    <t>Storfjord - Omasvuotna - Omasvuono</t>
  </si>
  <si>
    <t>Gáivuotna - Kåfjord - Kaivuono</t>
  </si>
  <si>
    <t>Guovdageaidnu - Kautokeino</t>
  </si>
  <si>
    <t>Porsanger - Porsá?gu - Porsanki</t>
  </si>
  <si>
    <t>Hamarøy - Hábmer</t>
  </si>
  <si>
    <t>Harstad - Hárstták</t>
  </si>
  <si>
    <t>Nordreisa - Ráisa - Raisi</t>
  </si>
  <si>
    <t>Bø*</t>
  </si>
  <si>
    <t xml:space="preserve">*Bø kommune vedtok å sette ned den kommunale delen av formuesskatten fra 0,7 til 0,2 prosent med virkning fra 2021. For Bø kommune er det foretatt en korreksjon i skattetallene i skatteutjevningen. Det korrigerte skattegrunnlaget er et anslag på hva skatteinntektene ville vært med maksimal skattesats. </t>
  </si>
  <si>
    <t>pr. 1.1.22</t>
  </si>
  <si>
    <t>Beregninger av skatt og netto inntektsutjevning for kommunene, desember 2022</t>
  </si>
  <si>
    <t>Beregninger av skatt og netto inntektsutjevning for kommunene, januar 2022</t>
  </si>
  <si>
    <t>Skatt jan 2022</t>
  </si>
  <si>
    <t>Beregninger av skatt og netto inntektsutjevning for kommunene, februar 2022</t>
  </si>
  <si>
    <t>Skatt jan-feb 2022</t>
  </si>
  <si>
    <t>Beregninger av skatt og netto inntektsutjevning for kommunene, mars 2022*</t>
  </si>
  <si>
    <t>Skatt jan-mar 2022</t>
  </si>
  <si>
    <t>Beregninger av skatt og netto inntektsutjevning for kommunene, april 2022</t>
  </si>
  <si>
    <t>Skatt jan-apr 2022</t>
  </si>
  <si>
    <t>Skatt jan-mai 2022</t>
  </si>
  <si>
    <t>Beregninger av skatt og netto inntektsutjevning for kommunene, mai 2022</t>
  </si>
  <si>
    <t>Beregninger av skatt og netto inntektsutjevning for kommunene, juli 2022</t>
  </si>
  <si>
    <t>Skatt jan-juli 2022</t>
  </si>
  <si>
    <t>Skatt jan-august 2022</t>
  </si>
  <si>
    <t>Beregninger av skatt og netto inntektsutjevning for kommunene, august 2022</t>
  </si>
  <si>
    <t>Skatt jan-september 2022</t>
  </si>
  <si>
    <t>Beregninger av skatt og netto inntektsutjevning for kommunene, september 2022</t>
  </si>
  <si>
    <t>Skatt jan-november 2022</t>
  </si>
  <si>
    <t>Beregninger av skatt og netto inntektsutjevning for kommunene, november 2022</t>
  </si>
  <si>
    <t>Skatt jan-desember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</si>
</sst>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  <numFmt numFmtId="169" formatCode="#,##0_ ;\-#,##0\ "/>
  </numFmts>
  <fonts count="11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92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169" fontId="5" fillId="0" borderId="0" xfId="7" applyNumberFormat="1" applyFont="1"/>
    <xf numFmtId="169" fontId="5" fillId="0" borderId="0" xfId="7" applyNumberFormat="1" applyFont="1" applyBorder="1"/>
    <xf numFmtId="169" fontId="5" fillId="0" borderId="0" xfId="7" applyNumberFormat="1" applyFont="1" applyFill="1" applyBorder="1"/>
    <xf numFmtId="169" fontId="8" fillId="0" borderId="0" xfId="7" applyNumberFormat="1" applyFont="1" applyBorder="1"/>
    <xf numFmtId="3" fontId="0" fillId="6" borderId="16" xfId="0" applyNumberFormat="1" applyFill="1" applyBorder="1" applyAlignment="1">
      <alignment horizontal="right"/>
    </xf>
    <xf numFmtId="0" fontId="10" fillId="0" borderId="0" xfId="0" applyFont="1" applyAlignment="1">
      <alignment vertical="center"/>
    </xf>
    <xf numFmtId="3" fontId="5" fillId="0" borderId="0" xfId="0" applyNumberFormat="1" applyFont="1"/>
    <xf numFmtId="2" fontId="5" fillId="0" borderId="0" xfId="4" quotePrefix="1" applyNumberFormat="1" applyFont="1"/>
    <xf numFmtId="1" fontId="5" fillId="0" borderId="0" xfId="4" quotePrefix="1" applyNumberFormat="1" applyFont="1"/>
    <xf numFmtId="3" fontId="5" fillId="2" borderId="0" xfId="7" applyNumberFormat="1" applyFont="1" applyFill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innutj" xfId="4" xr:uid="{00000000-0005-0000-0000-000005000000}"/>
    <cellStyle name="Prosent" xfId="5" builtinId="5"/>
    <cellStyle name="Prosent 2" xfId="6" xr:uid="{00000000-0005-0000-0000-000007000000}"/>
    <cellStyle name="Tusenskille 2" xfId="8" xr:uid="{00000000-0005-0000-0000-000008000000}"/>
    <cellStyle name="Tusenskille_innutj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7"/>
  <sheetViews>
    <sheetView tabSelected="1" zoomScale="90" zoomScaleNormal="90" workbookViewId="0">
      <pane xSplit="2" ySplit="7" topLeftCell="C337" activePane="bottomRight" state="frozen"/>
      <selection activeCell="F60" sqref="F60"/>
      <selection pane="topRight" activeCell="F60" sqref="F60"/>
      <selection pane="bottomLeft" activeCell="F60" sqref="F60"/>
      <selection pane="bottomRight" activeCell="R344" sqref="R344"/>
    </sheetView>
  </sheetViews>
  <sheetFormatPr baseColWidth="10" defaultColWidth="11.42578125" defaultRowHeight="12.75" x14ac:dyDescent="0.2"/>
  <cols>
    <col min="1" max="1" width="6.42578125" style="4" customWidth="1"/>
    <col min="2" max="2" width="12.5703125" style="4" customWidth="1"/>
    <col min="3" max="3" width="15.140625" style="4" customWidth="1"/>
    <col min="4" max="4" width="14.85546875" style="4" bestFit="1" customWidth="1"/>
    <col min="5" max="11" width="11.42578125" style="4" customWidth="1"/>
    <col min="12" max="13" width="15.42578125" style="4" bestFit="1" customWidth="1"/>
    <col min="14" max="14" width="12.85546875" style="4" bestFit="1" customWidth="1"/>
    <col min="15" max="15" width="15.42578125" style="4" bestFit="1" customWidth="1"/>
    <col min="16" max="16384" width="11.42578125" style="4"/>
  </cols>
  <sheetData>
    <row r="1" spans="1:17" ht="22.5" customHeight="1" x14ac:dyDescent="0.2">
      <c r="A1" s="84" t="s">
        <v>425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7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444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7" x14ac:dyDescent="0.2">
      <c r="A3" s="87"/>
      <c r="B3" s="87"/>
      <c r="C3" s="8" t="s">
        <v>59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7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56</v>
      </c>
      <c r="O4" s="17" t="s">
        <v>61</v>
      </c>
      <c r="P4" s="79"/>
      <c r="Q4" s="79" t="s">
        <v>423</v>
      </c>
    </row>
    <row r="5" spans="1:17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60</v>
      </c>
      <c r="N5" s="27"/>
      <c r="O5" s="27"/>
    </row>
    <row r="6" spans="1:17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</row>
    <row r="7" spans="1:17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7" x14ac:dyDescent="0.2">
      <c r="A8" s="33">
        <v>301</v>
      </c>
      <c r="B8" s="34" t="s">
        <v>90</v>
      </c>
      <c r="C8" s="36">
        <v>41206762583</v>
      </c>
      <c r="D8" s="36">
        <v>699827</v>
      </c>
      <c r="E8" s="37">
        <f>(C8)/D8</f>
        <v>58881.355796503994</v>
      </c>
      <c r="F8" s="38">
        <f>IF(ISNUMBER(C8),E8/E$365,"")</f>
        <v>1.4462156498873093</v>
      </c>
      <c r="G8" s="39">
        <f>(E$365-E8)*0.6</f>
        <v>-10900.358786062176</v>
      </c>
      <c r="H8" s="39">
        <f>IF(E8&gt;=E$365*0.9,0,IF(E8&lt;0.9*E$365,(E$365*0.9-E8)*0.35))</f>
        <v>0</v>
      </c>
      <c r="I8" s="37">
        <f>G8+H8</f>
        <v>-10900.358786062176</v>
      </c>
      <c r="J8" s="82">
        <f>I$367</f>
        <v>-592.57761289522489</v>
      </c>
      <c r="K8" s="37">
        <f>I8+J8</f>
        <v>-11492.936398957401</v>
      </c>
      <c r="L8" s="37">
        <f>(I8*D8)</f>
        <v>-7628365388.1735344</v>
      </c>
      <c r="M8" s="37">
        <f>(K8*D8)</f>
        <v>-8043067201.2731609</v>
      </c>
      <c r="N8" s="41">
        <f>'jan-nov'!M8</f>
        <v>-7634369291.0009604</v>
      </c>
      <c r="O8" s="41">
        <f>M8-N8</f>
        <v>-408697910.27220058</v>
      </c>
    </row>
    <row r="9" spans="1:17" x14ac:dyDescent="0.2">
      <c r="A9" s="33">
        <v>1101</v>
      </c>
      <c r="B9" s="34" t="s">
        <v>204</v>
      </c>
      <c r="C9" s="36">
        <v>553512840</v>
      </c>
      <c r="D9" s="36">
        <v>14860</v>
      </c>
      <c r="E9" s="37">
        <f t="shared" ref="E9:E72" si="1">(C9)/D9</f>
        <v>37248.508748317632</v>
      </c>
      <c r="F9" s="38">
        <f t="shared" ref="F9:F72" si="2">IF(ISNUMBER(C9),E9/E$365,"")</f>
        <v>0.91488002540151658</v>
      </c>
      <c r="G9" s="39">
        <f>(E$365-E9)*0.6</f>
        <v>2079.3494428496415</v>
      </c>
      <c r="H9" s="39">
        <f t="shared" ref="H9:H72" si="3">IF(E9&gt;=E$365*0.9,0,IF(E9&lt;0.9*E$365,(E$365*0.9-E9)*0.35))</f>
        <v>0</v>
      </c>
      <c r="I9" s="37">
        <f t="shared" ref="I9:I72" si="4">G9+H9</f>
        <v>2079.3494428496415</v>
      </c>
      <c r="J9" s="82">
        <f t="shared" ref="J9:J72" si="5">I$367</f>
        <v>-592.57761289522489</v>
      </c>
      <c r="K9" s="37">
        <f t="shared" ref="K9:K72" si="6">I9+J9</f>
        <v>1486.7718299544167</v>
      </c>
      <c r="L9" s="37">
        <f t="shared" ref="L9:L72" si="7">(I9*D9)</f>
        <v>30899132.720745672</v>
      </c>
      <c r="M9" s="37">
        <f>(K9*D9)</f>
        <v>22093429.393122632</v>
      </c>
      <c r="N9" s="41">
        <f>'jan-nov'!M9</f>
        <v>20695526.718991611</v>
      </c>
      <c r="O9" s="41">
        <f t="shared" ref="O9:O72" si="8">M9-N9</f>
        <v>1397902.6741310209</v>
      </c>
    </row>
    <row r="10" spans="1:17" x14ac:dyDescent="0.2">
      <c r="A10" s="33">
        <v>1103</v>
      </c>
      <c r="B10" s="34" t="s">
        <v>206</v>
      </c>
      <c r="C10" s="36">
        <v>7204352814</v>
      </c>
      <c r="D10" s="36">
        <v>144699</v>
      </c>
      <c r="E10" s="37">
        <f t="shared" si="1"/>
        <v>49788.545974747576</v>
      </c>
      <c r="F10" s="38">
        <f t="shared" si="2"/>
        <v>1.2228824115848391</v>
      </c>
      <c r="G10" s="39">
        <f>(E$365-E10)*0.6</f>
        <v>-5444.6728930083245</v>
      </c>
      <c r="H10" s="39">
        <f t="shared" si="3"/>
        <v>0</v>
      </c>
      <c r="I10" s="37">
        <f t="shared" si="4"/>
        <v>-5444.6728930083245</v>
      </c>
      <c r="J10" s="82">
        <f t="shared" si="5"/>
        <v>-592.57761289522489</v>
      </c>
      <c r="K10" s="37">
        <f t="shared" si="6"/>
        <v>-6037.2505059035493</v>
      </c>
      <c r="L10" s="37">
        <f t="shared" si="7"/>
        <v>-787838722.94541156</v>
      </c>
      <c r="M10" s="37">
        <f t="shared" ref="M10:M72" si="9">(K10*D10)</f>
        <v>-873584110.95373774</v>
      </c>
      <c r="N10" s="41">
        <f>'jan-nov'!M10</f>
        <v>-860999186.56168473</v>
      </c>
      <c r="O10" s="41">
        <f t="shared" si="8"/>
        <v>-12584924.392053008</v>
      </c>
    </row>
    <row r="11" spans="1:17" x14ac:dyDescent="0.2">
      <c r="A11" s="33">
        <v>1106</v>
      </c>
      <c r="B11" s="34" t="s">
        <v>207</v>
      </c>
      <c r="C11" s="36">
        <v>1429118250</v>
      </c>
      <c r="D11" s="36">
        <v>37444</v>
      </c>
      <c r="E11" s="37">
        <f t="shared" si="1"/>
        <v>38166.815778228818</v>
      </c>
      <c r="F11" s="38">
        <f t="shared" si="2"/>
        <v>0.93743504269169153</v>
      </c>
      <c r="G11" s="39">
        <f t="shared" ref="G11:G72" si="10">(E$365-E11)*0.6</f>
        <v>1528.3652249029299</v>
      </c>
      <c r="H11" s="39">
        <f t="shared" si="3"/>
        <v>0</v>
      </c>
      <c r="I11" s="37">
        <f t="shared" si="4"/>
        <v>1528.3652249029299</v>
      </c>
      <c r="J11" s="82">
        <f t="shared" si="5"/>
        <v>-592.57761289522489</v>
      </c>
      <c r="K11" s="37">
        <f t="shared" si="6"/>
        <v>935.78761200770498</v>
      </c>
      <c r="L11" s="37">
        <f t="shared" si="7"/>
        <v>57228107.481265306</v>
      </c>
      <c r="M11" s="37">
        <f t="shared" si="9"/>
        <v>35039631.344016507</v>
      </c>
      <c r="N11" s="41">
        <f>'jan-nov'!M11</f>
        <v>28890879.927181877</v>
      </c>
      <c r="O11" s="41">
        <f t="shared" si="8"/>
        <v>6148751.4168346301</v>
      </c>
    </row>
    <row r="12" spans="1:17" x14ac:dyDescent="0.2">
      <c r="A12" s="33">
        <v>1108</v>
      </c>
      <c r="B12" s="34" t="s">
        <v>205</v>
      </c>
      <c r="C12" s="36">
        <v>3192489529</v>
      </c>
      <c r="D12" s="36">
        <v>81305</v>
      </c>
      <c r="E12" s="37">
        <f t="shared" si="1"/>
        <v>39265.599028350043</v>
      </c>
      <c r="F12" s="38">
        <f t="shared" si="2"/>
        <v>0.96442283043304833</v>
      </c>
      <c r="G12" s="39">
        <f t="shared" si="10"/>
        <v>869.09527483019485</v>
      </c>
      <c r="H12" s="39">
        <f t="shared" si="3"/>
        <v>0</v>
      </c>
      <c r="I12" s="37">
        <f t="shared" si="4"/>
        <v>869.09527483019485</v>
      </c>
      <c r="J12" s="82">
        <f t="shared" si="5"/>
        <v>-592.57761289522489</v>
      </c>
      <c r="K12" s="37">
        <f t="shared" si="6"/>
        <v>276.51766193496996</v>
      </c>
      <c r="L12" s="37">
        <f t="shared" si="7"/>
        <v>70661791.320068985</v>
      </c>
      <c r="M12" s="37">
        <f t="shared" si="9"/>
        <v>22482268.503622733</v>
      </c>
      <c r="N12" s="41">
        <f>'jan-nov'!M12</f>
        <v>20062392.883284748</v>
      </c>
      <c r="O12" s="41">
        <f t="shared" si="8"/>
        <v>2419875.6203379855</v>
      </c>
    </row>
    <row r="13" spans="1:17" x14ac:dyDescent="0.2">
      <c r="A13" s="33">
        <v>1111</v>
      </c>
      <c r="B13" s="34" t="s">
        <v>208</v>
      </c>
      <c r="C13" s="36">
        <v>104144510</v>
      </c>
      <c r="D13" s="36">
        <v>3281</v>
      </c>
      <c r="E13" s="37">
        <f t="shared" si="1"/>
        <v>31741.697653154526</v>
      </c>
      <c r="F13" s="38">
        <f t="shared" si="2"/>
        <v>0.77962436970089144</v>
      </c>
      <c r="G13" s="39">
        <f t="shared" si="10"/>
        <v>5383.4360999475048</v>
      </c>
      <c r="H13" s="39">
        <f>IF(E13&gt;=E$365*0.9,0,IF(E13&lt;0.9*E$365,(E$365*0.9-E13)*0.35))</f>
        <v>1715.3445346120309</v>
      </c>
      <c r="I13" s="37">
        <f t="shared" si="4"/>
        <v>7098.7806345595354</v>
      </c>
      <c r="J13" s="82">
        <f t="shared" si="5"/>
        <v>-592.57761289522489</v>
      </c>
      <c r="K13" s="37">
        <f t="shared" si="6"/>
        <v>6506.2030216643107</v>
      </c>
      <c r="L13" s="37">
        <f t="shared" si="7"/>
        <v>23291099.261989836</v>
      </c>
      <c r="M13" s="37">
        <f t="shared" si="9"/>
        <v>21346852.114080604</v>
      </c>
      <c r="N13" s="41">
        <f>'jan-nov'!M13</f>
        <v>20350196.551752754</v>
      </c>
      <c r="O13" s="41">
        <f t="shared" si="8"/>
        <v>996655.56232785061</v>
      </c>
    </row>
    <row r="14" spans="1:17" x14ac:dyDescent="0.2">
      <c r="A14" s="33">
        <v>1112</v>
      </c>
      <c r="B14" s="34" t="s">
        <v>209</v>
      </c>
      <c r="C14" s="36">
        <v>105823382</v>
      </c>
      <c r="D14" s="36">
        <v>3178</v>
      </c>
      <c r="E14" s="37">
        <f t="shared" si="1"/>
        <v>33298.735682819381</v>
      </c>
      <c r="F14" s="38">
        <f t="shared" si="2"/>
        <v>0.81786759177874835</v>
      </c>
      <c r="G14" s="39">
        <f t="shared" si="10"/>
        <v>4449.213282148592</v>
      </c>
      <c r="H14" s="39">
        <f t="shared" si="3"/>
        <v>1170.3812242293318</v>
      </c>
      <c r="I14" s="37">
        <f t="shared" si="4"/>
        <v>5619.5945063779236</v>
      </c>
      <c r="J14" s="82">
        <f t="shared" si="5"/>
        <v>-592.57761289522489</v>
      </c>
      <c r="K14" s="37">
        <f t="shared" si="6"/>
        <v>5027.0168934826988</v>
      </c>
      <c r="L14" s="37">
        <f t="shared" si="7"/>
        <v>17859071.341269042</v>
      </c>
      <c r="M14" s="37">
        <f t="shared" si="9"/>
        <v>15975859.687488018</v>
      </c>
      <c r="N14" s="41">
        <f>'jan-nov'!M14</f>
        <v>16025243.475303331</v>
      </c>
      <c r="O14" s="41">
        <f t="shared" si="8"/>
        <v>-49383.787815313786</v>
      </c>
    </row>
    <row r="15" spans="1:17" x14ac:dyDescent="0.2">
      <c r="A15" s="33">
        <v>1114</v>
      </c>
      <c r="B15" s="34" t="s">
        <v>210</v>
      </c>
      <c r="C15" s="36">
        <v>106843804</v>
      </c>
      <c r="D15" s="36">
        <v>2789</v>
      </c>
      <c r="E15" s="37">
        <f t="shared" si="1"/>
        <v>38309.001075654356</v>
      </c>
      <c r="F15" s="38">
        <f t="shared" si="2"/>
        <v>0.9409273298433557</v>
      </c>
      <c r="G15" s="39">
        <f t="shared" si="10"/>
        <v>1443.0540464476071</v>
      </c>
      <c r="H15" s="39">
        <f t="shared" si="3"/>
        <v>0</v>
      </c>
      <c r="I15" s="37">
        <f t="shared" si="4"/>
        <v>1443.0540464476071</v>
      </c>
      <c r="J15" s="82">
        <f t="shared" si="5"/>
        <v>-592.57761289522489</v>
      </c>
      <c r="K15" s="37">
        <f t="shared" si="6"/>
        <v>850.47643355238222</v>
      </c>
      <c r="L15" s="37">
        <f t="shared" si="7"/>
        <v>4024677.7355423761</v>
      </c>
      <c r="M15" s="37">
        <f t="shared" si="9"/>
        <v>2371978.7731775939</v>
      </c>
      <c r="N15" s="41">
        <f>'jan-nov'!M15</f>
        <v>3155950.3263302497</v>
      </c>
      <c r="O15" s="41">
        <f t="shared" si="8"/>
        <v>-783971.55315265572</v>
      </c>
    </row>
    <row r="16" spans="1:17" x14ac:dyDescent="0.2">
      <c r="A16" s="33">
        <v>1119</v>
      </c>
      <c r="B16" s="34" t="s">
        <v>211</v>
      </c>
      <c r="C16" s="36">
        <v>636676589</v>
      </c>
      <c r="D16" s="36">
        <v>19296</v>
      </c>
      <c r="E16" s="37">
        <f t="shared" si="1"/>
        <v>32995.262696932004</v>
      </c>
      <c r="F16" s="38">
        <f t="shared" si="2"/>
        <v>0.81041383369910835</v>
      </c>
      <c r="G16" s="39">
        <f t="shared" si="10"/>
        <v>4631.2970736810175</v>
      </c>
      <c r="H16" s="39">
        <f t="shared" si="3"/>
        <v>1276.5967692899135</v>
      </c>
      <c r="I16" s="37">
        <f t="shared" si="4"/>
        <v>5907.8938429709306</v>
      </c>
      <c r="J16" s="82">
        <f t="shared" si="5"/>
        <v>-592.57761289522489</v>
      </c>
      <c r="K16" s="37">
        <f t="shared" si="6"/>
        <v>5315.3162300757058</v>
      </c>
      <c r="L16" s="37">
        <f t="shared" si="7"/>
        <v>113998719.59396708</v>
      </c>
      <c r="M16" s="37">
        <f t="shared" si="9"/>
        <v>102564341.97554082</v>
      </c>
      <c r="N16" s="41">
        <f>'jan-nov'!M16</f>
        <v>100050175.65017404</v>
      </c>
      <c r="O16" s="41">
        <f t="shared" si="8"/>
        <v>2514166.3253667802</v>
      </c>
    </row>
    <row r="17" spans="1:15" x14ac:dyDescent="0.2">
      <c r="A17" s="33">
        <v>1120</v>
      </c>
      <c r="B17" s="34" t="s">
        <v>212</v>
      </c>
      <c r="C17" s="36">
        <v>741406692</v>
      </c>
      <c r="D17" s="36">
        <v>20163</v>
      </c>
      <c r="E17" s="37">
        <f t="shared" si="1"/>
        <v>36770.653771760153</v>
      </c>
      <c r="F17" s="38">
        <f t="shared" si="2"/>
        <v>0.90314318041679242</v>
      </c>
      <c r="G17" s="39">
        <f t="shared" si="10"/>
        <v>2366.0624287841288</v>
      </c>
      <c r="H17" s="39">
        <f t="shared" si="3"/>
        <v>0</v>
      </c>
      <c r="I17" s="37">
        <f t="shared" si="4"/>
        <v>2366.0624287841288</v>
      </c>
      <c r="J17" s="82">
        <f t="shared" si="5"/>
        <v>-592.57761289522489</v>
      </c>
      <c r="K17" s="37">
        <f t="shared" si="6"/>
        <v>1773.484815888904</v>
      </c>
      <c r="L17" s="37">
        <f t="shared" si="7"/>
        <v>47706916.75157439</v>
      </c>
      <c r="M17" s="37">
        <f t="shared" si="9"/>
        <v>35758774.342767969</v>
      </c>
      <c r="N17" s="41">
        <f>'jan-nov'!M17</f>
        <v>32074886.619719252</v>
      </c>
      <c r="O17" s="41">
        <f t="shared" si="8"/>
        <v>3683887.7230487168</v>
      </c>
    </row>
    <row r="18" spans="1:15" x14ac:dyDescent="0.2">
      <c r="A18" s="33">
        <v>1121</v>
      </c>
      <c r="B18" s="34" t="s">
        <v>213</v>
      </c>
      <c r="C18" s="36">
        <v>769406191</v>
      </c>
      <c r="D18" s="36">
        <v>19353</v>
      </c>
      <c r="E18" s="37">
        <f t="shared" si="1"/>
        <v>39756.43006252261</v>
      </c>
      <c r="F18" s="38">
        <f t="shared" si="2"/>
        <v>0.97647838712783641</v>
      </c>
      <c r="G18" s="39">
        <f t="shared" si="10"/>
        <v>574.59665432665497</v>
      </c>
      <c r="H18" s="39">
        <f t="shared" si="3"/>
        <v>0</v>
      </c>
      <c r="I18" s="37">
        <f t="shared" si="4"/>
        <v>574.59665432665497</v>
      </c>
      <c r="J18" s="82">
        <f t="shared" si="5"/>
        <v>-592.57761289522489</v>
      </c>
      <c r="K18" s="37">
        <f t="shared" si="6"/>
        <v>-17.980958568569918</v>
      </c>
      <c r="L18" s="37">
        <f t="shared" si="7"/>
        <v>11120169.051183753</v>
      </c>
      <c r="M18" s="37">
        <f t="shared" si="9"/>
        <v>-347985.49117753364</v>
      </c>
      <c r="N18" s="41">
        <f>'jan-nov'!M18</f>
        <v>-1203180.064155855</v>
      </c>
      <c r="O18" s="41">
        <f t="shared" si="8"/>
        <v>855194.57297832135</v>
      </c>
    </row>
    <row r="19" spans="1:15" x14ac:dyDescent="0.2">
      <c r="A19" s="33">
        <v>1122</v>
      </c>
      <c r="B19" s="34" t="s">
        <v>214</v>
      </c>
      <c r="C19" s="36">
        <v>400347539</v>
      </c>
      <c r="D19" s="36">
        <v>12131</v>
      </c>
      <c r="E19" s="37">
        <f t="shared" si="1"/>
        <v>33002.022834061492</v>
      </c>
      <c r="F19" s="38">
        <f t="shared" si="2"/>
        <v>0.81057987294837153</v>
      </c>
      <c r="G19" s="39">
        <f t="shared" si="10"/>
        <v>4627.2409914033251</v>
      </c>
      <c r="H19" s="39">
        <f t="shared" si="3"/>
        <v>1274.2307212945927</v>
      </c>
      <c r="I19" s="37">
        <f t="shared" si="4"/>
        <v>5901.4717126979176</v>
      </c>
      <c r="J19" s="82">
        <f t="shared" si="5"/>
        <v>-592.57761289522489</v>
      </c>
      <c r="K19" s="37">
        <f t="shared" si="6"/>
        <v>5308.8940998026928</v>
      </c>
      <c r="L19" s="37">
        <f t="shared" si="7"/>
        <v>71590753.346738443</v>
      </c>
      <c r="M19" s="37">
        <f t="shared" si="9"/>
        <v>64402194.324706465</v>
      </c>
      <c r="N19" s="41">
        <f>'jan-nov'!M19</f>
        <v>64566236.632600605</v>
      </c>
      <c r="O19" s="41">
        <f t="shared" si="8"/>
        <v>-164042.30789414048</v>
      </c>
    </row>
    <row r="20" spans="1:15" x14ac:dyDescent="0.2">
      <c r="A20" s="33">
        <v>1124</v>
      </c>
      <c r="B20" s="34" t="s">
        <v>215</v>
      </c>
      <c r="C20" s="36">
        <v>1343617800</v>
      </c>
      <c r="D20" s="36">
        <v>27568</v>
      </c>
      <c r="E20" s="37">
        <f t="shared" si="1"/>
        <v>48738.312536273937</v>
      </c>
      <c r="F20" s="38">
        <f t="shared" si="2"/>
        <v>1.1970870810560248</v>
      </c>
      <c r="G20" s="39">
        <f t="shared" si="10"/>
        <v>-4814.5328299241419</v>
      </c>
      <c r="H20" s="39">
        <f t="shared" si="3"/>
        <v>0</v>
      </c>
      <c r="I20" s="37">
        <f t="shared" si="4"/>
        <v>-4814.5328299241419</v>
      </c>
      <c r="J20" s="82">
        <f t="shared" si="5"/>
        <v>-592.57761289522489</v>
      </c>
      <c r="K20" s="37">
        <f t="shared" si="6"/>
        <v>-5407.1104428193667</v>
      </c>
      <c r="L20" s="37">
        <f t="shared" si="7"/>
        <v>-132727041.05534874</v>
      </c>
      <c r="M20" s="37">
        <f t="shared" si="9"/>
        <v>-149063220.6876443</v>
      </c>
      <c r="N20" s="41">
        <f>'jan-nov'!M20</f>
        <v>-148531250.10732427</v>
      </c>
      <c r="O20" s="41">
        <f t="shared" si="8"/>
        <v>-531970.58032003045</v>
      </c>
    </row>
    <row r="21" spans="1:15" x14ac:dyDescent="0.2">
      <c r="A21" s="33">
        <v>1127</v>
      </c>
      <c r="B21" s="34" t="s">
        <v>216</v>
      </c>
      <c r="C21" s="36">
        <v>482451286</v>
      </c>
      <c r="D21" s="36">
        <v>11454</v>
      </c>
      <c r="E21" s="37">
        <f t="shared" si="1"/>
        <v>42120.768814387986</v>
      </c>
      <c r="F21" s="38">
        <f t="shared" si="2"/>
        <v>1.0345501427511292</v>
      </c>
      <c r="G21" s="39">
        <f t="shared" si="10"/>
        <v>-844.0065967925708</v>
      </c>
      <c r="H21" s="39">
        <f t="shared" si="3"/>
        <v>0</v>
      </c>
      <c r="I21" s="37">
        <f t="shared" si="4"/>
        <v>-844.0065967925708</v>
      </c>
      <c r="J21" s="82">
        <f t="shared" si="5"/>
        <v>-592.57761289522489</v>
      </c>
      <c r="K21" s="37">
        <f t="shared" si="6"/>
        <v>-1436.5842096877957</v>
      </c>
      <c r="L21" s="37">
        <f t="shared" si="7"/>
        <v>-9667251.5596621055</v>
      </c>
      <c r="M21" s="37">
        <f t="shared" si="9"/>
        <v>-16454635.537764011</v>
      </c>
      <c r="N21" s="41">
        <f>'jan-nov'!M21</f>
        <v>-16794120.959129896</v>
      </c>
      <c r="O21" s="41">
        <f t="shared" si="8"/>
        <v>339485.42136588506</v>
      </c>
    </row>
    <row r="22" spans="1:15" x14ac:dyDescent="0.2">
      <c r="A22" s="33">
        <v>1130</v>
      </c>
      <c r="B22" s="34" t="s">
        <v>217</v>
      </c>
      <c r="C22" s="36">
        <v>464429646</v>
      </c>
      <c r="D22" s="36">
        <v>13268</v>
      </c>
      <c r="E22" s="37">
        <f t="shared" si="1"/>
        <v>35003.741784745253</v>
      </c>
      <c r="F22" s="38">
        <f t="shared" si="2"/>
        <v>0.85974513475314029</v>
      </c>
      <c r="G22" s="39">
        <f t="shared" si="10"/>
        <v>3426.2096209930692</v>
      </c>
      <c r="H22" s="39">
        <f t="shared" si="3"/>
        <v>573.62908855527667</v>
      </c>
      <c r="I22" s="37">
        <f t="shared" si="4"/>
        <v>3999.8387095483458</v>
      </c>
      <c r="J22" s="82">
        <f t="shared" si="5"/>
        <v>-592.57761289522489</v>
      </c>
      <c r="K22" s="37">
        <f t="shared" si="6"/>
        <v>3407.2610966531211</v>
      </c>
      <c r="L22" s="37">
        <f t="shared" si="7"/>
        <v>53069859.998287454</v>
      </c>
      <c r="M22" s="37">
        <f t="shared" si="9"/>
        <v>45207540.230393611</v>
      </c>
      <c r="N22" s="41">
        <f>'jan-nov'!M22</f>
        <v>40689975.445445158</v>
      </c>
      <c r="O22" s="41">
        <f t="shared" si="8"/>
        <v>4517564.7849484533</v>
      </c>
    </row>
    <row r="23" spans="1:15" x14ac:dyDescent="0.2">
      <c r="A23" s="33">
        <v>1133</v>
      </c>
      <c r="B23" s="34" t="s">
        <v>218</v>
      </c>
      <c r="C23" s="36">
        <v>112979853</v>
      </c>
      <c r="D23" s="36">
        <v>2534</v>
      </c>
      <c r="E23" s="37">
        <f t="shared" si="1"/>
        <v>44585.577348066297</v>
      </c>
      <c r="F23" s="38">
        <f t="shared" si="2"/>
        <v>1.0950895890183125</v>
      </c>
      <c r="G23" s="39">
        <f t="shared" si="10"/>
        <v>-2322.8917169995575</v>
      </c>
      <c r="H23" s="39">
        <f t="shared" si="3"/>
        <v>0</v>
      </c>
      <c r="I23" s="37">
        <f t="shared" si="4"/>
        <v>-2322.8917169995575</v>
      </c>
      <c r="J23" s="82">
        <f t="shared" si="5"/>
        <v>-592.57761289522489</v>
      </c>
      <c r="K23" s="37">
        <f t="shared" si="6"/>
        <v>-2915.4693298947823</v>
      </c>
      <c r="L23" s="37">
        <f t="shared" si="7"/>
        <v>-5886207.6108768787</v>
      </c>
      <c r="M23" s="37">
        <f t="shared" si="9"/>
        <v>-7387799.2819533786</v>
      </c>
      <c r="N23" s="41">
        <f>'jan-nov'!M23</f>
        <v>-1097404.5963711517</v>
      </c>
      <c r="O23" s="41">
        <f t="shared" si="8"/>
        <v>-6290394.6855822271</v>
      </c>
    </row>
    <row r="24" spans="1:15" x14ac:dyDescent="0.2">
      <c r="A24" s="33">
        <v>1134</v>
      </c>
      <c r="B24" s="34" t="s">
        <v>219</v>
      </c>
      <c r="C24" s="36">
        <v>171627983</v>
      </c>
      <c r="D24" s="36">
        <v>3784</v>
      </c>
      <c r="E24" s="37">
        <f t="shared" si="1"/>
        <v>45356.232293868925</v>
      </c>
      <c r="F24" s="38">
        <f t="shared" si="2"/>
        <v>1.1140180465615575</v>
      </c>
      <c r="G24" s="39">
        <f t="shared" si="10"/>
        <v>-2785.2846844811343</v>
      </c>
      <c r="H24" s="39">
        <f t="shared" si="3"/>
        <v>0</v>
      </c>
      <c r="I24" s="37">
        <f t="shared" si="4"/>
        <v>-2785.2846844811343</v>
      </c>
      <c r="J24" s="82">
        <f t="shared" si="5"/>
        <v>-592.57761289522489</v>
      </c>
      <c r="K24" s="37">
        <f t="shared" si="6"/>
        <v>-3377.862297376359</v>
      </c>
      <c r="L24" s="37">
        <f t="shared" si="7"/>
        <v>-10539517.246076612</v>
      </c>
      <c r="M24" s="37">
        <f t="shared" si="9"/>
        <v>-12781830.933272142</v>
      </c>
      <c r="N24" s="41">
        <f>'jan-nov'!M24</f>
        <v>-494090.06940347998</v>
      </c>
      <c r="O24" s="41">
        <f t="shared" si="8"/>
        <v>-12287740.863868661</v>
      </c>
    </row>
    <row r="25" spans="1:15" x14ac:dyDescent="0.2">
      <c r="A25" s="33">
        <v>1135</v>
      </c>
      <c r="B25" s="34" t="s">
        <v>220</v>
      </c>
      <c r="C25" s="36">
        <v>161173776</v>
      </c>
      <c r="D25" s="36">
        <v>4525</v>
      </c>
      <c r="E25" s="37">
        <f t="shared" si="1"/>
        <v>35618.514033149171</v>
      </c>
      <c r="F25" s="38">
        <f t="shared" si="2"/>
        <v>0.87484487616926676</v>
      </c>
      <c r="G25" s="39">
        <f t="shared" si="10"/>
        <v>3057.3462719507179</v>
      </c>
      <c r="H25" s="39">
        <f t="shared" si="3"/>
        <v>358.45880161390522</v>
      </c>
      <c r="I25" s="37">
        <f t="shared" si="4"/>
        <v>3415.8050735646229</v>
      </c>
      <c r="J25" s="82">
        <f t="shared" si="5"/>
        <v>-592.57761289522489</v>
      </c>
      <c r="K25" s="37">
        <f t="shared" si="6"/>
        <v>2823.2274606693982</v>
      </c>
      <c r="L25" s="37">
        <f t="shared" si="7"/>
        <v>15456517.95787992</v>
      </c>
      <c r="M25" s="37">
        <f t="shared" si="9"/>
        <v>12775104.259529026</v>
      </c>
      <c r="N25" s="41">
        <f>'jan-nov'!M25</f>
        <v>11125766.012947651</v>
      </c>
      <c r="O25" s="41">
        <f t="shared" si="8"/>
        <v>1649338.2465813756</v>
      </c>
    </row>
    <row r="26" spans="1:15" x14ac:dyDescent="0.2">
      <c r="A26" s="33">
        <v>1144</v>
      </c>
      <c r="B26" s="34" t="s">
        <v>221</v>
      </c>
      <c r="C26" s="36">
        <v>18277453</v>
      </c>
      <c r="D26" s="36">
        <v>523</v>
      </c>
      <c r="E26" s="37">
        <f t="shared" si="1"/>
        <v>34947.328871892925</v>
      </c>
      <c r="F26" s="38">
        <f t="shared" si="2"/>
        <v>0.85835954781616941</v>
      </c>
      <c r="G26" s="39">
        <f t="shared" si="10"/>
        <v>3460.0573687044657</v>
      </c>
      <c r="H26" s="39">
        <f t="shared" si="3"/>
        <v>593.37360805359128</v>
      </c>
      <c r="I26" s="37">
        <f t="shared" si="4"/>
        <v>4053.4309767580571</v>
      </c>
      <c r="J26" s="82">
        <f t="shared" si="5"/>
        <v>-592.57761289522489</v>
      </c>
      <c r="K26" s="37">
        <f t="shared" si="6"/>
        <v>3460.8533638628323</v>
      </c>
      <c r="L26" s="37">
        <f t="shared" si="7"/>
        <v>2119944.4008444641</v>
      </c>
      <c r="M26" s="37">
        <f t="shared" si="9"/>
        <v>1810026.3093002613</v>
      </c>
      <c r="N26" s="41">
        <f>'jan-nov'!M26</f>
        <v>1618333.3760489754</v>
      </c>
      <c r="O26" s="41">
        <f t="shared" si="8"/>
        <v>191692.93325128593</v>
      </c>
    </row>
    <row r="27" spans="1:15" x14ac:dyDescent="0.2">
      <c r="A27" s="33">
        <v>1145</v>
      </c>
      <c r="B27" s="34" t="s">
        <v>222</v>
      </c>
      <c r="C27" s="36">
        <v>30625825</v>
      </c>
      <c r="D27" s="36">
        <v>855</v>
      </c>
      <c r="E27" s="37">
        <f t="shared" si="1"/>
        <v>35819.678362573097</v>
      </c>
      <c r="F27" s="38">
        <f t="shared" si="2"/>
        <v>0.8797857780468904</v>
      </c>
      <c r="G27" s="39">
        <f t="shared" si="10"/>
        <v>2936.6476742963628</v>
      </c>
      <c r="H27" s="39">
        <f t="shared" si="3"/>
        <v>288.05128631553123</v>
      </c>
      <c r="I27" s="37">
        <f t="shared" si="4"/>
        <v>3224.6989606118941</v>
      </c>
      <c r="J27" s="82">
        <f t="shared" si="5"/>
        <v>-592.57761289522489</v>
      </c>
      <c r="K27" s="37">
        <f t="shared" si="6"/>
        <v>2632.1213477166693</v>
      </c>
      <c r="L27" s="37">
        <f t="shared" si="7"/>
        <v>2757117.6113231694</v>
      </c>
      <c r="M27" s="37">
        <f t="shared" si="9"/>
        <v>2250463.7522977521</v>
      </c>
      <c r="N27" s="41">
        <f>'jan-nov'!M27</f>
        <v>1959235.993827672</v>
      </c>
      <c r="O27" s="41">
        <f t="shared" si="8"/>
        <v>291227.75847008009</v>
      </c>
    </row>
    <row r="28" spans="1:15" x14ac:dyDescent="0.2">
      <c r="A28" s="33">
        <v>1146</v>
      </c>
      <c r="B28" s="34" t="s">
        <v>223</v>
      </c>
      <c r="C28" s="36">
        <v>396624149</v>
      </c>
      <c r="D28" s="36">
        <v>11283</v>
      </c>
      <c r="E28" s="37">
        <f t="shared" si="1"/>
        <v>35152.36630328813</v>
      </c>
      <c r="F28" s="38">
        <f t="shared" si="2"/>
        <v>0.8633955789687342</v>
      </c>
      <c r="G28" s="39">
        <f t="shared" si="10"/>
        <v>3337.0349098673423</v>
      </c>
      <c r="H28" s="39">
        <f t="shared" si="3"/>
        <v>521.61050706526942</v>
      </c>
      <c r="I28" s="37">
        <f t="shared" si="4"/>
        <v>3858.6454169326116</v>
      </c>
      <c r="J28" s="82">
        <f t="shared" si="5"/>
        <v>-592.57761289522489</v>
      </c>
      <c r="K28" s="37">
        <f t="shared" si="6"/>
        <v>3266.0678040373868</v>
      </c>
      <c r="L28" s="37">
        <f t="shared" si="7"/>
        <v>43537096.23925066</v>
      </c>
      <c r="M28" s="37">
        <f t="shared" si="9"/>
        <v>36851043.032953836</v>
      </c>
      <c r="N28" s="41">
        <f>'jan-nov'!M28</f>
        <v>32559845.389599618</v>
      </c>
      <c r="O28" s="41">
        <f t="shared" si="8"/>
        <v>4291197.6433542185</v>
      </c>
    </row>
    <row r="29" spans="1:15" x14ac:dyDescent="0.2">
      <c r="A29" s="33">
        <v>1149</v>
      </c>
      <c r="B29" s="34" t="s">
        <v>224</v>
      </c>
      <c r="C29" s="36">
        <v>1436867403</v>
      </c>
      <c r="D29" s="36">
        <v>42541</v>
      </c>
      <c r="E29" s="37">
        <f t="shared" si="1"/>
        <v>33776.060811922616</v>
      </c>
      <c r="F29" s="38">
        <f t="shared" si="2"/>
        <v>0.82959142290416155</v>
      </c>
      <c r="G29" s="39">
        <f t="shared" si="10"/>
        <v>4162.8182046866505</v>
      </c>
      <c r="H29" s="39">
        <f t="shared" si="3"/>
        <v>1003.3174290431994</v>
      </c>
      <c r="I29" s="37">
        <f t="shared" si="4"/>
        <v>5166.1356337298494</v>
      </c>
      <c r="J29" s="82">
        <f t="shared" si="5"/>
        <v>-592.57761289522489</v>
      </c>
      <c r="K29" s="37">
        <f t="shared" si="6"/>
        <v>4573.5580208346246</v>
      </c>
      <c r="L29" s="37">
        <f t="shared" si="7"/>
        <v>219772575.99450153</v>
      </c>
      <c r="M29" s="37">
        <f t="shared" si="9"/>
        <v>194563731.76432577</v>
      </c>
      <c r="N29" s="41">
        <f>'jan-nov'!M29</f>
        <v>176163292.20955911</v>
      </c>
      <c r="O29" s="41">
        <f t="shared" si="8"/>
        <v>18400439.554766655</v>
      </c>
    </row>
    <row r="30" spans="1:15" x14ac:dyDescent="0.2">
      <c r="A30" s="33">
        <v>1151</v>
      </c>
      <c r="B30" s="34" t="s">
        <v>225</v>
      </c>
      <c r="C30" s="36">
        <v>8003155</v>
      </c>
      <c r="D30" s="36">
        <v>188</v>
      </c>
      <c r="E30" s="37">
        <f t="shared" si="1"/>
        <v>42569.973404255317</v>
      </c>
      <c r="F30" s="38">
        <f t="shared" si="2"/>
        <v>1.0455832906649196</v>
      </c>
      <c r="G30" s="39">
        <f t="shared" si="10"/>
        <v>-1113.5293507129695</v>
      </c>
      <c r="H30" s="39">
        <f t="shared" si="3"/>
        <v>0</v>
      </c>
      <c r="I30" s="37">
        <f t="shared" si="4"/>
        <v>-1113.5293507129695</v>
      </c>
      <c r="J30" s="82">
        <f t="shared" si="5"/>
        <v>-592.57761289522489</v>
      </c>
      <c r="K30" s="37">
        <f t="shared" si="6"/>
        <v>-1706.1069636081943</v>
      </c>
      <c r="L30" s="37">
        <f t="shared" si="7"/>
        <v>-209343.51793403827</v>
      </c>
      <c r="M30" s="37">
        <f t="shared" si="9"/>
        <v>-320748.10915834055</v>
      </c>
      <c r="N30" s="41">
        <f>'jan-nov'!M30</f>
        <v>-275847.52522406296</v>
      </c>
      <c r="O30" s="41">
        <f t="shared" si="8"/>
        <v>-44900.583934277587</v>
      </c>
    </row>
    <row r="31" spans="1:15" x14ac:dyDescent="0.2">
      <c r="A31" s="33">
        <v>1160</v>
      </c>
      <c r="B31" s="34" t="s">
        <v>226</v>
      </c>
      <c r="C31" s="36">
        <v>407595669</v>
      </c>
      <c r="D31" s="36">
        <v>8775</v>
      </c>
      <c r="E31" s="37">
        <f t="shared" si="1"/>
        <v>46449.648888888885</v>
      </c>
      <c r="F31" s="38">
        <f t="shared" si="2"/>
        <v>1.1408740210915842</v>
      </c>
      <c r="G31" s="39">
        <f t="shared" si="10"/>
        <v>-3441.3346414931102</v>
      </c>
      <c r="H31" s="39">
        <f t="shared" si="3"/>
        <v>0</v>
      </c>
      <c r="I31" s="37">
        <f t="shared" si="4"/>
        <v>-3441.3346414931102</v>
      </c>
      <c r="J31" s="82">
        <f t="shared" si="5"/>
        <v>-592.57761289522489</v>
      </c>
      <c r="K31" s="37">
        <f t="shared" si="6"/>
        <v>-4033.912254388335</v>
      </c>
      <c r="L31" s="37">
        <f t="shared" si="7"/>
        <v>-30197711.479102042</v>
      </c>
      <c r="M31" s="37">
        <f t="shared" si="9"/>
        <v>-35397580.032257639</v>
      </c>
      <c r="N31" s="41">
        <f>'jan-nov'!M31</f>
        <v>-34194143.024686977</v>
      </c>
      <c r="O31" s="41">
        <f t="shared" si="8"/>
        <v>-1203437.0075706616</v>
      </c>
    </row>
    <row r="32" spans="1:15" x14ac:dyDescent="0.2">
      <c r="A32" s="33">
        <v>1505</v>
      </c>
      <c r="B32" s="34" t="s">
        <v>267</v>
      </c>
      <c r="C32" s="36">
        <v>828897279</v>
      </c>
      <c r="D32" s="36">
        <v>24013</v>
      </c>
      <c r="E32" s="37">
        <f t="shared" si="1"/>
        <v>34518.689001790699</v>
      </c>
      <c r="F32" s="38">
        <f t="shared" si="2"/>
        <v>0.84783150069629809</v>
      </c>
      <c r="G32" s="39">
        <f t="shared" si="10"/>
        <v>3717.2412907658013</v>
      </c>
      <c r="H32" s="39">
        <f t="shared" si="3"/>
        <v>743.39756258937041</v>
      </c>
      <c r="I32" s="37">
        <f t="shared" si="4"/>
        <v>4460.6388533551717</v>
      </c>
      <c r="J32" s="82">
        <f t="shared" si="5"/>
        <v>-592.57761289522489</v>
      </c>
      <c r="K32" s="37">
        <f t="shared" si="6"/>
        <v>3868.0612404599469</v>
      </c>
      <c r="L32" s="37">
        <f t="shared" si="7"/>
        <v>107113320.78561774</v>
      </c>
      <c r="M32" s="37">
        <f t="shared" si="9"/>
        <v>92883754.567164704</v>
      </c>
      <c r="N32" s="41">
        <f>'jan-nov'!M32</f>
        <v>85373517.31436725</v>
      </c>
      <c r="O32" s="41">
        <f t="shared" si="8"/>
        <v>7510237.2527974546</v>
      </c>
    </row>
    <row r="33" spans="1:15" x14ac:dyDescent="0.2">
      <c r="A33" s="33">
        <v>1506</v>
      </c>
      <c r="B33" s="34" t="s">
        <v>265</v>
      </c>
      <c r="C33" s="36">
        <v>1172830232</v>
      </c>
      <c r="D33" s="36">
        <v>32002</v>
      </c>
      <c r="E33" s="37">
        <f t="shared" si="1"/>
        <v>36648.654209111934</v>
      </c>
      <c r="F33" s="38">
        <f t="shared" si="2"/>
        <v>0.90014668561135625</v>
      </c>
      <c r="G33" s="39">
        <f t="shared" si="10"/>
        <v>2439.2621663730606</v>
      </c>
      <c r="H33" s="39">
        <f t="shared" si="3"/>
        <v>0</v>
      </c>
      <c r="I33" s="37">
        <f t="shared" si="4"/>
        <v>2439.2621663730606</v>
      </c>
      <c r="J33" s="82">
        <f t="shared" si="5"/>
        <v>-592.57761289522489</v>
      </c>
      <c r="K33" s="37">
        <f t="shared" si="6"/>
        <v>1846.6845534778358</v>
      </c>
      <c r="L33" s="37">
        <f t="shared" si="7"/>
        <v>78061267.848270684</v>
      </c>
      <c r="M33" s="37">
        <f t="shared" si="9"/>
        <v>59097599.080397703</v>
      </c>
      <c r="N33" s="41">
        <f>'jan-nov'!M33</f>
        <v>54211223.873295441</v>
      </c>
      <c r="O33" s="41">
        <f t="shared" si="8"/>
        <v>4886375.2071022615</v>
      </c>
    </row>
    <row r="34" spans="1:15" x14ac:dyDescent="0.2">
      <c r="A34" s="33">
        <v>1507</v>
      </c>
      <c r="B34" s="34" t="s">
        <v>266</v>
      </c>
      <c r="C34" s="36">
        <v>2601937981</v>
      </c>
      <c r="D34" s="36">
        <v>67114</v>
      </c>
      <c r="E34" s="37">
        <f t="shared" si="1"/>
        <v>38768.930193402273</v>
      </c>
      <c r="F34" s="38">
        <f t="shared" si="2"/>
        <v>0.95222388847262207</v>
      </c>
      <c r="G34" s="39">
        <f t="shared" si="10"/>
        <v>1167.0965757988567</v>
      </c>
      <c r="H34" s="39">
        <f t="shared" si="3"/>
        <v>0</v>
      </c>
      <c r="I34" s="37">
        <f t="shared" si="4"/>
        <v>1167.0965757988567</v>
      </c>
      <c r="J34" s="82">
        <f t="shared" si="5"/>
        <v>-592.57761289522489</v>
      </c>
      <c r="K34" s="37">
        <f t="shared" si="6"/>
        <v>574.51896290363186</v>
      </c>
      <c r="L34" s="37">
        <f t="shared" si="7"/>
        <v>78328519.588164479</v>
      </c>
      <c r="M34" s="37">
        <f t="shared" si="9"/>
        <v>38558265.676314346</v>
      </c>
      <c r="N34" s="41">
        <f>'jan-nov'!M34</f>
        <v>37922810.592086211</v>
      </c>
      <c r="O34" s="41">
        <f t="shared" si="8"/>
        <v>635455.08422813565</v>
      </c>
    </row>
    <row r="35" spans="1:15" x14ac:dyDescent="0.2">
      <c r="A35" s="33">
        <v>1511</v>
      </c>
      <c r="B35" s="34" t="s">
        <v>268</v>
      </c>
      <c r="C35" s="36">
        <v>102502648</v>
      </c>
      <c r="D35" s="36">
        <v>3045</v>
      </c>
      <c r="E35" s="37">
        <f t="shared" si="1"/>
        <v>33662.610180623975</v>
      </c>
      <c r="F35" s="38">
        <f t="shared" si="2"/>
        <v>0.82680490285457686</v>
      </c>
      <c r="G35" s="39">
        <f t="shared" si="10"/>
        <v>4230.8885834658358</v>
      </c>
      <c r="H35" s="39">
        <f t="shared" si="3"/>
        <v>1043.0251499977239</v>
      </c>
      <c r="I35" s="37">
        <f t="shared" si="4"/>
        <v>5273.9137334635598</v>
      </c>
      <c r="J35" s="82">
        <f t="shared" si="5"/>
        <v>-592.57761289522489</v>
      </c>
      <c r="K35" s="37">
        <f t="shared" si="6"/>
        <v>4681.336120568335</v>
      </c>
      <c r="L35" s="37">
        <f t="shared" si="7"/>
        <v>16059067.31839654</v>
      </c>
      <c r="M35" s="37">
        <f t="shared" si="9"/>
        <v>14254668.48713058</v>
      </c>
      <c r="N35" s="41">
        <f>'jan-nov'!M35</f>
        <v>13373320.359596806</v>
      </c>
      <c r="O35" s="41">
        <f t="shared" si="8"/>
        <v>881348.12753377482</v>
      </c>
    </row>
    <row r="36" spans="1:15" x14ac:dyDescent="0.2">
      <c r="A36" s="33">
        <v>1514</v>
      </c>
      <c r="B36" s="34" t="s">
        <v>159</v>
      </c>
      <c r="C36" s="36">
        <v>83295743</v>
      </c>
      <c r="D36" s="36">
        <v>2422</v>
      </c>
      <c r="E36" s="37">
        <f t="shared" si="1"/>
        <v>34391.305945499589</v>
      </c>
      <c r="F36" s="38">
        <f t="shared" si="2"/>
        <v>0.84470277909934033</v>
      </c>
      <c r="G36" s="39">
        <f t="shared" si="10"/>
        <v>3793.6711245404672</v>
      </c>
      <c r="H36" s="39">
        <f t="shared" si="3"/>
        <v>787.98163229125885</v>
      </c>
      <c r="I36" s="37">
        <f t="shared" si="4"/>
        <v>4581.652756831726</v>
      </c>
      <c r="J36" s="82">
        <f t="shared" si="5"/>
        <v>-592.57761289522489</v>
      </c>
      <c r="K36" s="37">
        <f t="shared" si="6"/>
        <v>3989.0751439365013</v>
      </c>
      <c r="L36" s="37">
        <f t="shared" si="7"/>
        <v>11096762.977046441</v>
      </c>
      <c r="M36" s="37">
        <f t="shared" si="9"/>
        <v>9661539.9986142069</v>
      </c>
      <c r="N36" s="41">
        <f>'jan-nov'!M36</f>
        <v>8443836.9360241331</v>
      </c>
      <c r="O36" s="41">
        <f t="shared" si="8"/>
        <v>1217703.0625900738</v>
      </c>
    </row>
    <row r="37" spans="1:15" x14ac:dyDescent="0.2">
      <c r="A37" s="33">
        <v>1515</v>
      </c>
      <c r="B37" s="34" t="s">
        <v>393</v>
      </c>
      <c r="C37" s="36">
        <v>339789754</v>
      </c>
      <c r="D37" s="36">
        <v>8765</v>
      </c>
      <c r="E37" s="37">
        <f t="shared" si="1"/>
        <v>38766.657615516255</v>
      </c>
      <c r="F37" s="38">
        <f t="shared" si="2"/>
        <v>0.95216807050342134</v>
      </c>
      <c r="G37" s="39">
        <f t="shared" si="10"/>
        <v>1168.460122530468</v>
      </c>
      <c r="H37" s="39">
        <f t="shared" si="3"/>
        <v>0</v>
      </c>
      <c r="I37" s="37">
        <f t="shared" si="4"/>
        <v>1168.460122530468</v>
      </c>
      <c r="J37" s="82">
        <f t="shared" si="5"/>
        <v>-592.57761289522489</v>
      </c>
      <c r="K37" s="37">
        <f t="shared" si="6"/>
        <v>575.88250963524308</v>
      </c>
      <c r="L37" s="37">
        <f t="shared" si="7"/>
        <v>10241552.973979551</v>
      </c>
      <c r="M37" s="37">
        <f t="shared" si="9"/>
        <v>5047610.1969529055</v>
      </c>
      <c r="N37" s="41">
        <f>'jan-nov'!M37</f>
        <v>3143064.4606972784</v>
      </c>
      <c r="O37" s="41">
        <f t="shared" si="8"/>
        <v>1904545.7362556271</v>
      </c>
    </row>
    <row r="38" spans="1:15" x14ac:dyDescent="0.2">
      <c r="A38" s="33">
        <v>1516</v>
      </c>
      <c r="B38" s="34" t="s">
        <v>269</v>
      </c>
      <c r="C38" s="36">
        <v>316948675</v>
      </c>
      <c r="D38" s="36">
        <v>8557</v>
      </c>
      <c r="E38" s="37">
        <f t="shared" si="1"/>
        <v>37039.695570877644</v>
      </c>
      <c r="F38" s="38">
        <f t="shared" si="2"/>
        <v>0.90975125618363228</v>
      </c>
      <c r="G38" s="39">
        <f t="shared" si="10"/>
        <v>2204.6373493136343</v>
      </c>
      <c r="H38" s="39">
        <f t="shared" si="3"/>
        <v>0</v>
      </c>
      <c r="I38" s="37">
        <f t="shared" si="4"/>
        <v>2204.6373493136343</v>
      </c>
      <c r="J38" s="82">
        <f t="shared" si="5"/>
        <v>-592.57761289522489</v>
      </c>
      <c r="K38" s="37">
        <f t="shared" si="6"/>
        <v>1612.0597364184096</v>
      </c>
      <c r="L38" s="37">
        <f t="shared" si="7"/>
        <v>18865081.798076767</v>
      </c>
      <c r="M38" s="37">
        <f t="shared" si="9"/>
        <v>13794395.16453233</v>
      </c>
      <c r="N38" s="41">
        <f>'jan-nov'!M38</f>
        <v>12274652.356689846</v>
      </c>
      <c r="O38" s="41">
        <f t="shared" si="8"/>
        <v>1519742.8078424837</v>
      </c>
    </row>
    <row r="39" spans="1:15" x14ac:dyDescent="0.2">
      <c r="A39" s="33">
        <v>1517</v>
      </c>
      <c r="B39" s="34" t="s">
        <v>270</v>
      </c>
      <c r="C39" s="36">
        <v>156270226</v>
      </c>
      <c r="D39" s="36">
        <v>5126</v>
      </c>
      <c r="E39" s="37">
        <f t="shared" si="1"/>
        <v>30485.802965275067</v>
      </c>
      <c r="F39" s="38">
        <f t="shared" si="2"/>
        <v>0.74877768610041884</v>
      </c>
      <c r="G39" s="39">
        <f t="shared" si="10"/>
        <v>6136.9729126751809</v>
      </c>
      <c r="H39" s="39">
        <f t="shared" si="3"/>
        <v>2154.9076753698419</v>
      </c>
      <c r="I39" s="37">
        <f t="shared" si="4"/>
        <v>8291.8805880450236</v>
      </c>
      <c r="J39" s="82">
        <f t="shared" si="5"/>
        <v>-592.57761289522489</v>
      </c>
      <c r="K39" s="37">
        <f t="shared" si="6"/>
        <v>7699.3029751497988</v>
      </c>
      <c r="L39" s="37">
        <f t="shared" si="7"/>
        <v>42504179.894318789</v>
      </c>
      <c r="M39" s="37">
        <f t="shared" si="9"/>
        <v>39466627.050617866</v>
      </c>
      <c r="N39" s="41">
        <f>'jan-nov'!M39</f>
        <v>37001799.4910651</v>
      </c>
      <c r="O39" s="41">
        <f t="shared" si="8"/>
        <v>2464827.5595527664</v>
      </c>
    </row>
    <row r="40" spans="1:15" x14ac:dyDescent="0.2">
      <c r="A40" s="33">
        <v>1520</v>
      </c>
      <c r="B40" s="34" t="s">
        <v>272</v>
      </c>
      <c r="C40" s="36">
        <v>345712794</v>
      </c>
      <c r="D40" s="36">
        <v>10833</v>
      </c>
      <c r="E40" s="37">
        <f t="shared" si="1"/>
        <v>31912.932151758516</v>
      </c>
      <c r="F40" s="38">
        <f t="shared" si="2"/>
        <v>0.78383014941387141</v>
      </c>
      <c r="G40" s="39">
        <f t="shared" si="10"/>
        <v>5280.6954007851109</v>
      </c>
      <c r="H40" s="39">
        <f t="shared" si="3"/>
        <v>1655.4124601006345</v>
      </c>
      <c r="I40" s="37">
        <f t="shared" si="4"/>
        <v>6936.1078608857451</v>
      </c>
      <c r="J40" s="82">
        <f t="shared" si="5"/>
        <v>-592.57761289522489</v>
      </c>
      <c r="K40" s="37">
        <f t="shared" si="6"/>
        <v>6343.5302479905204</v>
      </c>
      <c r="L40" s="37">
        <f t="shared" si="7"/>
        <v>75138856.456975281</v>
      </c>
      <c r="M40" s="37">
        <f t="shared" si="9"/>
        <v>68719463.176481307</v>
      </c>
      <c r="N40" s="41">
        <f>'jan-nov'!M40</f>
        <v>66229725.000742912</v>
      </c>
      <c r="O40" s="41">
        <f t="shared" si="8"/>
        <v>2489738.1757383943</v>
      </c>
    </row>
    <row r="41" spans="1:15" x14ac:dyDescent="0.2">
      <c r="A41" s="33">
        <v>1525</v>
      </c>
      <c r="B41" s="34" t="s">
        <v>273</v>
      </c>
      <c r="C41" s="36">
        <v>157009849</v>
      </c>
      <c r="D41" s="36">
        <v>4467</v>
      </c>
      <c r="E41" s="37">
        <f t="shared" si="1"/>
        <v>35148.835683904188</v>
      </c>
      <c r="F41" s="38">
        <f t="shared" si="2"/>
        <v>0.86330886158701325</v>
      </c>
      <c r="G41" s="39">
        <f t="shared" si="10"/>
        <v>3339.1532814977077</v>
      </c>
      <c r="H41" s="39">
        <f t="shared" si="3"/>
        <v>522.84622384964928</v>
      </c>
      <c r="I41" s="37">
        <f t="shared" si="4"/>
        <v>3861.9995053473567</v>
      </c>
      <c r="J41" s="82">
        <f t="shared" si="5"/>
        <v>-592.57761289522489</v>
      </c>
      <c r="K41" s="37">
        <f t="shared" si="6"/>
        <v>3269.4218924521319</v>
      </c>
      <c r="L41" s="37">
        <f t="shared" si="7"/>
        <v>17251551.790386643</v>
      </c>
      <c r="M41" s="37">
        <f t="shared" si="9"/>
        <v>14604507.593583673</v>
      </c>
      <c r="N41" s="41">
        <f>'jan-nov'!M41</f>
        <v>13240052.820383884</v>
      </c>
      <c r="O41" s="41">
        <f t="shared" si="8"/>
        <v>1364454.7731997892</v>
      </c>
    </row>
    <row r="42" spans="1:15" x14ac:dyDescent="0.2">
      <c r="A42" s="33">
        <v>1528</v>
      </c>
      <c r="B42" s="34" t="s">
        <v>274</v>
      </c>
      <c r="C42" s="36">
        <v>229060446</v>
      </c>
      <c r="D42" s="36">
        <v>7558</v>
      </c>
      <c r="E42" s="37">
        <f t="shared" si="1"/>
        <v>30307.018523418894</v>
      </c>
      <c r="F42" s="38">
        <f t="shared" si="2"/>
        <v>0.74438646829860122</v>
      </c>
      <c r="G42" s="39">
        <f t="shared" si="10"/>
        <v>6244.2435777888841</v>
      </c>
      <c r="H42" s="39">
        <f t="shared" si="3"/>
        <v>2217.4822300195019</v>
      </c>
      <c r="I42" s="37">
        <f t="shared" si="4"/>
        <v>8461.7258078083869</v>
      </c>
      <c r="J42" s="82">
        <f t="shared" si="5"/>
        <v>-592.57761289522489</v>
      </c>
      <c r="K42" s="37">
        <f t="shared" si="6"/>
        <v>7869.1481949131621</v>
      </c>
      <c r="L42" s="37">
        <f t="shared" si="7"/>
        <v>63953723.655415788</v>
      </c>
      <c r="M42" s="37">
        <f t="shared" si="9"/>
        <v>59475022.057153679</v>
      </c>
      <c r="N42" s="41">
        <f>'jan-nov'!M42</f>
        <v>56436415.956841588</v>
      </c>
      <c r="O42" s="41">
        <f t="shared" si="8"/>
        <v>3038606.1003120914</v>
      </c>
    </row>
    <row r="43" spans="1:15" x14ac:dyDescent="0.2">
      <c r="A43" s="33">
        <v>1531</v>
      </c>
      <c r="B43" s="34" t="s">
        <v>275</v>
      </c>
      <c r="C43" s="36">
        <v>304036100</v>
      </c>
      <c r="D43" s="36">
        <v>9547</v>
      </c>
      <c r="E43" s="37">
        <f t="shared" si="1"/>
        <v>31846.244893683881</v>
      </c>
      <c r="F43" s="38">
        <f t="shared" si="2"/>
        <v>0.78219220893218611</v>
      </c>
      <c r="G43" s="39">
        <f t="shared" si="10"/>
        <v>5320.7077556298918</v>
      </c>
      <c r="H43" s="39">
        <f t="shared" si="3"/>
        <v>1678.7530004267567</v>
      </c>
      <c r="I43" s="37">
        <f t="shared" si="4"/>
        <v>6999.4607560566483</v>
      </c>
      <c r="J43" s="82">
        <f t="shared" si="5"/>
        <v>-592.57761289522489</v>
      </c>
      <c r="K43" s="37">
        <f t="shared" si="6"/>
        <v>6406.8831431614235</v>
      </c>
      <c r="L43" s="37">
        <f t="shared" si="7"/>
        <v>66823851.838072821</v>
      </c>
      <c r="M43" s="37">
        <f t="shared" si="9"/>
        <v>61166513.367762111</v>
      </c>
      <c r="N43" s="41">
        <f>'jan-nov'!M43</f>
        <v>56555687.584588081</v>
      </c>
      <c r="O43" s="41">
        <f t="shared" si="8"/>
        <v>4610825.7831740305</v>
      </c>
    </row>
    <row r="44" spans="1:15" x14ac:dyDescent="0.2">
      <c r="A44" s="33">
        <v>1532</v>
      </c>
      <c r="B44" s="34" t="s">
        <v>276</v>
      </c>
      <c r="C44" s="36">
        <v>311009072</v>
      </c>
      <c r="D44" s="36">
        <v>8597</v>
      </c>
      <c r="E44" s="37">
        <f t="shared" si="1"/>
        <v>36176.465278585551</v>
      </c>
      <c r="F44" s="38">
        <f t="shared" si="2"/>
        <v>0.88854900733453657</v>
      </c>
      <c r="G44" s="39">
        <f t="shared" si="10"/>
        <v>2722.5755246888903</v>
      </c>
      <c r="H44" s="39">
        <f t="shared" si="3"/>
        <v>163.17586571117243</v>
      </c>
      <c r="I44" s="37">
        <f t="shared" si="4"/>
        <v>2885.7513904000625</v>
      </c>
      <c r="J44" s="82">
        <f t="shared" si="5"/>
        <v>-592.57761289522489</v>
      </c>
      <c r="K44" s="37">
        <f t="shared" si="6"/>
        <v>2293.1737775048377</v>
      </c>
      <c r="L44" s="37">
        <f t="shared" si="7"/>
        <v>24808804.703269336</v>
      </c>
      <c r="M44" s="37">
        <f t="shared" si="9"/>
        <v>19714414.965209089</v>
      </c>
      <c r="N44" s="41">
        <f>'jan-nov'!M44</f>
        <v>19480386.258112915</v>
      </c>
      <c r="O44" s="41">
        <f t="shared" si="8"/>
        <v>234028.70709617436</v>
      </c>
    </row>
    <row r="45" spans="1:15" x14ac:dyDescent="0.2">
      <c r="A45" s="33">
        <v>1535</v>
      </c>
      <c r="B45" s="34" t="s">
        <v>277</v>
      </c>
      <c r="C45" s="36">
        <v>252196746</v>
      </c>
      <c r="D45" s="36">
        <v>6936</v>
      </c>
      <c r="E45" s="37">
        <f t="shared" si="1"/>
        <v>36360.545847750866</v>
      </c>
      <c r="F45" s="38">
        <f t="shared" si="2"/>
        <v>0.89307030607784521</v>
      </c>
      <c r="G45" s="39">
        <f t="shared" si="10"/>
        <v>2612.1271831897016</v>
      </c>
      <c r="H45" s="39">
        <f t="shared" si="3"/>
        <v>98.747666503312203</v>
      </c>
      <c r="I45" s="37">
        <f t="shared" si="4"/>
        <v>2710.8748496930139</v>
      </c>
      <c r="J45" s="82">
        <f t="shared" si="5"/>
        <v>-592.57761289522489</v>
      </c>
      <c r="K45" s="37">
        <f t="shared" si="6"/>
        <v>2118.2972367977891</v>
      </c>
      <c r="L45" s="37">
        <f t="shared" si="7"/>
        <v>18802627.957470745</v>
      </c>
      <c r="M45" s="37">
        <f t="shared" si="9"/>
        <v>14692509.634429466</v>
      </c>
      <c r="N45" s="41">
        <f>'jan-nov'!M45</f>
        <v>13313502.426244171</v>
      </c>
      <c r="O45" s="41">
        <f t="shared" si="8"/>
        <v>1379007.2081852946</v>
      </c>
    </row>
    <row r="46" spans="1:15" x14ac:dyDescent="0.2">
      <c r="A46" s="33">
        <v>1539</v>
      </c>
      <c r="B46" s="34" t="s">
        <v>278</v>
      </c>
      <c r="C46" s="36">
        <v>238800238</v>
      </c>
      <c r="D46" s="36">
        <v>7019</v>
      </c>
      <c r="E46" s="37">
        <f t="shared" si="1"/>
        <v>34021.974355321268</v>
      </c>
      <c r="F46" s="38">
        <f t="shared" si="2"/>
        <v>0.83563143353522595</v>
      </c>
      <c r="G46" s="39">
        <f t="shared" si="10"/>
        <v>4015.2700786474597</v>
      </c>
      <c r="H46" s="39">
        <f t="shared" si="3"/>
        <v>917.24768885367109</v>
      </c>
      <c r="I46" s="37">
        <f t="shared" si="4"/>
        <v>4932.5177675011309</v>
      </c>
      <c r="J46" s="82">
        <f t="shared" si="5"/>
        <v>-592.57761289522489</v>
      </c>
      <c r="K46" s="37">
        <f t="shared" si="6"/>
        <v>4339.9401546059062</v>
      </c>
      <c r="L46" s="37">
        <f t="shared" si="7"/>
        <v>34621342.210090436</v>
      </c>
      <c r="M46" s="37">
        <f t="shared" si="9"/>
        <v>30462039.945178855</v>
      </c>
      <c r="N46" s="41">
        <f>'jan-nov'!M46</f>
        <v>31305692.993188847</v>
      </c>
      <c r="O46" s="41">
        <f t="shared" si="8"/>
        <v>-843653.04800999165</v>
      </c>
    </row>
    <row r="47" spans="1:15" x14ac:dyDescent="0.2">
      <c r="A47" s="33">
        <v>1547</v>
      </c>
      <c r="B47" s="34" t="s">
        <v>279</v>
      </c>
      <c r="C47" s="36">
        <v>122920718</v>
      </c>
      <c r="D47" s="36">
        <v>3518</v>
      </c>
      <c r="E47" s="37">
        <f t="shared" si="1"/>
        <v>34940.511085844228</v>
      </c>
      <c r="F47" s="38">
        <f t="shared" si="2"/>
        <v>0.85819209262177332</v>
      </c>
      <c r="G47" s="39">
        <f t="shared" si="10"/>
        <v>3464.1480403336841</v>
      </c>
      <c r="H47" s="39">
        <f t="shared" si="3"/>
        <v>595.75983317063537</v>
      </c>
      <c r="I47" s="37">
        <f t="shared" si="4"/>
        <v>4059.9078735043195</v>
      </c>
      <c r="J47" s="82">
        <f t="shared" si="5"/>
        <v>-592.57761289522489</v>
      </c>
      <c r="K47" s="37">
        <f t="shared" si="6"/>
        <v>3467.3302606090947</v>
      </c>
      <c r="L47" s="37">
        <f t="shared" si="7"/>
        <v>14282755.898988197</v>
      </c>
      <c r="M47" s="37">
        <f t="shared" si="9"/>
        <v>12198067.856822794</v>
      </c>
      <c r="N47" s="41">
        <f>'jan-nov'!M47</f>
        <v>10660580.886883939</v>
      </c>
      <c r="O47" s="41">
        <f t="shared" si="8"/>
        <v>1537486.9699388556</v>
      </c>
    </row>
    <row r="48" spans="1:15" x14ac:dyDescent="0.2">
      <c r="A48" s="33">
        <v>1554</v>
      </c>
      <c r="B48" s="34" t="s">
        <v>280</v>
      </c>
      <c r="C48" s="36">
        <v>202508758</v>
      </c>
      <c r="D48" s="36">
        <v>5828</v>
      </c>
      <c r="E48" s="37">
        <f t="shared" si="1"/>
        <v>34747.556280027457</v>
      </c>
      <c r="F48" s="38">
        <f t="shared" si="2"/>
        <v>0.85345282912964859</v>
      </c>
      <c r="G48" s="39">
        <f t="shared" si="10"/>
        <v>3579.9209238237468</v>
      </c>
      <c r="H48" s="39">
        <f t="shared" si="3"/>
        <v>663.29401520650526</v>
      </c>
      <c r="I48" s="37">
        <f t="shared" si="4"/>
        <v>4243.214939030252</v>
      </c>
      <c r="J48" s="82">
        <f t="shared" si="5"/>
        <v>-592.57761289522489</v>
      </c>
      <c r="K48" s="37">
        <f t="shared" si="6"/>
        <v>3650.6373261350273</v>
      </c>
      <c r="L48" s="37">
        <f t="shared" si="7"/>
        <v>24729456.66466831</v>
      </c>
      <c r="M48" s="37">
        <f t="shared" si="9"/>
        <v>21275914.336714938</v>
      </c>
      <c r="N48" s="41">
        <f>'jan-nov'!M48</f>
        <v>19377379.009681527</v>
      </c>
      <c r="O48" s="41">
        <f t="shared" si="8"/>
        <v>1898535.3270334117</v>
      </c>
    </row>
    <row r="49" spans="1:15" x14ac:dyDescent="0.2">
      <c r="A49" s="33">
        <v>1557</v>
      </c>
      <c r="B49" s="34" t="s">
        <v>281</v>
      </c>
      <c r="C49" s="36">
        <v>77389934</v>
      </c>
      <c r="D49" s="36">
        <v>2669</v>
      </c>
      <c r="E49" s="37">
        <f t="shared" si="1"/>
        <v>28995.853877856876</v>
      </c>
      <c r="F49" s="38">
        <f t="shared" si="2"/>
        <v>0.71218227047842597</v>
      </c>
      <c r="G49" s="39">
        <f t="shared" si="10"/>
        <v>7030.942365126095</v>
      </c>
      <c r="H49" s="39">
        <f t="shared" si="3"/>
        <v>2676.3898559662084</v>
      </c>
      <c r="I49" s="37">
        <f t="shared" si="4"/>
        <v>9707.3322210923034</v>
      </c>
      <c r="J49" s="82">
        <f t="shared" si="5"/>
        <v>-592.57761289522489</v>
      </c>
      <c r="K49" s="37">
        <f t="shared" si="6"/>
        <v>9114.7546081970777</v>
      </c>
      <c r="L49" s="37">
        <f t="shared" si="7"/>
        <v>25908869.698095359</v>
      </c>
      <c r="M49" s="37">
        <f t="shared" si="9"/>
        <v>24327280.049277999</v>
      </c>
      <c r="N49" s="41">
        <f>'jan-nov'!M49</f>
        <v>23427048.050907683</v>
      </c>
      <c r="O49" s="41">
        <f t="shared" si="8"/>
        <v>900231.99837031588</v>
      </c>
    </row>
    <row r="50" spans="1:15" x14ac:dyDescent="0.2">
      <c r="A50" s="33">
        <v>1560</v>
      </c>
      <c r="B50" s="34" t="s">
        <v>282</v>
      </c>
      <c r="C50" s="36">
        <v>87975053</v>
      </c>
      <c r="D50" s="36">
        <v>2960</v>
      </c>
      <c r="E50" s="37">
        <f t="shared" si="1"/>
        <v>29721.301689189189</v>
      </c>
      <c r="F50" s="38">
        <f t="shared" si="2"/>
        <v>0.7300003720444157</v>
      </c>
      <c r="G50" s="39">
        <f t="shared" si="10"/>
        <v>6595.673678326707</v>
      </c>
      <c r="H50" s="39">
        <f t="shared" si="3"/>
        <v>2422.4831219998987</v>
      </c>
      <c r="I50" s="37">
        <f t="shared" si="4"/>
        <v>9018.1568003266057</v>
      </c>
      <c r="J50" s="82">
        <f t="shared" si="5"/>
        <v>-592.57761289522489</v>
      </c>
      <c r="K50" s="37">
        <f t="shared" si="6"/>
        <v>8425.57918743138</v>
      </c>
      <c r="L50" s="37">
        <f t="shared" si="7"/>
        <v>26693744.128966752</v>
      </c>
      <c r="M50" s="37">
        <f t="shared" si="9"/>
        <v>24939714.394796886</v>
      </c>
      <c r="N50" s="41">
        <f>'jan-nov'!M50</f>
        <v>23800218.55670166</v>
      </c>
      <c r="O50" s="41">
        <f t="shared" si="8"/>
        <v>1139495.8380952254</v>
      </c>
    </row>
    <row r="51" spans="1:15" x14ac:dyDescent="0.2">
      <c r="A51" s="33">
        <v>1563</v>
      </c>
      <c r="B51" s="34" t="s">
        <v>283</v>
      </c>
      <c r="C51" s="36">
        <v>253832352</v>
      </c>
      <c r="D51" s="36">
        <v>6932</v>
      </c>
      <c r="E51" s="37">
        <f t="shared" si="1"/>
        <v>36617.477207155222</v>
      </c>
      <c r="F51" s="38">
        <f t="shared" si="2"/>
        <v>0.89938093102679484</v>
      </c>
      <c r="G51" s="39">
        <f t="shared" si="10"/>
        <v>2457.9683675470878</v>
      </c>
      <c r="H51" s="39">
        <f t="shared" si="3"/>
        <v>8.8216907117875962</v>
      </c>
      <c r="I51" s="37">
        <f t="shared" si="4"/>
        <v>2466.7900582588754</v>
      </c>
      <c r="J51" s="82">
        <f t="shared" si="5"/>
        <v>-592.57761289522489</v>
      </c>
      <c r="K51" s="37">
        <f t="shared" si="6"/>
        <v>1874.2124453636507</v>
      </c>
      <c r="L51" s="37">
        <f t="shared" si="7"/>
        <v>17099788.683850523</v>
      </c>
      <c r="M51" s="37">
        <f t="shared" si="9"/>
        <v>12992040.671260826</v>
      </c>
      <c r="N51" s="41">
        <f>'jan-nov'!M51</f>
        <v>11704400.731631884</v>
      </c>
      <c r="O51" s="41">
        <f t="shared" si="8"/>
        <v>1287639.9396289419</v>
      </c>
    </row>
    <row r="52" spans="1:15" x14ac:dyDescent="0.2">
      <c r="A52" s="33">
        <v>1566</v>
      </c>
      <c r="B52" s="34" t="s">
        <v>284</v>
      </c>
      <c r="C52" s="36">
        <v>192527307</v>
      </c>
      <c r="D52" s="36">
        <v>5849</v>
      </c>
      <c r="E52" s="37">
        <f t="shared" si="1"/>
        <v>32916.277483330487</v>
      </c>
      <c r="F52" s="38">
        <f t="shared" si="2"/>
        <v>0.80847383672595796</v>
      </c>
      <c r="G52" s="39">
        <f t="shared" si="10"/>
        <v>4678.6882018419283</v>
      </c>
      <c r="H52" s="39">
        <f t="shared" si="3"/>
        <v>1304.2415940504447</v>
      </c>
      <c r="I52" s="37">
        <f t="shared" si="4"/>
        <v>5982.9297958923726</v>
      </c>
      <c r="J52" s="82">
        <f t="shared" si="5"/>
        <v>-592.57761289522489</v>
      </c>
      <c r="K52" s="37">
        <f t="shared" si="6"/>
        <v>5390.3521829971478</v>
      </c>
      <c r="L52" s="37">
        <f t="shared" si="7"/>
        <v>34994156.376174487</v>
      </c>
      <c r="M52" s="37">
        <f t="shared" si="9"/>
        <v>31528169.918350317</v>
      </c>
      <c r="N52" s="41">
        <f>'jan-nov'!M52</f>
        <v>30146229.012161478</v>
      </c>
      <c r="O52" s="41">
        <f t="shared" si="8"/>
        <v>1381940.9061888382</v>
      </c>
    </row>
    <row r="53" spans="1:15" x14ac:dyDescent="0.2">
      <c r="A53" s="33">
        <v>1573</v>
      </c>
      <c r="B53" s="34" t="s">
        <v>286</v>
      </c>
      <c r="C53" s="36">
        <v>69895677</v>
      </c>
      <c r="D53" s="36">
        <v>2120</v>
      </c>
      <c r="E53" s="37">
        <f t="shared" si="1"/>
        <v>32969.658962264148</v>
      </c>
      <c r="F53" s="38">
        <f t="shared" si="2"/>
        <v>0.80978496703543656</v>
      </c>
      <c r="G53" s="39">
        <f t="shared" si="10"/>
        <v>4646.6593144817316</v>
      </c>
      <c r="H53" s="39">
        <f t="shared" si="3"/>
        <v>1285.5580764236634</v>
      </c>
      <c r="I53" s="37">
        <f t="shared" si="4"/>
        <v>5932.2173909053945</v>
      </c>
      <c r="J53" s="82">
        <f t="shared" si="5"/>
        <v>-592.57761289522489</v>
      </c>
      <c r="K53" s="37">
        <f t="shared" si="6"/>
        <v>5339.6397780101697</v>
      </c>
      <c r="L53" s="37">
        <f t="shared" si="7"/>
        <v>12576300.868719436</v>
      </c>
      <c r="M53" s="37">
        <f t="shared" si="9"/>
        <v>11320036.329381559</v>
      </c>
      <c r="N53" s="41">
        <f>'jan-nov'!M53</f>
        <v>10642249.007502543</v>
      </c>
      <c r="O53" s="41">
        <f t="shared" si="8"/>
        <v>677787.32187901624</v>
      </c>
    </row>
    <row r="54" spans="1:15" x14ac:dyDescent="0.2">
      <c r="A54" s="33">
        <v>1576</v>
      </c>
      <c r="B54" s="34" t="s">
        <v>287</v>
      </c>
      <c r="C54" s="36">
        <v>113337905</v>
      </c>
      <c r="D54" s="36">
        <v>3384</v>
      </c>
      <c r="E54" s="37">
        <f t="shared" si="1"/>
        <v>33492.288711583926</v>
      </c>
      <c r="F54" s="38">
        <f t="shared" si="2"/>
        <v>0.82262154853629632</v>
      </c>
      <c r="G54" s="39">
        <f t="shared" si="10"/>
        <v>4333.0814648898649</v>
      </c>
      <c r="H54" s="39">
        <f t="shared" si="3"/>
        <v>1102.637664161741</v>
      </c>
      <c r="I54" s="37">
        <f t="shared" si="4"/>
        <v>5435.7191290516057</v>
      </c>
      <c r="J54" s="82">
        <f t="shared" si="5"/>
        <v>-592.57761289522489</v>
      </c>
      <c r="K54" s="37">
        <f t="shared" si="6"/>
        <v>4843.1415161563809</v>
      </c>
      <c r="L54" s="37">
        <f t="shared" si="7"/>
        <v>18394473.532710634</v>
      </c>
      <c r="M54" s="37">
        <f t="shared" si="9"/>
        <v>16389190.890673192</v>
      </c>
      <c r="N54" s="41">
        <f>'jan-nov'!M54</f>
        <v>15227486.078202175</v>
      </c>
      <c r="O54" s="41">
        <f t="shared" si="8"/>
        <v>1161704.8124710172</v>
      </c>
    </row>
    <row r="55" spans="1:15" x14ac:dyDescent="0.2">
      <c r="A55" s="33">
        <v>1577</v>
      </c>
      <c r="B55" s="34" t="s">
        <v>271</v>
      </c>
      <c r="C55" s="36">
        <v>313952592</v>
      </c>
      <c r="D55" s="36">
        <v>10809</v>
      </c>
      <c r="E55" s="37">
        <f t="shared" si="1"/>
        <v>29045.479877879545</v>
      </c>
      <c r="F55" s="38">
        <f t="shared" si="2"/>
        <v>0.71340116051421476</v>
      </c>
      <c r="G55" s="39">
        <f t="shared" si="10"/>
        <v>7001.1667651124935</v>
      </c>
      <c r="H55" s="39">
        <f t="shared" si="3"/>
        <v>2659.0207559582741</v>
      </c>
      <c r="I55" s="37">
        <f t="shared" si="4"/>
        <v>9660.1875210707676</v>
      </c>
      <c r="J55" s="82">
        <f t="shared" si="5"/>
        <v>-592.57761289522489</v>
      </c>
      <c r="K55" s="37">
        <f t="shared" si="6"/>
        <v>9067.6099081755419</v>
      </c>
      <c r="L55" s="37">
        <f t="shared" si="7"/>
        <v>104416966.91525392</v>
      </c>
      <c r="M55" s="37">
        <f t="shared" si="9"/>
        <v>98011795.49746944</v>
      </c>
      <c r="N55" s="41">
        <f>'jan-nov'!M55</f>
        <v>97157905.369337246</v>
      </c>
      <c r="O55" s="41">
        <f t="shared" si="8"/>
        <v>853890.12813219428</v>
      </c>
    </row>
    <row r="56" spans="1:15" x14ac:dyDescent="0.2">
      <c r="A56" s="33">
        <v>1578</v>
      </c>
      <c r="B56" s="34" t="s">
        <v>394</v>
      </c>
      <c r="C56" s="36">
        <v>80518845</v>
      </c>
      <c r="D56" s="36">
        <v>2491</v>
      </c>
      <c r="E56" s="37">
        <f t="shared" si="1"/>
        <v>32323.904054596547</v>
      </c>
      <c r="F56" s="38">
        <f t="shared" si="2"/>
        <v>0.79392424438686149</v>
      </c>
      <c r="G56" s="39">
        <f t="shared" si="10"/>
        <v>5034.1122590822924</v>
      </c>
      <c r="H56" s="39">
        <f t="shared" si="3"/>
        <v>1511.5722941073236</v>
      </c>
      <c r="I56" s="37">
        <f t="shared" si="4"/>
        <v>6545.6845531896161</v>
      </c>
      <c r="J56" s="82">
        <f t="shared" si="5"/>
        <v>-592.57761289522489</v>
      </c>
      <c r="K56" s="37">
        <f t="shared" si="6"/>
        <v>5953.1069402943913</v>
      </c>
      <c r="L56" s="37">
        <f t="shared" si="7"/>
        <v>16305300.221995333</v>
      </c>
      <c r="M56" s="37">
        <f t="shared" si="9"/>
        <v>14829189.388273329</v>
      </c>
      <c r="N56" s="41">
        <f>'jan-nov'!M56</f>
        <v>22920069.851315483</v>
      </c>
      <c r="O56" s="41">
        <f t="shared" si="8"/>
        <v>-8090880.4630421549</v>
      </c>
    </row>
    <row r="57" spans="1:15" x14ac:dyDescent="0.2">
      <c r="A57" s="33">
        <v>1579</v>
      </c>
      <c r="B57" s="34" t="s">
        <v>395</v>
      </c>
      <c r="C57" s="36">
        <v>420430876</v>
      </c>
      <c r="D57" s="36">
        <v>13287</v>
      </c>
      <c r="E57" s="37">
        <f t="shared" si="1"/>
        <v>31642.272597275532</v>
      </c>
      <c r="F57" s="38">
        <f t="shared" si="2"/>
        <v>0.77718233911484202</v>
      </c>
      <c r="G57" s="39">
        <f t="shared" si="10"/>
        <v>5443.0911334749007</v>
      </c>
      <c r="H57" s="39">
        <f t="shared" si="3"/>
        <v>1750.1433041696787</v>
      </c>
      <c r="I57" s="37">
        <f t="shared" si="4"/>
        <v>7193.2344376445799</v>
      </c>
      <c r="J57" s="82">
        <f t="shared" si="5"/>
        <v>-592.57761289522489</v>
      </c>
      <c r="K57" s="37">
        <f t="shared" si="6"/>
        <v>6600.6568247493551</v>
      </c>
      <c r="L57" s="37">
        <f t="shared" si="7"/>
        <v>95576505.972983539</v>
      </c>
      <c r="M57" s="37">
        <f t="shared" si="9"/>
        <v>87702927.230444685</v>
      </c>
      <c r="N57" s="41">
        <f>'jan-nov'!M57</f>
        <v>85372205.011974648</v>
      </c>
      <c r="O57" s="41">
        <f t="shared" si="8"/>
        <v>2330722.218470037</v>
      </c>
    </row>
    <row r="58" spans="1:15" x14ac:dyDescent="0.2">
      <c r="A58" s="33">
        <v>1804</v>
      </c>
      <c r="B58" s="34" t="s">
        <v>288</v>
      </c>
      <c r="C58" s="36">
        <v>2041171460</v>
      </c>
      <c r="D58" s="36">
        <v>52803</v>
      </c>
      <c r="E58" s="37">
        <f t="shared" si="1"/>
        <v>38656.35399503816</v>
      </c>
      <c r="F58" s="38">
        <f t="shared" si="2"/>
        <v>0.94945884582581763</v>
      </c>
      <c r="G58" s="39">
        <f t="shared" si="10"/>
        <v>1234.6422948173247</v>
      </c>
      <c r="H58" s="39">
        <f t="shared" si="3"/>
        <v>0</v>
      </c>
      <c r="I58" s="37">
        <f t="shared" si="4"/>
        <v>1234.6422948173247</v>
      </c>
      <c r="J58" s="82">
        <f t="shared" si="5"/>
        <v>-592.57761289522489</v>
      </c>
      <c r="K58" s="37">
        <f t="shared" si="6"/>
        <v>642.06468192209979</v>
      </c>
      <c r="L58" s="37">
        <f t="shared" si="7"/>
        <v>65192817.093239196</v>
      </c>
      <c r="M58" s="37">
        <f t="shared" si="9"/>
        <v>33902941.399532638</v>
      </c>
      <c r="N58" s="41">
        <f>'jan-nov'!M58</f>
        <v>26059309.12549882</v>
      </c>
      <c r="O58" s="41">
        <f t="shared" si="8"/>
        <v>7843632.2740338184</v>
      </c>
    </row>
    <row r="59" spans="1:15" x14ac:dyDescent="0.2">
      <c r="A59" s="33">
        <v>1806</v>
      </c>
      <c r="B59" s="34" t="s">
        <v>289</v>
      </c>
      <c r="C59" s="36">
        <v>725292156</v>
      </c>
      <c r="D59" s="36">
        <v>21530</v>
      </c>
      <c r="E59" s="37">
        <f t="shared" si="1"/>
        <v>33687.513051555965</v>
      </c>
      <c r="F59" s="38">
        <f t="shared" si="2"/>
        <v>0.82741655523896551</v>
      </c>
      <c r="G59" s="39">
        <f t="shared" si="10"/>
        <v>4215.9468609066416</v>
      </c>
      <c r="H59" s="39">
        <f t="shared" si="3"/>
        <v>1034.3091451715275</v>
      </c>
      <c r="I59" s="37">
        <f t="shared" si="4"/>
        <v>5250.2560060781689</v>
      </c>
      <c r="J59" s="82">
        <f t="shared" si="5"/>
        <v>-592.57761289522489</v>
      </c>
      <c r="K59" s="37">
        <f t="shared" si="6"/>
        <v>4657.6783931829441</v>
      </c>
      <c r="L59" s="37">
        <f t="shared" si="7"/>
        <v>113038011.81086297</v>
      </c>
      <c r="M59" s="37">
        <f t="shared" si="9"/>
        <v>100279815.80522878</v>
      </c>
      <c r="N59" s="41">
        <f>'jan-nov'!M59</f>
        <v>89323081.10685356</v>
      </c>
      <c r="O59" s="41">
        <f t="shared" si="8"/>
        <v>10956734.698375225</v>
      </c>
    </row>
    <row r="60" spans="1:15" x14ac:dyDescent="0.2">
      <c r="A60" s="33">
        <v>1811</v>
      </c>
      <c r="B60" s="34" t="s">
        <v>290</v>
      </c>
      <c r="C60" s="36">
        <v>60564505</v>
      </c>
      <c r="D60" s="36">
        <v>1406</v>
      </c>
      <c r="E60" s="37">
        <f t="shared" si="1"/>
        <v>43075.75035561878</v>
      </c>
      <c r="F60" s="38">
        <f t="shared" si="2"/>
        <v>1.0580059418168748</v>
      </c>
      <c r="G60" s="39">
        <f t="shared" si="10"/>
        <v>-1416.9955215310474</v>
      </c>
      <c r="H60" s="39">
        <f t="shared" si="3"/>
        <v>0</v>
      </c>
      <c r="I60" s="37">
        <f t="shared" si="4"/>
        <v>-1416.9955215310474</v>
      </c>
      <c r="J60" s="82">
        <f t="shared" si="5"/>
        <v>-592.57761289522489</v>
      </c>
      <c r="K60" s="37">
        <f t="shared" si="6"/>
        <v>-2009.5731344262722</v>
      </c>
      <c r="L60" s="37">
        <f t="shared" si="7"/>
        <v>-1992295.7032726526</v>
      </c>
      <c r="M60" s="37">
        <f t="shared" si="9"/>
        <v>-2825459.8270033388</v>
      </c>
      <c r="N60" s="41">
        <f>'jan-nov'!M60</f>
        <v>-1144929.2450267726</v>
      </c>
      <c r="O60" s="41">
        <f t="shared" si="8"/>
        <v>-1680530.5819765662</v>
      </c>
    </row>
    <row r="61" spans="1:15" x14ac:dyDescent="0.2">
      <c r="A61" s="33">
        <v>1812</v>
      </c>
      <c r="B61" s="34" t="s">
        <v>291</v>
      </c>
      <c r="C61" s="36">
        <v>67190415</v>
      </c>
      <c r="D61" s="36">
        <v>1981</v>
      </c>
      <c r="E61" s="37">
        <f t="shared" si="1"/>
        <v>33917.423018677437</v>
      </c>
      <c r="F61" s="38">
        <f t="shared" si="2"/>
        <v>0.83306349369713006</v>
      </c>
      <c r="G61" s="39">
        <f t="shared" si="10"/>
        <v>4078.0008806337587</v>
      </c>
      <c r="H61" s="39">
        <f t="shared" si="3"/>
        <v>953.84065667901223</v>
      </c>
      <c r="I61" s="37">
        <f t="shared" si="4"/>
        <v>5031.8415373127709</v>
      </c>
      <c r="J61" s="82">
        <f t="shared" si="5"/>
        <v>-592.57761289522489</v>
      </c>
      <c r="K61" s="37">
        <f t="shared" si="6"/>
        <v>4439.2639244175461</v>
      </c>
      <c r="L61" s="37">
        <f t="shared" si="7"/>
        <v>9968078.0854166001</v>
      </c>
      <c r="M61" s="37">
        <f t="shared" si="9"/>
        <v>8794181.834271159</v>
      </c>
      <c r="N61" s="41">
        <f>'jan-nov'!M61</f>
        <v>8331417.5339445872</v>
      </c>
      <c r="O61" s="41">
        <f t="shared" si="8"/>
        <v>462764.3003265718</v>
      </c>
    </row>
    <row r="62" spans="1:15" x14ac:dyDescent="0.2">
      <c r="A62" s="33">
        <v>1813</v>
      </c>
      <c r="B62" s="34" t="s">
        <v>292</v>
      </c>
      <c r="C62" s="36">
        <v>351385722</v>
      </c>
      <c r="D62" s="36">
        <v>7777</v>
      </c>
      <c r="E62" s="37">
        <f t="shared" si="1"/>
        <v>45182.682525395394</v>
      </c>
      <c r="F62" s="38">
        <f t="shared" si="2"/>
        <v>1.109755400299332</v>
      </c>
      <c r="G62" s="39">
        <f t="shared" si="10"/>
        <v>-2681.1548233970157</v>
      </c>
      <c r="H62" s="39">
        <f t="shared" si="3"/>
        <v>0</v>
      </c>
      <c r="I62" s="37">
        <f t="shared" si="4"/>
        <v>-2681.1548233970157</v>
      </c>
      <c r="J62" s="82">
        <f t="shared" si="5"/>
        <v>-592.57761289522489</v>
      </c>
      <c r="K62" s="37">
        <f t="shared" si="6"/>
        <v>-3273.7324362922404</v>
      </c>
      <c r="L62" s="37">
        <f t="shared" si="7"/>
        <v>-20851341.061558589</v>
      </c>
      <c r="M62" s="37">
        <f t="shared" si="9"/>
        <v>-25459817.157044753</v>
      </c>
      <c r="N62" s="41">
        <f>'jan-nov'!M62</f>
        <v>-26671913.983337972</v>
      </c>
      <c r="O62" s="41">
        <f t="shared" si="8"/>
        <v>1212096.8262932189</v>
      </c>
    </row>
    <row r="63" spans="1:15" x14ac:dyDescent="0.2">
      <c r="A63" s="33">
        <v>1815</v>
      </c>
      <c r="B63" s="34" t="s">
        <v>293</v>
      </c>
      <c r="C63" s="36">
        <v>49367154</v>
      </c>
      <c r="D63" s="36">
        <v>1175</v>
      </c>
      <c r="E63" s="37">
        <f t="shared" si="1"/>
        <v>42014.59914893617</v>
      </c>
      <c r="F63" s="38">
        <f t="shared" si="2"/>
        <v>1.0319424542962239</v>
      </c>
      <c r="G63" s="39">
        <f t="shared" si="10"/>
        <v>-780.30479752148096</v>
      </c>
      <c r="H63" s="39">
        <f t="shared" si="3"/>
        <v>0</v>
      </c>
      <c r="I63" s="37">
        <f t="shared" si="4"/>
        <v>-780.30479752148096</v>
      </c>
      <c r="J63" s="82">
        <f t="shared" si="5"/>
        <v>-592.57761289522489</v>
      </c>
      <c r="K63" s="37">
        <f t="shared" si="6"/>
        <v>-1372.8824104167059</v>
      </c>
      <c r="L63" s="37">
        <f t="shared" si="7"/>
        <v>-916858.13708774012</v>
      </c>
      <c r="M63" s="37">
        <f t="shared" si="9"/>
        <v>-1613136.8322396295</v>
      </c>
      <c r="N63" s="41">
        <f>'jan-nov'!M63</f>
        <v>-1681569.7326503966</v>
      </c>
      <c r="O63" s="41">
        <f t="shared" si="8"/>
        <v>68432.900410767179</v>
      </c>
    </row>
    <row r="64" spans="1:15" x14ac:dyDescent="0.2">
      <c r="A64" s="33">
        <v>1816</v>
      </c>
      <c r="B64" s="34" t="s">
        <v>294</v>
      </c>
      <c r="C64" s="36">
        <v>18700722</v>
      </c>
      <c r="D64" s="36">
        <v>462</v>
      </c>
      <c r="E64" s="37">
        <f t="shared" si="1"/>
        <v>40477.753246753244</v>
      </c>
      <c r="F64" s="38">
        <f t="shared" si="2"/>
        <v>0.99419518157914255</v>
      </c>
      <c r="G64" s="39">
        <f t="shared" si="10"/>
        <v>141.80274378827451</v>
      </c>
      <c r="H64" s="39">
        <f t="shared" si="3"/>
        <v>0</v>
      </c>
      <c r="I64" s="37">
        <f t="shared" si="4"/>
        <v>141.80274378827451</v>
      </c>
      <c r="J64" s="82">
        <f t="shared" si="5"/>
        <v>-592.57761289522489</v>
      </c>
      <c r="K64" s="37">
        <f t="shared" si="6"/>
        <v>-450.7748691069504</v>
      </c>
      <c r="L64" s="37">
        <f t="shared" si="7"/>
        <v>65512.867630182824</v>
      </c>
      <c r="M64" s="37">
        <f t="shared" si="9"/>
        <v>-208257.98952741109</v>
      </c>
      <c r="N64" s="41">
        <f>'jan-nov'!M64</f>
        <v>-298076.62475275085</v>
      </c>
      <c r="O64" s="41">
        <f t="shared" si="8"/>
        <v>89818.635225339764</v>
      </c>
    </row>
    <row r="65" spans="1:15" x14ac:dyDescent="0.2">
      <c r="A65" s="33">
        <v>1818</v>
      </c>
      <c r="B65" s="34" t="s">
        <v>396</v>
      </c>
      <c r="C65" s="36">
        <v>64952498</v>
      </c>
      <c r="D65" s="36">
        <v>1825</v>
      </c>
      <c r="E65" s="37">
        <f t="shared" si="1"/>
        <v>35590.409863013701</v>
      </c>
      <c r="F65" s="38">
        <f t="shared" si="2"/>
        <v>0.87415459500764614</v>
      </c>
      <c r="G65" s="39">
        <f t="shared" si="10"/>
        <v>3074.2087740319998</v>
      </c>
      <c r="H65" s="39">
        <f t="shared" si="3"/>
        <v>368.29526116131962</v>
      </c>
      <c r="I65" s="37">
        <f t="shared" si="4"/>
        <v>3442.5040351933194</v>
      </c>
      <c r="J65" s="82">
        <f t="shared" si="5"/>
        <v>-592.57761289522489</v>
      </c>
      <c r="K65" s="37">
        <f t="shared" si="6"/>
        <v>2849.9264222980946</v>
      </c>
      <c r="L65" s="37">
        <f t="shared" si="7"/>
        <v>6282569.8642278081</v>
      </c>
      <c r="M65" s="37">
        <f t="shared" si="9"/>
        <v>5201115.7206940223</v>
      </c>
      <c r="N65" s="41">
        <f>'jan-nov'!M65</f>
        <v>4836656.9798076088</v>
      </c>
      <c r="O65" s="41">
        <f t="shared" si="8"/>
        <v>364458.74088641349</v>
      </c>
    </row>
    <row r="66" spans="1:15" x14ac:dyDescent="0.2">
      <c r="A66" s="33">
        <v>1820</v>
      </c>
      <c r="B66" s="34" t="s">
        <v>295</v>
      </c>
      <c r="C66" s="36">
        <v>236620695</v>
      </c>
      <c r="D66" s="36">
        <v>7333</v>
      </c>
      <c r="E66" s="37">
        <f t="shared" si="1"/>
        <v>32267.92513296059</v>
      </c>
      <c r="F66" s="38">
        <f t="shared" si="2"/>
        <v>0.79254931693421371</v>
      </c>
      <c r="G66" s="39">
        <f t="shared" si="10"/>
        <v>5067.699612063866</v>
      </c>
      <c r="H66" s="39">
        <f t="shared" si="3"/>
        <v>1531.1649166799084</v>
      </c>
      <c r="I66" s="37">
        <f t="shared" si="4"/>
        <v>6598.8645287437739</v>
      </c>
      <c r="J66" s="82">
        <f t="shared" si="5"/>
        <v>-592.57761289522489</v>
      </c>
      <c r="K66" s="37">
        <f t="shared" si="6"/>
        <v>6006.2869158485491</v>
      </c>
      <c r="L66" s="37">
        <f t="shared" si="7"/>
        <v>48389473.589278094</v>
      </c>
      <c r="M66" s="37">
        <f t="shared" si="9"/>
        <v>44044101.953917414</v>
      </c>
      <c r="N66" s="41">
        <f>'jan-nov'!M66</f>
        <v>40179769.687413268</v>
      </c>
      <c r="O66" s="41">
        <f t="shared" si="8"/>
        <v>3864332.2665041462</v>
      </c>
    </row>
    <row r="67" spans="1:15" x14ac:dyDescent="0.2">
      <c r="A67" s="33">
        <v>1822</v>
      </c>
      <c r="B67" s="34" t="s">
        <v>296</v>
      </c>
      <c r="C67" s="36">
        <v>59424076</v>
      </c>
      <c r="D67" s="36">
        <v>2257</v>
      </c>
      <c r="E67" s="37">
        <f t="shared" si="1"/>
        <v>26328.788657509969</v>
      </c>
      <c r="F67" s="38">
        <f t="shared" si="2"/>
        <v>0.64667509237834464</v>
      </c>
      <c r="G67" s="39">
        <f t="shared" si="10"/>
        <v>8631.1814973342389</v>
      </c>
      <c r="H67" s="39">
        <f t="shared" si="3"/>
        <v>3609.8626830876256</v>
      </c>
      <c r="I67" s="37">
        <f t="shared" si="4"/>
        <v>12241.044180421864</v>
      </c>
      <c r="J67" s="82">
        <f t="shared" si="5"/>
        <v>-592.57761289522489</v>
      </c>
      <c r="K67" s="37">
        <f t="shared" si="6"/>
        <v>11648.466567526639</v>
      </c>
      <c r="L67" s="37">
        <f t="shared" si="7"/>
        <v>27628036.715212148</v>
      </c>
      <c r="M67" s="37">
        <f t="shared" si="9"/>
        <v>26290589.042907625</v>
      </c>
      <c r="N67" s="41">
        <f>'jan-nov'!M67</f>
        <v>25180267.595110018</v>
      </c>
      <c r="O67" s="41">
        <f t="shared" si="8"/>
        <v>1110321.4477976076</v>
      </c>
    </row>
    <row r="68" spans="1:15" x14ac:dyDescent="0.2">
      <c r="A68" s="33">
        <v>1824</v>
      </c>
      <c r="B68" s="34" t="s">
        <v>297</v>
      </c>
      <c r="C68" s="36">
        <v>435507876</v>
      </c>
      <c r="D68" s="36">
        <v>13233</v>
      </c>
      <c r="E68" s="37">
        <f t="shared" si="1"/>
        <v>32910.744048968489</v>
      </c>
      <c r="F68" s="38">
        <f t="shared" si="2"/>
        <v>0.80833792716233299</v>
      </c>
      <c r="G68" s="39">
        <f t="shared" si="10"/>
        <v>4682.0082624591278</v>
      </c>
      <c r="H68" s="39">
        <f t="shared" si="3"/>
        <v>1306.1782960771441</v>
      </c>
      <c r="I68" s="37">
        <f t="shared" si="4"/>
        <v>5988.1865585362721</v>
      </c>
      <c r="J68" s="82">
        <f t="shared" si="5"/>
        <v>-592.57761289522489</v>
      </c>
      <c r="K68" s="37">
        <f t="shared" si="6"/>
        <v>5395.6089456410473</v>
      </c>
      <c r="L68" s="37">
        <f t="shared" si="7"/>
        <v>79241672.729110494</v>
      </c>
      <c r="M68" s="37">
        <f t="shared" si="9"/>
        <v>71400093.177667975</v>
      </c>
      <c r="N68" s="41">
        <f>'jan-nov'!M68</f>
        <v>68066795.541311845</v>
      </c>
      <c r="O68" s="41">
        <f t="shared" si="8"/>
        <v>3333297.6363561302</v>
      </c>
    </row>
    <row r="69" spans="1:15" x14ac:dyDescent="0.2">
      <c r="A69" s="33">
        <v>1825</v>
      </c>
      <c r="B69" s="34" t="s">
        <v>298</v>
      </c>
      <c r="C69" s="36">
        <v>42480068</v>
      </c>
      <c r="D69" s="36">
        <v>1461</v>
      </c>
      <c r="E69" s="37">
        <f t="shared" si="1"/>
        <v>29076.021902806297</v>
      </c>
      <c r="F69" s="38">
        <f t="shared" si="2"/>
        <v>0.71415131909719587</v>
      </c>
      <c r="G69" s="39">
        <f t="shared" si="10"/>
        <v>6982.8415501564423</v>
      </c>
      <c r="H69" s="39">
        <f t="shared" si="3"/>
        <v>2648.3310472339112</v>
      </c>
      <c r="I69" s="37">
        <f t="shared" si="4"/>
        <v>9631.172597390354</v>
      </c>
      <c r="J69" s="82">
        <f t="shared" si="5"/>
        <v>-592.57761289522489</v>
      </c>
      <c r="K69" s="37">
        <f t="shared" si="6"/>
        <v>9038.5949844951283</v>
      </c>
      <c r="L69" s="37">
        <f t="shared" si="7"/>
        <v>14071143.164787307</v>
      </c>
      <c r="M69" s="37">
        <f t="shared" si="9"/>
        <v>13205387.272347383</v>
      </c>
      <c r="N69" s="41">
        <f>'jan-nov'!M69</f>
        <v>12467029.036821328</v>
      </c>
      <c r="O69" s="41">
        <f t="shared" si="8"/>
        <v>738358.2355260551</v>
      </c>
    </row>
    <row r="70" spans="1:15" x14ac:dyDescent="0.2">
      <c r="A70" s="33">
        <v>1826</v>
      </c>
      <c r="B70" s="34" t="s">
        <v>397</v>
      </c>
      <c r="C70" s="36">
        <v>33116036</v>
      </c>
      <c r="D70" s="36">
        <v>1273</v>
      </c>
      <c r="E70" s="37">
        <f t="shared" si="1"/>
        <v>26014.168106834251</v>
      </c>
      <c r="F70" s="38">
        <f t="shared" si="2"/>
        <v>0.63894753315338537</v>
      </c>
      <c r="G70" s="39">
        <f t="shared" si="10"/>
        <v>8819.9538277396696</v>
      </c>
      <c r="H70" s="39">
        <f t="shared" si="3"/>
        <v>3719.9798758241268</v>
      </c>
      <c r="I70" s="37">
        <f t="shared" si="4"/>
        <v>12539.933703563796</v>
      </c>
      <c r="J70" s="82">
        <f t="shared" si="5"/>
        <v>-592.57761289522489</v>
      </c>
      <c r="K70" s="37">
        <f t="shared" si="6"/>
        <v>11947.356090668571</v>
      </c>
      <c r="L70" s="37">
        <f t="shared" si="7"/>
        <v>15963335.604636712</v>
      </c>
      <c r="M70" s="37">
        <f t="shared" si="9"/>
        <v>15208984.303421091</v>
      </c>
      <c r="N70" s="41">
        <f>'jan-nov'!M70</f>
        <v>14870831.257476762</v>
      </c>
      <c r="O70" s="41">
        <f t="shared" si="8"/>
        <v>338153.04594432935</v>
      </c>
    </row>
    <row r="71" spans="1:15" x14ac:dyDescent="0.2">
      <c r="A71" s="33">
        <v>1827</v>
      </c>
      <c r="B71" s="34" t="s">
        <v>299</v>
      </c>
      <c r="C71" s="36">
        <v>58835788</v>
      </c>
      <c r="D71" s="36">
        <v>1369</v>
      </c>
      <c r="E71" s="37">
        <f t="shared" si="1"/>
        <v>42977.200876552226</v>
      </c>
      <c r="F71" s="38">
        <f t="shared" si="2"/>
        <v>1.0555854167289869</v>
      </c>
      <c r="G71" s="39">
        <f t="shared" si="10"/>
        <v>-1357.8658340911147</v>
      </c>
      <c r="H71" s="39">
        <f t="shared" si="3"/>
        <v>0</v>
      </c>
      <c r="I71" s="37">
        <f t="shared" si="4"/>
        <v>-1357.8658340911147</v>
      </c>
      <c r="J71" s="82">
        <f t="shared" si="5"/>
        <v>-592.57761289522489</v>
      </c>
      <c r="K71" s="37">
        <f t="shared" si="6"/>
        <v>-1950.4434469863395</v>
      </c>
      <c r="L71" s="37">
        <f t="shared" si="7"/>
        <v>-1858918.326870736</v>
      </c>
      <c r="M71" s="37">
        <f t="shared" si="9"/>
        <v>-2670157.0789242988</v>
      </c>
      <c r="N71" s="41">
        <f>'jan-nov'!M71</f>
        <v>-2318142.3491050149</v>
      </c>
      <c r="O71" s="41">
        <f t="shared" si="8"/>
        <v>-352014.72981928382</v>
      </c>
    </row>
    <row r="72" spans="1:15" x14ac:dyDescent="0.2">
      <c r="A72" s="33">
        <v>1828</v>
      </c>
      <c r="B72" s="34" t="s">
        <v>300</v>
      </c>
      <c r="C72" s="36">
        <v>51525252</v>
      </c>
      <c r="D72" s="36">
        <v>1698</v>
      </c>
      <c r="E72" s="37">
        <f t="shared" si="1"/>
        <v>30344.671378091873</v>
      </c>
      <c r="F72" s="38">
        <f t="shared" si="2"/>
        <v>0.74531127967487432</v>
      </c>
      <c r="G72" s="39">
        <f t="shared" si="10"/>
        <v>6221.6518649850968</v>
      </c>
      <c r="H72" s="39">
        <f t="shared" si="3"/>
        <v>2204.3037308839594</v>
      </c>
      <c r="I72" s="37">
        <f t="shared" si="4"/>
        <v>8425.9555958690562</v>
      </c>
      <c r="J72" s="82">
        <f t="shared" si="5"/>
        <v>-592.57761289522489</v>
      </c>
      <c r="K72" s="37">
        <f t="shared" si="6"/>
        <v>7833.3779829738314</v>
      </c>
      <c r="L72" s="37">
        <f t="shared" si="7"/>
        <v>14307272.601785658</v>
      </c>
      <c r="M72" s="37">
        <f t="shared" si="9"/>
        <v>13301075.815089567</v>
      </c>
      <c r="N72" s="41">
        <f>'jan-nov'!M72</f>
        <v>13881348.721952502</v>
      </c>
      <c r="O72" s="41">
        <f t="shared" si="8"/>
        <v>-580272.90686293505</v>
      </c>
    </row>
    <row r="73" spans="1:15" x14ac:dyDescent="0.2">
      <c r="A73" s="33">
        <v>1832</v>
      </c>
      <c r="B73" s="34" t="s">
        <v>301</v>
      </c>
      <c r="C73" s="36">
        <v>150100465</v>
      </c>
      <c r="D73" s="36">
        <v>4420</v>
      </c>
      <c r="E73" s="37">
        <f t="shared" ref="E73:E136" si="11">(C73)/D73</f>
        <v>33959.381221719457</v>
      </c>
      <c r="F73" s="38">
        <f t="shared" ref="F73:F136" si="12">IF(ISNUMBER(C73),E73/E$365,"")</f>
        <v>0.83409405097726863</v>
      </c>
      <c r="G73" s="39">
        <f t="shared" ref="G73:G136" si="13">(E$365-E73)*0.6</f>
        <v>4052.8259588085461</v>
      </c>
      <c r="H73" s="39">
        <f t="shared" ref="H73:H136" si="14">IF(E73&gt;=E$365*0.9,0,IF(E73&lt;0.9*E$365,(E$365*0.9-E73)*0.35))</f>
        <v>939.15528561430506</v>
      </c>
      <c r="I73" s="37">
        <f t="shared" ref="I73:I136" si="15">G73+H73</f>
        <v>4991.981244422851</v>
      </c>
      <c r="J73" s="82">
        <f t="shared" ref="J73:J136" si="16">I$367</f>
        <v>-592.57761289522489</v>
      </c>
      <c r="K73" s="37">
        <f t="shared" ref="K73:K136" si="17">I73+J73</f>
        <v>4399.4036315276262</v>
      </c>
      <c r="L73" s="37">
        <f t="shared" ref="L73:L136" si="18">(I73*D73)</f>
        <v>22064557.100349002</v>
      </c>
      <c r="M73" s="37">
        <f t="shared" ref="M73:M136" si="19">(K73*D73)</f>
        <v>19445364.051352106</v>
      </c>
      <c r="N73" s="41">
        <f>'jan-nov'!M73</f>
        <v>17256869.450547729</v>
      </c>
      <c r="O73" s="41">
        <f t="shared" ref="O73:O136" si="20">M73-N73</f>
        <v>2188494.6008043773</v>
      </c>
    </row>
    <row r="74" spans="1:15" x14ac:dyDescent="0.2">
      <c r="A74" s="33">
        <v>1833</v>
      </c>
      <c r="B74" s="34" t="s">
        <v>302</v>
      </c>
      <c r="C74" s="36">
        <v>858658717</v>
      </c>
      <c r="D74" s="36">
        <v>26092</v>
      </c>
      <c r="E74" s="37">
        <f t="shared" si="11"/>
        <v>32908.888433236243</v>
      </c>
      <c r="F74" s="38">
        <f t="shared" si="12"/>
        <v>0.80829235041777869</v>
      </c>
      <c r="G74" s="39">
        <f t="shared" si="13"/>
        <v>4683.1216318984743</v>
      </c>
      <c r="H74" s="39">
        <f t="shared" si="14"/>
        <v>1306.8277615834299</v>
      </c>
      <c r="I74" s="37">
        <f t="shared" si="15"/>
        <v>5989.9493934819038</v>
      </c>
      <c r="J74" s="82">
        <f t="shared" si="16"/>
        <v>-592.57761289522489</v>
      </c>
      <c r="K74" s="37">
        <f t="shared" si="17"/>
        <v>5397.3717805866791</v>
      </c>
      <c r="L74" s="37">
        <f t="shared" si="18"/>
        <v>156289759.57472983</v>
      </c>
      <c r="M74" s="37">
        <f t="shared" si="19"/>
        <v>140828224.49906763</v>
      </c>
      <c r="N74" s="41">
        <f>'jan-nov'!M74</f>
        <v>130923583.95988502</v>
      </c>
      <c r="O74" s="41">
        <f t="shared" si="20"/>
        <v>9904640.5391826183</v>
      </c>
    </row>
    <row r="75" spans="1:15" x14ac:dyDescent="0.2">
      <c r="A75" s="33">
        <v>1834</v>
      </c>
      <c r="B75" s="34" t="s">
        <v>303</v>
      </c>
      <c r="C75" s="36">
        <v>103695983</v>
      </c>
      <c r="D75" s="36">
        <v>1869</v>
      </c>
      <c r="E75" s="37">
        <f t="shared" si="11"/>
        <v>55482.066880684855</v>
      </c>
      <c r="F75" s="38">
        <f t="shared" si="12"/>
        <v>1.3627239442014496</v>
      </c>
      <c r="G75" s="39">
        <f t="shared" si="13"/>
        <v>-8860.7854365706917</v>
      </c>
      <c r="H75" s="39">
        <f t="shared" si="14"/>
        <v>0</v>
      </c>
      <c r="I75" s="37">
        <f t="shared" si="15"/>
        <v>-8860.7854365706917</v>
      </c>
      <c r="J75" s="82">
        <f t="shared" si="16"/>
        <v>-592.57761289522489</v>
      </c>
      <c r="K75" s="37">
        <f t="shared" si="17"/>
        <v>-9453.3630494659174</v>
      </c>
      <c r="L75" s="37">
        <f t="shared" si="18"/>
        <v>-16560807.980950622</v>
      </c>
      <c r="M75" s="37">
        <f t="shared" si="19"/>
        <v>-17668335.5394518</v>
      </c>
      <c r="N75" s="41">
        <f>'jan-nov'!M75</f>
        <v>-17071427.218317948</v>
      </c>
      <c r="O75" s="41">
        <f t="shared" si="20"/>
        <v>-596908.32113385201</v>
      </c>
    </row>
    <row r="76" spans="1:15" x14ac:dyDescent="0.2">
      <c r="A76" s="33">
        <v>1835</v>
      </c>
      <c r="B76" s="34" t="s">
        <v>304</v>
      </c>
      <c r="C76" s="36">
        <v>15054025</v>
      </c>
      <c r="D76" s="36">
        <v>450</v>
      </c>
      <c r="E76" s="37">
        <f t="shared" si="11"/>
        <v>33453.388888888891</v>
      </c>
      <c r="F76" s="38">
        <f t="shared" si="12"/>
        <v>0.82166610972891163</v>
      </c>
      <c r="G76" s="39">
        <f t="shared" si="13"/>
        <v>4356.4213585068865</v>
      </c>
      <c r="H76" s="39">
        <f t="shared" si="14"/>
        <v>1116.2526021050035</v>
      </c>
      <c r="I76" s="37">
        <f t="shared" si="15"/>
        <v>5472.6739606118899</v>
      </c>
      <c r="J76" s="82">
        <f t="shared" si="16"/>
        <v>-592.57761289522489</v>
      </c>
      <c r="K76" s="37">
        <f t="shared" si="17"/>
        <v>4880.0963477166652</v>
      </c>
      <c r="L76" s="37">
        <f t="shared" si="18"/>
        <v>2462703.2822753503</v>
      </c>
      <c r="M76" s="37">
        <f t="shared" si="19"/>
        <v>2196043.3564724992</v>
      </c>
      <c r="N76" s="41">
        <f>'jan-nov'!M76</f>
        <v>2283148.7388566714</v>
      </c>
      <c r="O76" s="41">
        <f t="shared" si="20"/>
        <v>-87105.382384172175</v>
      </c>
    </row>
    <row r="77" spans="1:15" x14ac:dyDescent="0.2">
      <c r="A77" s="33">
        <v>1836</v>
      </c>
      <c r="B77" s="34" t="s">
        <v>305</v>
      </c>
      <c r="C77" s="36">
        <v>34091280</v>
      </c>
      <c r="D77" s="36">
        <v>1153</v>
      </c>
      <c r="E77" s="37">
        <f t="shared" si="11"/>
        <v>29567.458803122288</v>
      </c>
      <c r="F77" s="38">
        <f t="shared" si="12"/>
        <v>0.72622175678591661</v>
      </c>
      <c r="G77" s="39">
        <f t="shared" si="13"/>
        <v>6687.9794099668479</v>
      </c>
      <c r="H77" s="39">
        <f t="shared" si="14"/>
        <v>2476.3281321233139</v>
      </c>
      <c r="I77" s="37">
        <f t="shared" si="15"/>
        <v>9164.3075420901623</v>
      </c>
      <c r="J77" s="82">
        <f t="shared" si="16"/>
        <v>-592.57761289522489</v>
      </c>
      <c r="K77" s="37">
        <f t="shared" si="17"/>
        <v>8571.7299291949366</v>
      </c>
      <c r="L77" s="37">
        <f t="shared" si="18"/>
        <v>10566446.596029958</v>
      </c>
      <c r="M77" s="37">
        <f t="shared" si="19"/>
        <v>9883204.608361762</v>
      </c>
      <c r="N77" s="41">
        <f>'jan-nov'!M77</f>
        <v>9956716.5504483152</v>
      </c>
      <c r="O77" s="41">
        <f t="shared" si="20"/>
        <v>-73511.942086553201</v>
      </c>
    </row>
    <row r="78" spans="1:15" x14ac:dyDescent="0.2">
      <c r="A78" s="33">
        <v>1837</v>
      </c>
      <c r="B78" s="34" t="s">
        <v>306</v>
      </c>
      <c r="C78" s="36">
        <v>216632447</v>
      </c>
      <c r="D78" s="36">
        <v>6214</v>
      </c>
      <c r="E78" s="37">
        <f t="shared" si="11"/>
        <v>34861.996620534279</v>
      </c>
      <c r="F78" s="38">
        <f t="shared" si="12"/>
        <v>0.85626365794261594</v>
      </c>
      <c r="G78" s="39">
        <f t="shared" si="13"/>
        <v>3511.2567195196534</v>
      </c>
      <c r="H78" s="39">
        <f t="shared" si="14"/>
        <v>623.23989602911752</v>
      </c>
      <c r="I78" s="37">
        <f t="shared" si="15"/>
        <v>4134.4966155487709</v>
      </c>
      <c r="J78" s="82">
        <f t="shared" si="16"/>
        <v>-592.57761289522489</v>
      </c>
      <c r="K78" s="37">
        <f t="shared" si="17"/>
        <v>3541.9190026535462</v>
      </c>
      <c r="L78" s="37">
        <f t="shared" si="18"/>
        <v>25691761.969020061</v>
      </c>
      <c r="M78" s="37">
        <f t="shared" si="19"/>
        <v>22009484.682489134</v>
      </c>
      <c r="N78" s="41">
        <f>'jan-nov'!M78</f>
        <v>18888190.148123015</v>
      </c>
      <c r="O78" s="41">
        <f t="shared" si="20"/>
        <v>3121294.5343661197</v>
      </c>
    </row>
    <row r="79" spans="1:15" x14ac:dyDescent="0.2">
      <c r="A79" s="33">
        <v>1838</v>
      </c>
      <c r="B79" s="34" t="s">
        <v>307</v>
      </c>
      <c r="C79" s="36">
        <v>63642715</v>
      </c>
      <c r="D79" s="36">
        <v>1894</v>
      </c>
      <c r="E79" s="37">
        <f t="shared" si="11"/>
        <v>33602.278247096096</v>
      </c>
      <c r="F79" s="38">
        <f t="shared" si="12"/>
        <v>0.82532305880945112</v>
      </c>
      <c r="G79" s="39">
        <f t="shared" si="13"/>
        <v>4267.0877435825632</v>
      </c>
      <c r="H79" s="39">
        <f t="shared" si="14"/>
        <v>1064.1413267324817</v>
      </c>
      <c r="I79" s="37">
        <f t="shared" si="15"/>
        <v>5331.2290703150447</v>
      </c>
      <c r="J79" s="82">
        <f t="shared" si="16"/>
        <v>-592.57761289522489</v>
      </c>
      <c r="K79" s="37">
        <f t="shared" si="17"/>
        <v>4738.65145741982</v>
      </c>
      <c r="L79" s="37">
        <f t="shared" si="18"/>
        <v>10097347.859176695</v>
      </c>
      <c r="M79" s="37">
        <f t="shared" si="19"/>
        <v>8975005.8603531383</v>
      </c>
      <c r="N79" s="41">
        <f>'jan-nov'!M79</f>
        <v>11049791.795098968</v>
      </c>
      <c r="O79" s="41">
        <f t="shared" si="20"/>
        <v>-2074785.9347458296</v>
      </c>
    </row>
    <row r="80" spans="1:15" x14ac:dyDescent="0.2">
      <c r="A80" s="33">
        <v>1839</v>
      </c>
      <c r="B80" s="34" t="s">
        <v>308</v>
      </c>
      <c r="C80" s="36">
        <v>31253854</v>
      </c>
      <c r="D80" s="36">
        <v>1012</v>
      </c>
      <c r="E80" s="37">
        <f t="shared" si="11"/>
        <v>30883.254940711464</v>
      </c>
      <c r="F80" s="38">
        <f t="shared" si="12"/>
        <v>0.75853971109422635</v>
      </c>
      <c r="G80" s="39">
        <f t="shared" si="13"/>
        <v>5898.5017274133425</v>
      </c>
      <c r="H80" s="39">
        <f t="shared" si="14"/>
        <v>2015.7994839671026</v>
      </c>
      <c r="I80" s="37">
        <f t="shared" si="15"/>
        <v>7914.3012113804452</v>
      </c>
      <c r="J80" s="82">
        <f t="shared" si="16"/>
        <v>-592.57761289522489</v>
      </c>
      <c r="K80" s="37">
        <f t="shared" si="17"/>
        <v>7321.7235984852205</v>
      </c>
      <c r="L80" s="37">
        <f t="shared" si="18"/>
        <v>8009272.8259170102</v>
      </c>
      <c r="M80" s="37">
        <f t="shared" si="19"/>
        <v>7409584.2816670435</v>
      </c>
      <c r="N80" s="41">
        <f>'jan-nov'!M80</f>
        <v>9764902.1409398913</v>
      </c>
      <c r="O80" s="41">
        <f t="shared" si="20"/>
        <v>-2355317.8592728479</v>
      </c>
    </row>
    <row r="81" spans="1:15" x14ac:dyDescent="0.2">
      <c r="A81" s="33">
        <v>1840</v>
      </c>
      <c r="B81" s="34" t="s">
        <v>309</v>
      </c>
      <c r="C81" s="36">
        <v>136794315</v>
      </c>
      <c r="D81" s="36">
        <v>4617</v>
      </c>
      <c r="E81" s="37">
        <f t="shared" si="11"/>
        <v>29628.398310591292</v>
      </c>
      <c r="F81" s="38">
        <f t="shared" si="12"/>
        <v>0.72771852377108392</v>
      </c>
      <c r="G81" s="39">
        <f t="shared" si="13"/>
        <v>6651.415705485445</v>
      </c>
      <c r="H81" s="39">
        <f t="shared" si="14"/>
        <v>2454.9993045091628</v>
      </c>
      <c r="I81" s="37">
        <f t="shared" si="15"/>
        <v>9106.4150099946073</v>
      </c>
      <c r="J81" s="82">
        <f t="shared" si="16"/>
        <v>-592.57761289522489</v>
      </c>
      <c r="K81" s="37">
        <f t="shared" si="17"/>
        <v>8513.8373970993816</v>
      </c>
      <c r="L81" s="37">
        <f t="shared" si="18"/>
        <v>42044318.101145104</v>
      </c>
      <c r="M81" s="37">
        <f t="shared" si="19"/>
        <v>39308387.262407847</v>
      </c>
      <c r="N81" s="41">
        <f>'jan-nov'!M81</f>
        <v>37317750.71666944</v>
      </c>
      <c r="O81" s="41">
        <f t="shared" si="20"/>
        <v>1990636.5457384065</v>
      </c>
    </row>
    <row r="82" spans="1:15" x14ac:dyDescent="0.2">
      <c r="A82" s="33">
        <v>1841</v>
      </c>
      <c r="B82" s="34" t="s">
        <v>398</v>
      </c>
      <c r="C82" s="36">
        <v>320321412</v>
      </c>
      <c r="D82" s="36">
        <v>9603</v>
      </c>
      <c r="E82" s="37">
        <f t="shared" si="11"/>
        <v>33356.389878163071</v>
      </c>
      <c r="F82" s="38">
        <f t="shared" si="12"/>
        <v>0.81928366650154982</v>
      </c>
      <c r="G82" s="39">
        <f t="shared" si="13"/>
        <v>4414.6207649423786</v>
      </c>
      <c r="H82" s="39">
        <f t="shared" si="14"/>
        <v>1150.2022558590404</v>
      </c>
      <c r="I82" s="37">
        <f t="shared" si="15"/>
        <v>5564.8230208014193</v>
      </c>
      <c r="J82" s="82">
        <f t="shared" si="16"/>
        <v>-592.57761289522489</v>
      </c>
      <c r="K82" s="37">
        <f t="shared" si="17"/>
        <v>4972.2454079061945</v>
      </c>
      <c r="L82" s="37">
        <f t="shared" si="18"/>
        <v>53438995.468756028</v>
      </c>
      <c r="M82" s="37">
        <f t="shared" si="19"/>
        <v>47748472.652123183</v>
      </c>
      <c r="N82" s="41">
        <f>'jan-nov'!M82</f>
        <v>52181831.741201356</v>
      </c>
      <c r="O82" s="41">
        <f t="shared" si="20"/>
        <v>-4433359.089078173</v>
      </c>
    </row>
    <row r="83" spans="1:15" x14ac:dyDescent="0.2">
      <c r="A83" s="33">
        <v>1845</v>
      </c>
      <c r="B83" s="34" t="s">
        <v>310</v>
      </c>
      <c r="C83" s="36">
        <v>66799976</v>
      </c>
      <c r="D83" s="36">
        <v>1869</v>
      </c>
      <c r="E83" s="37">
        <f t="shared" si="11"/>
        <v>35741.025147137509</v>
      </c>
      <c r="F83" s="38">
        <f t="shared" si="12"/>
        <v>0.87785393545362489</v>
      </c>
      <c r="G83" s="39">
        <f t="shared" si="13"/>
        <v>2983.8396035577157</v>
      </c>
      <c r="H83" s="39">
        <f t="shared" si="14"/>
        <v>315.5799117179871</v>
      </c>
      <c r="I83" s="37">
        <f t="shared" si="15"/>
        <v>3299.4195152757029</v>
      </c>
      <c r="J83" s="82">
        <f t="shared" si="16"/>
        <v>-592.57761289522489</v>
      </c>
      <c r="K83" s="37">
        <f t="shared" si="17"/>
        <v>2706.8419023804781</v>
      </c>
      <c r="L83" s="37">
        <f t="shared" si="18"/>
        <v>6166615.0740502886</v>
      </c>
      <c r="M83" s="37">
        <f t="shared" si="19"/>
        <v>5059087.515549114</v>
      </c>
      <c r="N83" s="41">
        <f>'jan-nov'!M83</f>
        <v>3933950.7207180467</v>
      </c>
      <c r="O83" s="41">
        <f t="shared" si="20"/>
        <v>1125136.7948310673</v>
      </c>
    </row>
    <row r="84" spans="1:15" x14ac:dyDescent="0.2">
      <c r="A84" s="33">
        <v>1848</v>
      </c>
      <c r="B84" s="34" t="s">
        <v>311</v>
      </c>
      <c r="C84" s="36">
        <v>88223097</v>
      </c>
      <c r="D84" s="36">
        <v>2591</v>
      </c>
      <c r="E84" s="37">
        <f t="shared" si="11"/>
        <v>34049.825164029331</v>
      </c>
      <c r="F84" s="38">
        <f t="shared" si="12"/>
        <v>0.83631549175485698</v>
      </c>
      <c r="G84" s="39">
        <f t="shared" si="13"/>
        <v>3998.5595934226221</v>
      </c>
      <c r="H84" s="39">
        <f t="shared" si="14"/>
        <v>907.49990580584915</v>
      </c>
      <c r="I84" s="37">
        <f t="shared" si="15"/>
        <v>4906.0594992284714</v>
      </c>
      <c r="J84" s="82">
        <f t="shared" si="16"/>
        <v>-592.57761289522489</v>
      </c>
      <c r="K84" s="37">
        <f t="shared" si="17"/>
        <v>4313.4818863332466</v>
      </c>
      <c r="L84" s="37">
        <f t="shared" si="18"/>
        <v>12711600.16250097</v>
      </c>
      <c r="M84" s="37">
        <f t="shared" si="19"/>
        <v>11176231.567489441</v>
      </c>
      <c r="N84" s="41">
        <f>'jan-nov'!M84</f>
        <v>10720592.698839191</v>
      </c>
      <c r="O84" s="41">
        <f t="shared" si="20"/>
        <v>455638.86865025014</v>
      </c>
    </row>
    <row r="85" spans="1:15" x14ac:dyDescent="0.2">
      <c r="A85" s="33">
        <v>1851</v>
      </c>
      <c r="B85" s="34" t="s">
        <v>312</v>
      </c>
      <c r="C85" s="36">
        <v>63689213</v>
      </c>
      <c r="D85" s="36">
        <v>1976</v>
      </c>
      <c r="E85" s="37">
        <f t="shared" si="11"/>
        <v>32231.383097165992</v>
      </c>
      <c r="F85" s="38">
        <f t="shared" si="12"/>
        <v>0.79165178895901667</v>
      </c>
      <c r="G85" s="39">
        <f t="shared" si="13"/>
        <v>5089.6248335406253</v>
      </c>
      <c r="H85" s="39">
        <f t="shared" si="14"/>
        <v>1543.9546292080179</v>
      </c>
      <c r="I85" s="37">
        <f t="shared" si="15"/>
        <v>6633.579462748643</v>
      </c>
      <c r="J85" s="82">
        <f t="shared" si="16"/>
        <v>-592.57761289522489</v>
      </c>
      <c r="K85" s="37">
        <f t="shared" si="17"/>
        <v>6041.0018498534182</v>
      </c>
      <c r="L85" s="37">
        <f t="shared" si="18"/>
        <v>13107953.018391319</v>
      </c>
      <c r="M85" s="37">
        <f t="shared" si="19"/>
        <v>11937019.655310355</v>
      </c>
      <c r="N85" s="41">
        <f>'jan-nov'!M85</f>
        <v>11077600.769068405</v>
      </c>
      <c r="O85" s="41">
        <f t="shared" si="20"/>
        <v>859418.88624195009</v>
      </c>
    </row>
    <row r="86" spans="1:15" x14ac:dyDescent="0.2">
      <c r="A86" s="33">
        <v>1853</v>
      </c>
      <c r="B86" s="34" t="s">
        <v>314</v>
      </c>
      <c r="C86" s="36">
        <v>36968086</v>
      </c>
      <c r="D86" s="36">
        <v>1334</v>
      </c>
      <c r="E86" s="37">
        <f t="shared" si="11"/>
        <v>27712.208395802099</v>
      </c>
      <c r="F86" s="38">
        <f t="shared" si="12"/>
        <v>0.68065398516735676</v>
      </c>
      <c r="G86" s="39">
        <f t="shared" si="13"/>
        <v>7801.1296543589606</v>
      </c>
      <c r="H86" s="39">
        <f t="shared" si="14"/>
        <v>3125.6657746853803</v>
      </c>
      <c r="I86" s="37">
        <f t="shared" si="15"/>
        <v>10926.795429044341</v>
      </c>
      <c r="J86" s="82">
        <f t="shared" si="16"/>
        <v>-592.57761289522489</v>
      </c>
      <c r="K86" s="37">
        <f t="shared" si="17"/>
        <v>10334.217816149116</v>
      </c>
      <c r="L86" s="37">
        <f t="shared" si="18"/>
        <v>14576345.102345152</v>
      </c>
      <c r="M86" s="37">
        <f t="shared" si="19"/>
        <v>13785846.566742919</v>
      </c>
      <c r="N86" s="41">
        <f>'jan-nov'!M86</f>
        <v>12960692.87896622</v>
      </c>
      <c r="O86" s="41">
        <f t="shared" si="20"/>
        <v>825153.68777669966</v>
      </c>
    </row>
    <row r="87" spans="1:15" x14ac:dyDescent="0.2">
      <c r="A87" s="33">
        <v>1856</v>
      </c>
      <c r="B87" s="34" t="s">
        <v>315</v>
      </c>
      <c r="C87" s="36">
        <v>17349647</v>
      </c>
      <c r="D87" s="36">
        <v>469</v>
      </c>
      <c r="E87" s="37">
        <f t="shared" si="11"/>
        <v>36992.850746268654</v>
      </c>
      <c r="F87" s="38">
        <f t="shared" si="12"/>
        <v>0.90860067604583983</v>
      </c>
      <c r="G87" s="39">
        <f t="shared" si="13"/>
        <v>2232.7442440790282</v>
      </c>
      <c r="H87" s="39">
        <f t="shared" si="14"/>
        <v>0</v>
      </c>
      <c r="I87" s="37">
        <f t="shared" si="15"/>
        <v>2232.7442440790282</v>
      </c>
      <c r="J87" s="82">
        <f t="shared" si="16"/>
        <v>-592.57761289522489</v>
      </c>
      <c r="K87" s="37">
        <f t="shared" si="17"/>
        <v>1640.1666311838035</v>
      </c>
      <c r="L87" s="37">
        <f t="shared" si="18"/>
        <v>1047157.0504730643</v>
      </c>
      <c r="M87" s="37">
        <f t="shared" si="19"/>
        <v>769238.15002520382</v>
      </c>
      <c r="N87" s="41">
        <f>'jan-nov'!M87</f>
        <v>805982.53547826759</v>
      </c>
      <c r="O87" s="41">
        <f t="shared" si="20"/>
        <v>-36744.385453063762</v>
      </c>
    </row>
    <row r="88" spans="1:15" x14ac:dyDescent="0.2">
      <c r="A88" s="33">
        <v>1857</v>
      </c>
      <c r="B88" s="34" t="s">
        <v>316</v>
      </c>
      <c r="C88" s="36">
        <v>24499252</v>
      </c>
      <c r="D88" s="36">
        <v>678</v>
      </c>
      <c r="E88" s="37">
        <f t="shared" si="11"/>
        <v>36134.589970501474</v>
      </c>
      <c r="F88" s="38">
        <f t="shared" si="12"/>
        <v>0.88752048608063838</v>
      </c>
      <c r="G88" s="39">
        <f t="shared" si="13"/>
        <v>2747.700709539336</v>
      </c>
      <c r="H88" s="39">
        <f t="shared" si="14"/>
        <v>177.83222354059907</v>
      </c>
      <c r="I88" s="37">
        <f t="shared" si="15"/>
        <v>2925.532933079935</v>
      </c>
      <c r="J88" s="82">
        <f t="shared" si="16"/>
        <v>-592.57761289522489</v>
      </c>
      <c r="K88" s="37">
        <f t="shared" si="17"/>
        <v>2332.9553201847102</v>
      </c>
      <c r="L88" s="37">
        <f t="shared" si="18"/>
        <v>1983511.3286281959</v>
      </c>
      <c r="M88" s="37">
        <f t="shared" si="19"/>
        <v>1581743.7070852334</v>
      </c>
      <c r="N88" s="41">
        <f>'jan-nov'!M88</f>
        <v>1501058.687210717</v>
      </c>
      <c r="O88" s="41">
        <f t="shared" si="20"/>
        <v>80685.019874516409</v>
      </c>
    </row>
    <row r="89" spans="1:15" x14ac:dyDescent="0.2">
      <c r="A89" s="33">
        <v>1859</v>
      </c>
      <c r="B89" s="34" t="s">
        <v>317</v>
      </c>
      <c r="C89" s="36">
        <v>40338961</v>
      </c>
      <c r="D89" s="36">
        <v>1216</v>
      </c>
      <c r="E89" s="37">
        <f t="shared" si="11"/>
        <v>33173.487664473687</v>
      </c>
      <c r="F89" s="38">
        <f t="shared" si="12"/>
        <v>0.81479130996086824</v>
      </c>
      <c r="G89" s="39">
        <f t="shared" si="13"/>
        <v>4524.3620931560081</v>
      </c>
      <c r="H89" s="39">
        <f t="shared" si="14"/>
        <v>1214.2180306503246</v>
      </c>
      <c r="I89" s="37">
        <f t="shared" si="15"/>
        <v>5738.5801238063323</v>
      </c>
      <c r="J89" s="82">
        <f t="shared" si="16"/>
        <v>-592.57761289522489</v>
      </c>
      <c r="K89" s="37">
        <f t="shared" si="17"/>
        <v>5146.0025109111075</v>
      </c>
      <c r="L89" s="37">
        <f t="shared" si="18"/>
        <v>6978113.4305485003</v>
      </c>
      <c r="M89" s="37">
        <f t="shared" si="19"/>
        <v>6257539.0532679064</v>
      </c>
      <c r="N89" s="41">
        <f>'jan-nov'!M89</f>
        <v>6039588.9078882476</v>
      </c>
      <c r="O89" s="41">
        <f t="shared" si="20"/>
        <v>217950.14537965879</v>
      </c>
    </row>
    <row r="90" spans="1:15" x14ac:dyDescent="0.2">
      <c r="A90" s="33">
        <v>1860</v>
      </c>
      <c r="B90" s="34" t="s">
        <v>318</v>
      </c>
      <c r="C90" s="36">
        <v>377180995</v>
      </c>
      <c r="D90" s="36">
        <v>11566</v>
      </c>
      <c r="E90" s="37">
        <f t="shared" si="11"/>
        <v>32611.187532422617</v>
      </c>
      <c r="F90" s="38">
        <f t="shared" si="12"/>
        <v>0.80098036352620339</v>
      </c>
      <c r="G90" s="39">
        <f t="shared" si="13"/>
        <v>4861.742172386651</v>
      </c>
      <c r="H90" s="39">
        <f t="shared" si="14"/>
        <v>1411.0230768681993</v>
      </c>
      <c r="I90" s="37">
        <f t="shared" si="15"/>
        <v>6272.7652492548505</v>
      </c>
      <c r="J90" s="82">
        <f t="shared" si="16"/>
        <v>-592.57761289522489</v>
      </c>
      <c r="K90" s="37">
        <f t="shared" si="17"/>
        <v>5680.1876363596257</v>
      </c>
      <c r="L90" s="37">
        <f t="shared" si="18"/>
        <v>72550802.872881606</v>
      </c>
      <c r="M90" s="37">
        <f t="shared" si="19"/>
        <v>65697050.202135429</v>
      </c>
      <c r="N90" s="41">
        <f>'jan-nov'!M90</f>
        <v>63042138.351591699</v>
      </c>
      <c r="O90" s="41">
        <f t="shared" si="20"/>
        <v>2654911.85054373</v>
      </c>
    </row>
    <row r="91" spans="1:15" x14ac:dyDescent="0.2">
      <c r="A91" s="33">
        <v>1865</v>
      </c>
      <c r="B91" s="34" t="s">
        <v>319</v>
      </c>
      <c r="C91" s="36">
        <v>371255451</v>
      </c>
      <c r="D91" s="36">
        <v>9724</v>
      </c>
      <c r="E91" s="37">
        <f t="shared" si="11"/>
        <v>38179.293603455371</v>
      </c>
      <c r="F91" s="38">
        <f t="shared" si="12"/>
        <v>0.93774151705654085</v>
      </c>
      <c r="G91" s="39">
        <f t="shared" si="13"/>
        <v>1520.8785297669979</v>
      </c>
      <c r="H91" s="39">
        <f t="shared" si="14"/>
        <v>0</v>
      </c>
      <c r="I91" s="37">
        <f t="shared" si="15"/>
        <v>1520.8785297669979</v>
      </c>
      <c r="J91" s="82">
        <f t="shared" si="16"/>
        <v>-592.57761289522489</v>
      </c>
      <c r="K91" s="37">
        <f t="shared" si="17"/>
        <v>928.30091687177298</v>
      </c>
      <c r="L91" s="37">
        <f t="shared" si="18"/>
        <v>14789022.823454287</v>
      </c>
      <c r="M91" s="37">
        <f t="shared" si="19"/>
        <v>9026798.11566112</v>
      </c>
      <c r="N91" s="41">
        <f>'jan-nov'!M91</f>
        <v>7407910.8123468487</v>
      </c>
      <c r="O91" s="41">
        <f t="shared" si="20"/>
        <v>1618887.3033142714</v>
      </c>
    </row>
    <row r="92" spans="1:15" x14ac:dyDescent="0.2">
      <c r="A92" s="33">
        <v>1866</v>
      </c>
      <c r="B92" s="34" t="s">
        <v>320</v>
      </c>
      <c r="C92" s="36">
        <v>345505031</v>
      </c>
      <c r="D92" s="36">
        <v>8107</v>
      </c>
      <c r="E92" s="37">
        <f t="shared" si="11"/>
        <v>42618.111631923028</v>
      </c>
      <c r="F92" s="38">
        <f t="shared" si="12"/>
        <v>1.0467656387489461</v>
      </c>
      <c r="G92" s="39">
        <f t="shared" si="13"/>
        <v>-1142.4122873135959</v>
      </c>
      <c r="H92" s="39">
        <f t="shared" si="14"/>
        <v>0</v>
      </c>
      <c r="I92" s="37">
        <f t="shared" si="15"/>
        <v>-1142.4122873135959</v>
      </c>
      <c r="J92" s="82">
        <f t="shared" si="16"/>
        <v>-592.57761289522489</v>
      </c>
      <c r="K92" s="37">
        <f t="shared" si="17"/>
        <v>-1734.9899002088209</v>
      </c>
      <c r="L92" s="37">
        <f t="shared" si="18"/>
        <v>-9261536.4132513218</v>
      </c>
      <c r="M92" s="37">
        <f t="shared" si="19"/>
        <v>-14065563.120992912</v>
      </c>
      <c r="N92" s="41">
        <f>'jan-nov'!M92</f>
        <v>-12168079.601018503</v>
      </c>
      <c r="O92" s="41">
        <f t="shared" si="20"/>
        <v>-1897483.5199744087</v>
      </c>
    </row>
    <row r="93" spans="1:15" x14ac:dyDescent="0.2">
      <c r="A93" s="33">
        <v>1867</v>
      </c>
      <c r="B93" s="34" t="s">
        <v>170</v>
      </c>
      <c r="C93" s="36">
        <v>178653701</v>
      </c>
      <c r="D93" s="36">
        <v>2565</v>
      </c>
      <c r="E93" s="37">
        <f t="shared" si="11"/>
        <v>69650.565692007804</v>
      </c>
      <c r="F93" s="38">
        <f t="shared" si="12"/>
        <v>1.7107238236057483</v>
      </c>
      <c r="G93" s="39">
        <f t="shared" si="13"/>
        <v>-17361.884723364459</v>
      </c>
      <c r="H93" s="39">
        <f t="shared" si="14"/>
        <v>0</v>
      </c>
      <c r="I93" s="37">
        <f t="shared" si="15"/>
        <v>-17361.884723364459</v>
      </c>
      <c r="J93" s="82">
        <f t="shared" si="16"/>
        <v>-592.57761289522489</v>
      </c>
      <c r="K93" s="37">
        <f t="shared" si="17"/>
        <v>-17954.462336259683</v>
      </c>
      <c r="L93" s="37">
        <f t="shared" si="18"/>
        <v>-44533234.315429837</v>
      </c>
      <c r="M93" s="37">
        <f t="shared" si="19"/>
        <v>-46053195.892506085</v>
      </c>
      <c r="N93" s="41">
        <f>'jan-nov'!M93</f>
        <v>-45332203.201062359</v>
      </c>
      <c r="O93" s="41">
        <f t="shared" si="20"/>
        <v>-720992.69144372642</v>
      </c>
    </row>
    <row r="94" spans="1:15" x14ac:dyDescent="0.2">
      <c r="A94" s="33">
        <v>1868</v>
      </c>
      <c r="B94" s="34" t="s">
        <v>321</v>
      </c>
      <c r="C94" s="36">
        <v>152431564</v>
      </c>
      <c r="D94" s="36">
        <v>4458</v>
      </c>
      <c r="E94" s="37">
        <f t="shared" si="11"/>
        <v>34192.813817855538</v>
      </c>
      <c r="F94" s="38">
        <f t="shared" si="12"/>
        <v>0.83982751056153093</v>
      </c>
      <c r="G94" s="39">
        <f t="shared" si="13"/>
        <v>3912.7664011268976</v>
      </c>
      <c r="H94" s="39">
        <f t="shared" si="14"/>
        <v>857.45387696667672</v>
      </c>
      <c r="I94" s="37">
        <f t="shared" si="15"/>
        <v>4770.2202780935741</v>
      </c>
      <c r="J94" s="82">
        <f t="shared" si="16"/>
        <v>-592.57761289522489</v>
      </c>
      <c r="K94" s="37">
        <f t="shared" si="17"/>
        <v>4177.6426651983493</v>
      </c>
      <c r="L94" s="37">
        <f t="shared" si="18"/>
        <v>21265641.999741152</v>
      </c>
      <c r="M94" s="37">
        <f t="shared" si="19"/>
        <v>18623931.001454242</v>
      </c>
      <c r="N94" s="41">
        <f>'jan-nov'!M94</f>
        <v>16871990.933606759</v>
      </c>
      <c r="O94" s="41">
        <f t="shared" si="20"/>
        <v>1751940.0678474829</v>
      </c>
    </row>
    <row r="95" spans="1:15" x14ac:dyDescent="0.2">
      <c r="A95" s="33">
        <v>1870</v>
      </c>
      <c r="B95" s="34" t="s">
        <v>385</v>
      </c>
      <c r="C95" s="36">
        <v>382799788</v>
      </c>
      <c r="D95" s="36">
        <v>10468</v>
      </c>
      <c r="E95" s="37">
        <f t="shared" si="11"/>
        <v>36568.569736339319</v>
      </c>
      <c r="F95" s="38">
        <f t="shared" si="12"/>
        <v>0.89817968916112156</v>
      </c>
      <c r="G95" s="39">
        <f t="shared" si="13"/>
        <v>2487.3128500366292</v>
      </c>
      <c r="H95" s="39">
        <f t="shared" si="14"/>
        <v>25.939305497353416</v>
      </c>
      <c r="I95" s="37">
        <f t="shared" si="15"/>
        <v>2513.2521555339827</v>
      </c>
      <c r="J95" s="82">
        <f t="shared" si="16"/>
        <v>-592.57761289522489</v>
      </c>
      <c r="K95" s="37">
        <f t="shared" si="17"/>
        <v>1920.6745426387579</v>
      </c>
      <c r="L95" s="37">
        <f t="shared" si="18"/>
        <v>26308723.564129729</v>
      </c>
      <c r="M95" s="37">
        <f t="shared" si="19"/>
        <v>20105621.112342518</v>
      </c>
      <c r="N95" s="41">
        <f>'jan-nov'!M95</f>
        <v>18051587.899758007</v>
      </c>
      <c r="O95" s="41">
        <f t="shared" si="20"/>
        <v>2054033.2125845104</v>
      </c>
    </row>
    <row r="96" spans="1:15" x14ac:dyDescent="0.2">
      <c r="A96" s="33">
        <v>1871</v>
      </c>
      <c r="B96" s="34" t="s">
        <v>322</v>
      </c>
      <c r="C96" s="36">
        <v>158002276</v>
      </c>
      <c r="D96" s="36">
        <v>4572</v>
      </c>
      <c r="E96" s="37">
        <f t="shared" si="11"/>
        <v>34558.678040244966</v>
      </c>
      <c r="F96" s="38">
        <f t="shared" si="12"/>
        <v>0.84881369229929682</v>
      </c>
      <c r="G96" s="39">
        <f t="shared" si="13"/>
        <v>3693.247867693241</v>
      </c>
      <c r="H96" s="39">
        <f t="shared" si="14"/>
        <v>729.40139913037706</v>
      </c>
      <c r="I96" s="37">
        <f t="shared" si="15"/>
        <v>4422.6492668236178</v>
      </c>
      <c r="J96" s="82">
        <f t="shared" si="16"/>
        <v>-592.57761289522489</v>
      </c>
      <c r="K96" s="37">
        <f t="shared" si="17"/>
        <v>3830.0716539283931</v>
      </c>
      <c r="L96" s="37">
        <f t="shared" si="18"/>
        <v>20220352.447917581</v>
      </c>
      <c r="M96" s="37">
        <f t="shared" si="19"/>
        <v>17511087.601760615</v>
      </c>
      <c r="N96" s="41">
        <f>'jan-nov'!M96</f>
        <v>15827332.132783785</v>
      </c>
      <c r="O96" s="41">
        <f t="shared" si="20"/>
        <v>1683755.4689768292</v>
      </c>
    </row>
    <row r="97" spans="1:15" x14ac:dyDescent="0.2">
      <c r="A97" s="33">
        <v>1874</v>
      </c>
      <c r="B97" s="34" t="s">
        <v>323</v>
      </c>
      <c r="C97" s="36">
        <v>40538419</v>
      </c>
      <c r="D97" s="36">
        <v>982</v>
      </c>
      <c r="E97" s="37">
        <f t="shared" si="11"/>
        <v>41281.485743380857</v>
      </c>
      <c r="F97" s="38">
        <f t="shared" si="12"/>
        <v>1.013936074077662</v>
      </c>
      <c r="G97" s="39">
        <f t="shared" si="13"/>
        <v>-340.43675418829372</v>
      </c>
      <c r="H97" s="39">
        <f t="shared" si="14"/>
        <v>0</v>
      </c>
      <c r="I97" s="37">
        <f t="shared" si="15"/>
        <v>-340.43675418829372</v>
      </c>
      <c r="J97" s="82">
        <f t="shared" si="16"/>
        <v>-592.57761289522489</v>
      </c>
      <c r="K97" s="37">
        <f t="shared" si="17"/>
        <v>-933.01436708351866</v>
      </c>
      <c r="L97" s="37">
        <f t="shared" si="18"/>
        <v>-334308.89261290443</v>
      </c>
      <c r="M97" s="37">
        <f t="shared" si="19"/>
        <v>-916220.10847601527</v>
      </c>
      <c r="N97" s="41">
        <f>'jan-nov'!M97</f>
        <v>-1026343.0647342014</v>
      </c>
      <c r="O97" s="41">
        <f t="shared" si="20"/>
        <v>110122.95625818614</v>
      </c>
    </row>
    <row r="98" spans="1:15" x14ac:dyDescent="0.2">
      <c r="A98" s="33">
        <v>1875</v>
      </c>
      <c r="B98" s="34" t="s">
        <v>419</v>
      </c>
      <c r="C98" s="36">
        <v>85847222</v>
      </c>
      <c r="D98" s="36">
        <v>2708</v>
      </c>
      <c r="E98" s="37">
        <f t="shared" si="11"/>
        <v>31701.33751846381</v>
      </c>
      <c r="F98" s="38">
        <f t="shared" si="12"/>
        <v>0.77863306340993232</v>
      </c>
      <c r="G98" s="39">
        <f t="shared" si="13"/>
        <v>5407.6521807619347</v>
      </c>
      <c r="H98" s="39">
        <f t="shared" si="14"/>
        <v>1729.4705817537815</v>
      </c>
      <c r="I98" s="37">
        <f t="shared" si="15"/>
        <v>7137.1227625157162</v>
      </c>
      <c r="J98" s="82">
        <f t="shared" si="16"/>
        <v>-592.57761289522489</v>
      </c>
      <c r="K98" s="37">
        <f t="shared" si="17"/>
        <v>6544.5451496204914</v>
      </c>
      <c r="L98" s="37">
        <f t="shared" si="18"/>
        <v>19327328.440892559</v>
      </c>
      <c r="M98" s="37">
        <f t="shared" si="19"/>
        <v>17722628.265172292</v>
      </c>
      <c r="N98" s="41">
        <f>'jan-nov'!M98</f>
        <v>16451450.826941924</v>
      </c>
      <c r="O98" s="41">
        <f t="shared" si="20"/>
        <v>1271177.4382303674</v>
      </c>
    </row>
    <row r="99" spans="1:15" x14ac:dyDescent="0.2">
      <c r="A99" s="33">
        <v>3001</v>
      </c>
      <c r="B99" s="34" t="s">
        <v>63</v>
      </c>
      <c r="C99" s="36">
        <v>960908856</v>
      </c>
      <c r="D99" s="36">
        <v>31444</v>
      </c>
      <c r="E99" s="37">
        <f t="shared" si="11"/>
        <v>30559.370817962092</v>
      </c>
      <c r="F99" s="38">
        <f t="shared" si="12"/>
        <v>0.7505846244503489</v>
      </c>
      <c r="G99" s="39">
        <f t="shared" si="13"/>
        <v>6092.8322010629654</v>
      </c>
      <c r="H99" s="39">
        <f t="shared" si="14"/>
        <v>2129.1589269293831</v>
      </c>
      <c r="I99" s="37">
        <f t="shared" si="15"/>
        <v>8221.991127992349</v>
      </c>
      <c r="J99" s="82">
        <f t="shared" si="16"/>
        <v>-592.57761289522489</v>
      </c>
      <c r="K99" s="37">
        <f t="shared" si="17"/>
        <v>7629.4135150971242</v>
      </c>
      <c r="L99" s="37">
        <f t="shared" si="18"/>
        <v>258532289.02859142</v>
      </c>
      <c r="M99" s="37">
        <f t="shared" si="19"/>
        <v>239899278.56871396</v>
      </c>
      <c r="N99" s="41">
        <f>'jan-nov'!M99</f>
        <v>232586522.21335369</v>
      </c>
      <c r="O99" s="41">
        <f t="shared" si="20"/>
        <v>7312756.3553602695</v>
      </c>
    </row>
    <row r="100" spans="1:15" x14ac:dyDescent="0.2">
      <c r="A100" s="33">
        <v>3002</v>
      </c>
      <c r="B100" s="34" t="s">
        <v>64</v>
      </c>
      <c r="C100" s="36">
        <v>1939768519</v>
      </c>
      <c r="D100" s="36">
        <v>50290</v>
      </c>
      <c r="E100" s="37">
        <f t="shared" si="11"/>
        <v>38571.654782262878</v>
      </c>
      <c r="F100" s="38">
        <f t="shared" si="12"/>
        <v>0.94737850434264781</v>
      </c>
      <c r="G100" s="39">
        <f t="shared" si="13"/>
        <v>1285.4618224824937</v>
      </c>
      <c r="H100" s="39">
        <f t="shared" si="14"/>
        <v>0</v>
      </c>
      <c r="I100" s="37">
        <f t="shared" si="15"/>
        <v>1285.4618224824937</v>
      </c>
      <c r="J100" s="82">
        <f t="shared" si="16"/>
        <v>-592.57761289522489</v>
      </c>
      <c r="K100" s="37">
        <f t="shared" si="17"/>
        <v>692.88420958726886</v>
      </c>
      <c r="L100" s="37">
        <f t="shared" si="18"/>
        <v>64645875.05264461</v>
      </c>
      <c r="M100" s="37">
        <f t="shared" si="19"/>
        <v>34845146.90014375</v>
      </c>
      <c r="N100" s="41">
        <f>'jan-nov'!M100</f>
        <v>29057571.802563086</v>
      </c>
      <c r="O100" s="41">
        <f t="shared" si="20"/>
        <v>5787575.0975806639</v>
      </c>
    </row>
    <row r="101" spans="1:15" x14ac:dyDescent="0.2">
      <c r="A101" s="33">
        <v>3003</v>
      </c>
      <c r="B101" s="34" t="s">
        <v>65</v>
      </c>
      <c r="C101" s="36">
        <v>1813383466</v>
      </c>
      <c r="D101" s="36">
        <v>58182</v>
      </c>
      <c r="E101" s="37">
        <f t="shared" si="11"/>
        <v>31167.430923653363</v>
      </c>
      <c r="F101" s="38">
        <f t="shared" si="12"/>
        <v>0.76551950543308367</v>
      </c>
      <c r="G101" s="39">
        <f t="shared" si="13"/>
        <v>5727.9961376482033</v>
      </c>
      <c r="H101" s="39">
        <f t="shared" si="14"/>
        <v>1916.3378899374381</v>
      </c>
      <c r="I101" s="37">
        <f t="shared" si="15"/>
        <v>7644.3340275856417</v>
      </c>
      <c r="J101" s="82">
        <f t="shared" si="16"/>
        <v>-592.57761289522489</v>
      </c>
      <c r="K101" s="37">
        <f t="shared" si="17"/>
        <v>7051.7564146904169</v>
      </c>
      <c r="L101" s="37">
        <f t="shared" si="18"/>
        <v>444762642.39298779</v>
      </c>
      <c r="M101" s="37">
        <f t="shared" si="19"/>
        <v>410285291.71951783</v>
      </c>
      <c r="N101" s="41">
        <f>'jan-nov'!M101</f>
        <v>391688112.43524188</v>
      </c>
      <c r="O101" s="41">
        <f t="shared" si="20"/>
        <v>18597179.284275949</v>
      </c>
    </row>
    <row r="102" spans="1:15" x14ac:dyDescent="0.2">
      <c r="A102" s="33">
        <v>3004</v>
      </c>
      <c r="B102" s="34" t="s">
        <v>66</v>
      </c>
      <c r="C102" s="36">
        <v>2855631405</v>
      </c>
      <c r="D102" s="36">
        <v>83892</v>
      </c>
      <c r="E102" s="37">
        <f t="shared" si="11"/>
        <v>34039.376877413815</v>
      </c>
      <c r="F102" s="38">
        <f t="shared" si="12"/>
        <v>0.83605886594498113</v>
      </c>
      <c r="G102" s="39">
        <f t="shared" si="13"/>
        <v>4004.8285653919315</v>
      </c>
      <c r="H102" s="39">
        <f t="shared" si="14"/>
        <v>911.15680612127971</v>
      </c>
      <c r="I102" s="37">
        <f t="shared" si="15"/>
        <v>4915.9853715132112</v>
      </c>
      <c r="J102" s="82">
        <f t="shared" si="16"/>
        <v>-592.57761289522489</v>
      </c>
      <c r="K102" s="37">
        <f t="shared" si="17"/>
        <v>4323.4077586179865</v>
      </c>
      <c r="L102" s="37">
        <f t="shared" si="18"/>
        <v>412411844.78698629</v>
      </c>
      <c r="M102" s="37">
        <f t="shared" si="19"/>
        <v>362699323.68598014</v>
      </c>
      <c r="N102" s="41">
        <f>'jan-nov'!M102</f>
        <v>344348146.57858646</v>
      </c>
      <c r="O102" s="41">
        <f t="shared" si="20"/>
        <v>18351177.107393682</v>
      </c>
    </row>
    <row r="103" spans="1:15" x14ac:dyDescent="0.2">
      <c r="A103" s="33">
        <v>3005</v>
      </c>
      <c r="B103" s="34" t="s">
        <v>138</v>
      </c>
      <c r="C103" s="36">
        <v>3797186000</v>
      </c>
      <c r="D103" s="36">
        <v>102273</v>
      </c>
      <c r="E103" s="37">
        <f t="shared" si="11"/>
        <v>37127.941881043873</v>
      </c>
      <c r="F103" s="38">
        <f t="shared" si="12"/>
        <v>0.91191871977343619</v>
      </c>
      <c r="G103" s="39">
        <f t="shared" si="13"/>
        <v>2151.6895632138971</v>
      </c>
      <c r="H103" s="39">
        <f t="shared" si="14"/>
        <v>0</v>
      </c>
      <c r="I103" s="37">
        <f t="shared" si="15"/>
        <v>2151.6895632138971</v>
      </c>
      <c r="J103" s="82">
        <f t="shared" si="16"/>
        <v>-592.57761289522489</v>
      </c>
      <c r="K103" s="37">
        <f t="shared" si="17"/>
        <v>1559.1119503186724</v>
      </c>
      <c r="L103" s="37">
        <f t="shared" si="18"/>
        <v>220059746.6985749</v>
      </c>
      <c r="M103" s="37">
        <f t="shared" si="19"/>
        <v>159455056.49494159</v>
      </c>
      <c r="N103" s="41">
        <f>'jan-nov'!M103</f>
        <v>149109143.9295713</v>
      </c>
      <c r="O103" s="41">
        <f t="shared" si="20"/>
        <v>10345912.565370291</v>
      </c>
    </row>
    <row r="104" spans="1:15" x14ac:dyDescent="0.2">
      <c r="A104" s="33">
        <v>3006</v>
      </c>
      <c r="B104" s="34" t="s">
        <v>139</v>
      </c>
      <c r="C104" s="36">
        <v>1111231846</v>
      </c>
      <c r="D104" s="36">
        <v>27879</v>
      </c>
      <c r="E104" s="37">
        <f t="shared" si="11"/>
        <v>39859.099895979052</v>
      </c>
      <c r="F104" s="38">
        <f t="shared" si="12"/>
        <v>0.9790001143861079</v>
      </c>
      <c r="G104" s="39">
        <f t="shared" si="13"/>
        <v>512.99475425278945</v>
      </c>
      <c r="H104" s="39">
        <f t="shared" si="14"/>
        <v>0</v>
      </c>
      <c r="I104" s="37">
        <f t="shared" si="15"/>
        <v>512.99475425278945</v>
      </c>
      <c r="J104" s="82">
        <f t="shared" si="16"/>
        <v>-592.57761289522489</v>
      </c>
      <c r="K104" s="37">
        <f t="shared" si="17"/>
        <v>-79.58285864243544</v>
      </c>
      <c r="L104" s="37">
        <f t="shared" si="18"/>
        <v>14301780.753813516</v>
      </c>
      <c r="M104" s="37">
        <f t="shared" si="19"/>
        <v>-2218690.5160924578</v>
      </c>
      <c r="N104" s="41">
        <f>'jan-nov'!M104</f>
        <v>-4379699.9027747335</v>
      </c>
      <c r="O104" s="41">
        <f t="shared" si="20"/>
        <v>2161009.3866822757</v>
      </c>
    </row>
    <row r="105" spans="1:15" x14ac:dyDescent="0.2">
      <c r="A105" s="33">
        <v>3007</v>
      </c>
      <c r="B105" s="34" t="s">
        <v>140</v>
      </c>
      <c r="C105" s="36">
        <v>1111403773</v>
      </c>
      <c r="D105" s="36">
        <v>31011</v>
      </c>
      <c r="E105" s="37">
        <f t="shared" si="11"/>
        <v>35839.017542162459</v>
      </c>
      <c r="F105" s="38">
        <f t="shared" si="12"/>
        <v>0.88026077771019262</v>
      </c>
      <c r="G105" s="39">
        <f t="shared" si="13"/>
        <v>2925.0441665427452</v>
      </c>
      <c r="H105" s="39">
        <f t="shared" si="14"/>
        <v>281.28257345925448</v>
      </c>
      <c r="I105" s="37">
        <f t="shared" si="15"/>
        <v>3206.3267400019995</v>
      </c>
      <c r="J105" s="82">
        <f t="shared" si="16"/>
        <v>-592.57761289522489</v>
      </c>
      <c r="K105" s="37">
        <f t="shared" si="17"/>
        <v>2613.7491271067747</v>
      </c>
      <c r="L105" s="37">
        <f t="shared" si="18"/>
        <v>99431398.534202009</v>
      </c>
      <c r="M105" s="37">
        <f t="shared" si="19"/>
        <v>81054974.180708185</v>
      </c>
      <c r="N105" s="41">
        <f>'jan-nov'!M105</f>
        <v>77854847.255076006</v>
      </c>
      <c r="O105" s="41">
        <f t="shared" si="20"/>
        <v>3200126.9256321788</v>
      </c>
    </row>
    <row r="106" spans="1:15" x14ac:dyDescent="0.2">
      <c r="A106" s="33">
        <v>3011</v>
      </c>
      <c r="B106" s="34" t="s">
        <v>67</v>
      </c>
      <c r="C106" s="36">
        <v>209556243</v>
      </c>
      <c r="D106" s="36">
        <v>4741</v>
      </c>
      <c r="E106" s="37">
        <f t="shared" si="11"/>
        <v>44200.852773676437</v>
      </c>
      <c r="F106" s="38">
        <f t="shared" si="12"/>
        <v>1.0856401683510684</v>
      </c>
      <c r="G106" s="39">
        <f t="shared" si="13"/>
        <v>-2092.0569723656413</v>
      </c>
      <c r="H106" s="39">
        <f t="shared" si="14"/>
        <v>0</v>
      </c>
      <c r="I106" s="37">
        <f t="shared" si="15"/>
        <v>-2092.0569723656413</v>
      </c>
      <c r="J106" s="82">
        <f t="shared" si="16"/>
        <v>-592.57761289522489</v>
      </c>
      <c r="K106" s="37">
        <f t="shared" si="17"/>
        <v>-2684.6345852608661</v>
      </c>
      <c r="L106" s="37">
        <f t="shared" si="18"/>
        <v>-9918442.1059855055</v>
      </c>
      <c r="M106" s="37">
        <f t="shared" si="19"/>
        <v>-12727852.568721766</v>
      </c>
      <c r="N106" s="41">
        <f>'jan-nov'!M106</f>
        <v>-12185833.42067703</v>
      </c>
      <c r="O106" s="41">
        <f t="shared" si="20"/>
        <v>-542019.14804473519</v>
      </c>
    </row>
    <row r="107" spans="1:15" x14ac:dyDescent="0.2">
      <c r="A107" s="33">
        <v>3012</v>
      </c>
      <c r="B107" s="34" t="s">
        <v>68</v>
      </c>
      <c r="C107" s="36">
        <v>42225946</v>
      </c>
      <c r="D107" s="36">
        <v>1315</v>
      </c>
      <c r="E107" s="37">
        <f t="shared" si="11"/>
        <v>32110.985551330799</v>
      </c>
      <c r="F107" s="38">
        <f t="shared" si="12"/>
        <v>0.78869464212298512</v>
      </c>
      <c r="G107" s="39">
        <f t="shared" si="13"/>
        <v>5161.863361041741</v>
      </c>
      <c r="H107" s="39">
        <f t="shared" si="14"/>
        <v>1586.0937702503352</v>
      </c>
      <c r="I107" s="37">
        <f t="shared" si="15"/>
        <v>6747.9571312920762</v>
      </c>
      <c r="J107" s="82">
        <f t="shared" si="16"/>
        <v>-592.57761289522489</v>
      </c>
      <c r="K107" s="37">
        <f t="shared" si="17"/>
        <v>6155.3795183968514</v>
      </c>
      <c r="L107" s="37">
        <f t="shared" si="18"/>
        <v>8873563.62764908</v>
      </c>
      <c r="M107" s="37">
        <f t="shared" si="19"/>
        <v>8094324.0666918596</v>
      </c>
      <c r="N107" s="41">
        <f>'jan-nov'!M107</f>
        <v>8259224.7124367179</v>
      </c>
      <c r="O107" s="41">
        <f t="shared" si="20"/>
        <v>-164900.64574485831</v>
      </c>
    </row>
    <row r="108" spans="1:15" x14ac:dyDescent="0.2">
      <c r="A108" s="33">
        <v>3013</v>
      </c>
      <c r="B108" s="34" t="s">
        <v>69</v>
      </c>
      <c r="C108" s="36">
        <v>116102301</v>
      </c>
      <c r="D108" s="36">
        <v>3578</v>
      </c>
      <c r="E108" s="37">
        <f t="shared" si="11"/>
        <v>32448.938233650082</v>
      </c>
      <c r="F108" s="38">
        <f t="shared" si="12"/>
        <v>0.79699527398650205</v>
      </c>
      <c r="G108" s="39">
        <f t="shared" si="13"/>
        <v>4959.0917516501713</v>
      </c>
      <c r="H108" s="39">
        <f t="shared" si="14"/>
        <v>1467.8103314385862</v>
      </c>
      <c r="I108" s="37">
        <f t="shared" si="15"/>
        <v>6426.9020830887575</v>
      </c>
      <c r="J108" s="82">
        <f t="shared" si="16"/>
        <v>-592.57761289522489</v>
      </c>
      <c r="K108" s="37">
        <f t="shared" si="17"/>
        <v>5834.3244701935328</v>
      </c>
      <c r="L108" s="37">
        <f t="shared" si="18"/>
        <v>22995455.653291576</v>
      </c>
      <c r="M108" s="37">
        <f t="shared" si="19"/>
        <v>20875212.954352461</v>
      </c>
      <c r="N108" s="41">
        <f>'jan-nov'!M108</f>
        <v>20411589.565398149</v>
      </c>
      <c r="O108" s="41">
        <f t="shared" si="20"/>
        <v>463623.38895431161</v>
      </c>
    </row>
    <row r="109" spans="1:15" x14ac:dyDescent="0.2">
      <c r="A109" s="33">
        <v>3014</v>
      </c>
      <c r="B109" s="34" t="s">
        <v>399</v>
      </c>
      <c r="C109" s="36">
        <v>1559177357</v>
      </c>
      <c r="D109" s="36">
        <v>45608</v>
      </c>
      <c r="E109" s="37">
        <f t="shared" si="11"/>
        <v>34186.488269601825</v>
      </c>
      <c r="F109" s="38">
        <f t="shared" si="12"/>
        <v>0.83967214547601465</v>
      </c>
      <c r="G109" s="39">
        <f t="shared" si="13"/>
        <v>3916.5617300791255</v>
      </c>
      <c r="H109" s="39">
        <f t="shared" si="14"/>
        <v>859.66781885547641</v>
      </c>
      <c r="I109" s="37">
        <f t="shared" si="15"/>
        <v>4776.2295489346016</v>
      </c>
      <c r="J109" s="82">
        <f t="shared" si="16"/>
        <v>-592.57761289522489</v>
      </c>
      <c r="K109" s="37">
        <f t="shared" si="17"/>
        <v>4183.6519360393768</v>
      </c>
      <c r="L109" s="37">
        <f t="shared" si="18"/>
        <v>217834277.2678093</v>
      </c>
      <c r="M109" s="37">
        <f t="shared" si="19"/>
        <v>190807997.4988839</v>
      </c>
      <c r="N109" s="41">
        <f>'jan-nov'!M109</f>
        <v>193358149.96461132</v>
      </c>
      <c r="O109" s="41">
        <f t="shared" si="20"/>
        <v>-2550152.4657274187</v>
      </c>
    </row>
    <row r="110" spans="1:15" x14ac:dyDescent="0.2">
      <c r="A110" s="33">
        <v>3015</v>
      </c>
      <c r="B110" s="34" t="s">
        <v>70</v>
      </c>
      <c r="C110" s="36">
        <v>120920948</v>
      </c>
      <c r="D110" s="36">
        <v>3846</v>
      </c>
      <c r="E110" s="37">
        <f t="shared" si="11"/>
        <v>31440.704108164326</v>
      </c>
      <c r="F110" s="38">
        <f t="shared" si="12"/>
        <v>0.77223151046062011</v>
      </c>
      <c r="G110" s="39">
        <f t="shared" si="13"/>
        <v>5564.0322269416256</v>
      </c>
      <c r="H110" s="39">
        <f t="shared" si="14"/>
        <v>1820.6922753586011</v>
      </c>
      <c r="I110" s="37">
        <f t="shared" si="15"/>
        <v>7384.724502300227</v>
      </c>
      <c r="J110" s="82">
        <f t="shared" si="16"/>
        <v>-592.57761289522489</v>
      </c>
      <c r="K110" s="37">
        <f t="shared" si="17"/>
        <v>6792.1468894050022</v>
      </c>
      <c r="L110" s="37">
        <f t="shared" si="18"/>
        <v>28401650.435846671</v>
      </c>
      <c r="M110" s="37">
        <f t="shared" si="19"/>
        <v>26122596.93665164</v>
      </c>
      <c r="N110" s="41">
        <f>'jan-nov'!M110</f>
        <v>25290764.63276168</v>
      </c>
      <c r="O110" s="41">
        <f t="shared" si="20"/>
        <v>831832.30388996005</v>
      </c>
    </row>
    <row r="111" spans="1:15" x14ac:dyDescent="0.2">
      <c r="A111" s="33">
        <v>3016</v>
      </c>
      <c r="B111" s="34" t="s">
        <v>71</v>
      </c>
      <c r="C111" s="36">
        <v>263682110</v>
      </c>
      <c r="D111" s="36">
        <v>8312</v>
      </c>
      <c r="E111" s="37">
        <f t="shared" si="11"/>
        <v>31723.064244465833</v>
      </c>
      <c r="F111" s="38">
        <f t="shared" si="12"/>
        <v>0.77916670484430306</v>
      </c>
      <c r="G111" s="39">
        <f t="shared" si="13"/>
        <v>5394.6161451607204</v>
      </c>
      <c r="H111" s="39">
        <f t="shared" si="14"/>
        <v>1721.8662276530733</v>
      </c>
      <c r="I111" s="37">
        <f t="shared" si="15"/>
        <v>7116.4823728137935</v>
      </c>
      <c r="J111" s="82">
        <f t="shared" si="16"/>
        <v>-592.57761289522489</v>
      </c>
      <c r="K111" s="37">
        <f t="shared" si="17"/>
        <v>6523.9047599185687</v>
      </c>
      <c r="L111" s="37">
        <f t="shared" si="18"/>
        <v>59152201.482828252</v>
      </c>
      <c r="M111" s="37">
        <f t="shared" si="19"/>
        <v>54226696.364443146</v>
      </c>
      <c r="N111" s="41">
        <f>'jan-nov'!M111</f>
        <v>57134365.010170326</v>
      </c>
      <c r="O111" s="41">
        <f t="shared" si="20"/>
        <v>-2907668.6457271799</v>
      </c>
    </row>
    <row r="112" spans="1:15" x14ac:dyDescent="0.2">
      <c r="A112" s="33">
        <v>3017</v>
      </c>
      <c r="B112" s="34" t="s">
        <v>72</v>
      </c>
      <c r="C112" s="36">
        <v>263558813</v>
      </c>
      <c r="D112" s="36">
        <v>7633</v>
      </c>
      <c r="E112" s="37">
        <f t="shared" si="11"/>
        <v>34528.863225468362</v>
      </c>
      <c r="F112" s="38">
        <f t="shared" si="12"/>
        <v>0.84808139510360325</v>
      </c>
      <c r="G112" s="39">
        <f t="shared" si="13"/>
        <v>3711.1367565592036</v>
      </c>
      <c r="H112" s="39">
        <f t="shared" si="14"/>
        <v>739.8365843021885</v>
      </c>
      <c r="I112" s="37">
        <f t="shared" si="15"/>
        <v>4450.973340861392</v>
      </c>
      <c r="J112" s="82">
        <f t="shared" si="16"/>
        <v>-592.57761289522489</v>
      </c>
      <c r="K112" s="37">
        <f t="shared" si="17"/>
        <v>3858.3957279661672</v>
      </c>
      <c r="L112" s="37">
        <f t="shared" si="18"/>
        <v>33974279.510795005</v>
      </c>
      <c r="M112" s="37">
        <f t="shared" si="19"/>
        <v>29451134.591565754</v>
      </c>
      <c r="N112" s="41">
        <f>'jan-nov'!M112</f>
        <v>27956516.129984386</v>
      </c>
      <c r="O112" s="41">
        <f t="shared" si="20"/>
        <v>1494618.461581368</v>
      </c>
    </row>
    <row r="113" spans="1:15" x14ac:dyDescent="0.2">
      <c r="A113" s="33">
        <v>3018</v>
      </c>
      <c r="B113" s="34" t="s">
        <v>400</v>
      </c>
      <c r="C113" s="36">
        <v>190597094</v>
      </c>
      <c r="D113" s="36">
        <v>5913</v>
      </c>
      <c r="E113" s="37">
        <f t="shared" si="11"/>
        <v>32233.569085066803</v>
      </c>
      <c r="F113" s="38">
        <f t="shared" si="12"/>
        <v>0.79170548014648767</v>
      </c>
      <c r="G113" s="39">
        <f t="shared" si="13"/>
        <v>5088.3132408001384</v>
      </c>
      <c r="H113" s="39">
        <f t="shared" si="14"/>
        <v>1543.1895334427338</v>
      </c>
      <c r="I113" s="37">
        <f t="shared" si="15"/>
        <v>6631.502774242872</v>
      </c>
      <c r="J113" s="82">
        <f t="shared" si="16"/>
        <v>-592.57761289522489</v>
      </c>
      <c r="K113" s="37">
        <f t="shared" si="17"/>
        <v>6038.9251613476472</v>
      </c>
      <c r="L113" s="37">
        <f t="shared" si="18"/>
        <v>39212075.904098101</v>
      </c>
      <c r="M113" s="37">
        <f t="shared" si="19"/>
        <v>35708164.47904864</v>
      </c>
      <c r="N113" s="41">
        <f>'jan-nov'!M113</f>
        <v>34970917.162576653</v>
      </c>
      <c r="O113" s="41">
        <f t="shared" si="20"/>
        <v>737247.31647198647</v>
      </c>
    </row>
    <row r="114" spans="1:15" x14ac:dyDescent="0.2">
      <c r="A114" s="33">
        <v>3019</v>
      </c>
      <c r="B114" s="34" t="s">
        <v>73</v>
      </c>
      <c r="C114" s="36">
        <v>707225071</v>
      </c>
      <c r="D114" s="36">
        <v>18699</v>
      </c>
      <c r="E114" s="37">
        <f t="shared" si="11"/>
        <v>37821.545055885341</v>
      </c>
      <c r="F114" s="38">
        <f t="shared" si="12"/>
        <v>0.92895466863531362</v>
      </c>
      <c r="G114" s="39">
        <f t="shared" si="13"/>
        <v>1735.5276583090163</v>
      </c>
      <c r="H114" s="39">
        <f t="shared" si="14"/>
        <v>0</v>
      </c>
      <c r="I114" s="37">
        <f t="shared" si="15"/>
        <v>1735.5276583090163</v>
      </c>
      <c r="J114" s="82">
        <f t="shared" si="16"/>
        <v>-592.57761289522489</v>
      </c>
      <c r="K114" s="37">
        <f t="shared" si="17"/>
        <v>1142.9500454137915</v>
      </c>
      <c r="L114" s="37">
        <f t="shared" si="18"/>
        <v>32452631.682720296</v>
      </c>
      <c r="M114" s="37">
        <f t="shared" si="19"/>
        <v>21372022.899192486</v>
      </c>
      <c r="N114" s="41">
        <f>'jan-nov'!M114</f>
        <v>19382714.87997473</v>
      </c>
      <c r="O114" s="41">
        <f t="shared" si="20"/>
        <v>1989308.0192177556</v>
      </c>
    </row>
    <row r="115" spans="1:15" x14ac:dyDescent="0.2">
      <c r="A115" s="33">
        <v>3020</v>
      </c>
      <c r="B115" s="34" t="s">
        <v>401</v>
      </c>
      <c r="C115" s="36">
        <v>2718996040</v>
      </c>
      <c r="D115" s="36">
        <v>61032</v>
      </c>
      <c r="E115" s="37">
        <f t="shared" si="11"/>
        <v>44550.334906278673</v>
      </c>
      <c r="F115" s="38">
        <f t="shared" si="12"/>
        <v>1.0942239810484544</v>
      </c>
      <c r="G115" s="39">
        <f t="shared" si="13"/>
        <v>-2301.7462519269829</v>
      </c>
      <c r="H115" s="39">
        <f t="shared" si="14"/>
        <v>0</v>
      </c>
      <c r="I115" s="37">
        <f t="shared" si="15"/>
        <v>-2301.7462519269829</v>
      </c>
      <c r="J115" s="82">
        <f t="shared" si="16"/>
        <v>-592.57761289522489</v>
      </c>
      <c r="K115" s="37">
        <f t="shared" si="17"/>
        <v>-2894.3238648222077</v>
      </c>
      <c r="L115" s="37">
        <f t="shared" si="18"/>
        <v>-140480177.24760762</v>
      </c>
      <c r="M115" s="37">
        <f t="shared" si="19"/>
        <v>-176646374.11782899</v>
      </c>
      <c r="N115" s="41">
        <f>'jan-nov'!M115</f>
        <v>-163933697.59720764</v>
      </c>
      <c r="O115" s="41">
        <f t="shared" si="20"/>
        <v>-12712676.520621359</v>
      </c>
    </row>
    <row r="116" spans="1:15" x14ac:dyDescent="0.2">
      <c r="A116" s="33">
        <v>3021</v>
      </c>
      <c r="B116" s="34" t="s">
        <v>74</v>
      </c>
      <c r="C116" s="36">
        <v>768373085</v>
      </c>
      <c r="D116" s="36">
        <v>20780</v>
      </c>
      <c r="E116" s="37">
        <f t="shared" si="11"/>
        <v>36976.568094321461</v>
      </c>
      <c r="F116" s="38">
        <f t="shared" si="12"/>
        <v>0.90820074935004358</v>
      </c>
      <c r="G116" s="39">
        <f t="shared" si="13"/>
        <v>2242.5138352473441</v>
      </c>
      <c r="H116" s="39">
        <f t="shared" si="14"/>
        <v>0</v>
      </c>
      <c r="I116" s="37">
        <f t="shared" si="15"/>
        <v>2242.5138352473441</v>
      </c>
      <c r="J116" s="82">
        <f t="shared" si="16"/>
        <v>-592.57761289522489</v>
      </c>
      <c r="K116" s="37">
        <f t="shared" si="17"/>
        <v>1649.9362223521193</v>
      </c>
      <c r="L116" s="37">
        <f t="shared" si="18"/>
        <v>46599437.496439807</v>
      </c>
      <c r="M116" s="37">
        <f t="shared" si="19"/>
        <v>34285674.700477041</v>
      </c>
      <c r="N116" s="41">
        <f>'jan-nov'!M116</f>
        <v>31930273.371510487</v>
      </c>
      <c r="O116" s="41">
        <f t="shared" si="20"/>
        <v>2355401.3289665543</v>
      </c>
    </row>
    <row r="117" spans="1:15" x14ac:dyDescent="0.2">
      <c r="A117" s="33">
        <v>3022</v>
      </c>
      <c r="B117" s="34" t="s">
        <v>75</v>
      </c>
      <c r="C117" s="36">
        <v>797147099</v>
      </c>
      <c r="D117" s="36">
        <v>16084</v>
      </c>
      <c r="E117" s="37">
        <f t="shared" si="11"/>
        <v>49561.495834369562</v>
      </c>
      <c r="F117" s="38">
        <f t="shared" si="12"/>
        <v>1.2173057148209494</v>
      </c>
      <c r="G117" s="39">
        <f t="shared" si="13"/>
        <v>-5308.4428087815159</v>
      </c>
      <c r="H117" s="39">
        <f t="shared" si="14"/>
        <v>0</v>
      </c>
      <c r="I117" s="37">
        <f t="shared" si="15"/>
        <v>-5308.4428087815159</v>
      </c>
      <c r="J117" s="82">
        <f t="shared" si="16"/>
        <v>-592.57761289522489</v>
      </c>
      <c r="K117" s="37">
        <f t="shared" si="17"/>
        <v>-5901.0204216767406</v>
      </c>
      <c r="L117" s="37">
        <f t="shared" si="18"/>
        <v>-85380994.136441901</v>
      </c>
      <c r="M117" s="37">
        <f t="shared" si="19"/>
        <v>-94912012.462248698</v>
      </c>
      <c r="N117" s="41">
        <f>'jan-nov'!M117</f>
        <v>-91319329.492041662</v>
      </c>
      <c r="O117" s="41">
        <f t="shared" si="20"/>
        <v>-3592682.9702070355</v>
      </c>
    </row>
    <row r="118" spans="1:15" x14ac:dyDescent="0.2">
      <c r="A118" s="33">
        <v>3023</v>
      </c>
      <c r="B118" s="34" t="s">
        <v>76</v>
      </c>
      <c r="C118" s="36">
        <v>847870476</v>
      </c>
      <c r="D118" s="36">
        <v>19939</v>
      </c>
      <c r="E118" s="37">
        <f t="shared" si="11"/>
        <v>42523.219619840514</v>
      </c>
      <c r="F118" s="38">
        <f t="shared" si="12"/>
        <v>1.0444349466127576</v>
      </c>
      <c r="G118" s="39">
        <f t="shared" si="13"/>
        <v>-1085.4770800640879</v>
      </c>
      <c r="H118" s="39">
        <f t="shared" si="14"/>
        <v>0</v>
      </c>
      <c r="I118" s="37">
        <f t="shared" si="15"/>
        <v>-1085.4770800640879</v>
      </c>
      <c r="J118" s="82">
        <f t="shared" si="16"/>
        <v>-592.57761289522489</v>
      </c>
      <c r="K118" s="37">
        <f t="shared" si="17"/>
        <v>-1678.0546929593129</v>
      </c>
      <c r="L118" s="37">
        <f t="shared" si="18"/>
        <v>-21643327.499397848</v>
      </c>
      <c r="M118" s="37">
        <f t="shared" si="19"/>
        <v>-33458732.52291574</v>
      </c>
      <c r="N118" s="41">
        <f>'jan-nov'!M118</f>
        <v>-34745691.507673353</v>
      </c>
      <c r="O118" s="41">
        <f t="shared" si="20"/>
        <v>1286958.9847576134</v>
      </c>
    </row>
    <row r="119" spans="1:15" x14ac:dyDescent="0.2">
      <c r="A119" s="33">
        <v>3024</v>
      </c>
      <c r="B119" s="34" t="s">
        <v>77</v>
      </c>
      <c r="C119" s="36">
        <v>9073367211</v>
      </c>
      <c r="D119" s="36">
        <v>128982</v>
      </c>
      <c r="E119" s="37">
        <f t="shared" si="11"/>
        <v>70345.995650555895</v>
      </c>
      <c r="F119" s="38">
        <f t="shared" si="12"/>
        <v>1.7278046410537806</v>
      </c>
      <c r="G119" s="39">
        <f t="shared" si="13"/>
        <v>-17779.142698493317</v>
      </c>
      <c r="H119" s="39">
        <f t="shared" si="14"/>
        <v>0</v>
      </c>
      <c r="I119" s="37">
        <f t="shared" si="15"/>
        <v>-17779.142698493317</v>
      </c>
      <c r="J119" s="82">
        <f t="shared" si="16"/>
        <v>-592.57761289522489</v>
      </c>
      <c r="K119" s="37">
        <f t="shared" si="17"/>
        <v>-18371.720311388541</v>
      </c>
      <c r="L119" s="37">
        <f t="shared" si="18"/>
        <v>-2293189383.537065</v>
      </c>
      <c r="M119" s="37">
        <f t="shared" si="19"/>
        <v>-2369621229.203517</v>
      </c>
      <c r="N119" s="41">
        <f>'jan-nov'!M119</f>
        <v>-2272439254.9832444</v>
      </c>
      <c r="O119" s="41">
        <f t="shared" si="20"/>
        <v>-97181974.220272541</v>
      </c>
    </row>
    <row r="120" spans="1:15" x14ac:dyDescent="0.2">
      <c r="A120" s="33">
        <v>3025</v>
      </c>
      <c r="B120" s="34" t="s">
        <v>78</v>
      </c>
      <c r="C120" s="36">
        <v>5310174848</v>
      </c>
      <c r="D120" s="36">
        <v>96088</v>
      </c>
      <c r="E120" s="37">
        <f t="shared" si="11"/>
        <v>55263.662975605694</v>
      </c>
      <c r="F120" s="38">
        <f t="shared" si="12"/>
        <v>1.3573596121263933</v>
      </c>
      <c r="G120" s="39">
        <f t="shared" si="13"/>
        <v>-8729.7430935231951</v>
      </c>
      <c r="H120" s="39">
        <f t="shared" si="14"/>
        <v>0</v>
      </c>
      <c r="I120" s="37">
        <f t="shared" si="15"/>
        <v>-8729.7430935231951</v>
      </c>
      <c r="J120" s="82">
        <f t="shared" si="16"/>
        <v>-592.57761289522489</v>
      </c>
      <c r="K120" s="37">
        <f t="shared" si="17"/>
        <v>-9322.3207064184207</v>
      </c>
      <c r="L120" s="37">
        <f t="shared" si="18"/>
        <v>-838823554.37045681</v>
      </c>
      <c r="M120" s="37">
        <f t="shared" si="19"/>
        <v>-895763152.03833318</v>
      </c>
      <c r="N120" s="41">
        <f>'jan-nov'!M120</f>
        <v>-854765274.96026456</v>
      </c>
      <c r="O120" s="41">
        <f t="shared" si="20"/>
        <v>-40997877.078068614</v>
      </c>
    </row>
    <row r="121" spans="1:15" x14ac:dyDescent="0.2">
      <c r="A121" s="33">
        <v>3026</v>
      </c>
      <c r="B121" s="34" t="s">
        <v>79</v>
      </c>
      <c r="C121" s="36">
        <v>551161047</v>
      </c>
      <c r="D121" s="36">
        <v>17754</v>
      </c>
      <c r="E121" s="37">
        <f t="shared" si="11"/>
        <v>31044.330686042584</v>
      </c>
      <c r="F121" s="38">
        <f t="shared" si="12"/>
        <v>0.76249597637657163</v>
      </c>
      <c r="G121" s="39">
        <f t="shared" si="13"/>
        <v>5801.8562802146707</v>
      </c>
      <c r="H121" s="39">
        <f t="shared" si="14"/>
        <v>1959.4229731012108</v>
      </c>
      <c r="I121" s="37">
        <f t="shared" si="15"/>
        <v>7761.2792533158818</v>
      </c>
      <c r="J121" s="82">
        <f t="shared" si="16"/>
        <v>-592.57761289522489</v>
      </c>
      <c r="K121" s="37">
        <f t="shared" si="17"/>
        <v>7168.701640420657</v>
      </c>
      <c r="L121" s="37">
        <f t="shared" si="18"/>
        <v>137793751.86337015</v>
      </c>
      <c r="M121" s="37">
        <f t="shared" si="19"/>
        <v>127273128.92402834</v>
      </c>
      <c r="N121" s="41">
        <f>'jan-nov'!M121</f>
        <v>121691073.33235855</v>
      </c>
      <c r="O121" s="41">
        <f t="shared" si="20"/>
        <v>5582055.591669783</v>
      </c>
    </row>
    <row r="122" spans="1:15" x14ac:dyDescent="0.2">
      <c r="A122" s="33">
        <v>3027</v>
      </c>
      <c r="B122" s="34" t="s">
        <v>80</v>
      </c>
      <c r="C122" s="36">
        <v>745422198</v>
      </c>
      <c r="D122" s="36">
        <v>19024</v>
      </c>
      <c r="E122" s="37">
        <f t="shared" si="11"/>
        <v>39183.252628259041</v>
      </c>
      <c r="F122" s="38">
        <f t="shared" si="12"/>
        <v>0.96240027760775215</v>
      </c>
      <c r="G122" s="39">
        <f t="shared" si="13"/>
        <v>918.50311488479633</v>
      </c>
      <c r="H122" s="39">
        <f t="shared" si="14"/>
        <v>0</v>
      </c>
      <c r="I122" s="37">
        <f t="shared" si="15"/>
        <v>918.50311488479633</v>
      </c>
      <c r="J122" s="82">
        <f t="shared" si="16"/>
        <v>-592.57761289522489</v>
      </c>
      <c r="K122" s="37">
        <f t="shared" si="17"/>
        <v>325.92550198957144</v>
      </c>
      <c r="L122" s="37">
        <f t="shared" si="18"/>
        <v>17473603.257568367</v>
      </c>
      <c r="M122" s="37">
        <f t="shared" si="19"/>
        <v>6200406.7498496072</v>
      </c>
      <c r="N122" s="41">
        <f>'jan-nov'!M122</f>
        <v>12372613.604986299</v>
      </c>
      <c r="O122" s="41">
        <f t="shared" si="20"/>
        <v>-6172206.8551366916</v>
      </c>
    </row>
    <row r="123" spans="1:15" x14ac:dyDescent="0.2">
      <c r="A123" s="33">
        <v>3028</v>
      </c>
      <c r="B123" s="34" t="s">
        <v>81</v>
      </c>
      <c r="C123" s="36">
        <v>370711775</v>
      </c>
      <c r="D123" s="36">
        <v>11249</v>
      </c>
      <c r="E123" s="37">
        <f t="shared" si="11"/>
        <v>32955.087118855008</v>
      </c>
      <c r="F123" s="38">
        <f t="shared" si="12"/>
        <v>0.80942706039927081</v>
      </c>
      <c r="G123" s="39">
        <f t="shared" si="13"/>
        <v>4655.4024205272153</v>
      </c>
      <c r="H123" s="39">
        <f t="shared" si="14"/>
        <v>1290.6582216168622</v>
      </c>
      <c r="I123" s="37">
        <f t="shared" si="15"/>
        <v>5946.0606421440771</v>
      </c>
      <c r="J123" s="82">
        <f t="shared" si="16"/>
        <v>-592.57761289522489</v>
      </c>
      <c r="K123" s="37">
        <f t="shared" si="17"/>
        <v>5353.4830292488523</v>
      </c>
      <c r="L123" s="37">
        <f t="shared" si="18"/>
        <v>66887236.163478725</v>
      </c>
      <c r="M123" s="37">
        <f t="shared" si="19"/>
        <v>60221330.596020341</v>
      </c>
      <c r="N123" s="41">
        <f>'jan-nov'!M123</f>
        <v>56214812.828441538</v>
      </c>
      <c r="O123" s="41">
        <f t="shared" si="20"/>
        <v>4006517.767578803</v>
      </c>
    </row>
    <row r="124" spans="1:15" x14ac:dyDescent="0.2">
      <c r="A124" s="33">
        <v>3029</v>
      </c>
      <c r="B124" s="34" t="s">
        <v>82</v>
      </c>
      <c r="C124" s="36">
        <v>1807445074</v>
      </c>
      <c r="D124" s="36">
        <v>44693</v>
      </c>
      <c r="E124" s="37">
        <f t="shared" si="11"/>
        <v>40441.345937842612</v>
      </c>
      <c r="F124" s="38">
        <f t="shared" si="12"/>
        <v>0.99330096270111934</v>
      </c>
      <c r="G124" s="39">
        <f t="shared" si="13"/>
        <v>163.64712913465337</v>
      </c>
      <c r="H124" s="39">
        <f t="shared" si="14"/>
        <v>0</v>
      </c>
      <c r="I124" s="37">
        <f t="shared" si="15"/>
        <v>163.64712913465337</v>
      </c>
      <c r="J124" s="82">
        <f t="shared" si="16"/>
        <v>-592.57761289522489</v>
      </c>
      <c r="K124" s="37">
        <f t="shared" si="17"/>
        <v>-428.93048376057152</v>
      </c>
      <c r="L124" s="37">
        <f t="shared" si="18"/>
        <v>7313881.1424150635</v>
      </c>
      <c r="M124" s="37">
        <f t="shared" si="19"/>
        <v>-19170190.110711224</v>
      </c>
      <c r="N124" s="41">
        <f>'jan-nov'!M124</f>
        <v>-22606030.027867373</v>
      </c>
      <c r="O124" s="41">
        <f t="shared" si="20"/>
        <v>3435839.9171561487</v>
      </c>
    </row>
    <row r="125" spans="1:15" x14ac:dyDescent="0.2">
      <c r="A125" s="33">
        <v>3030</v>
      </c>
      <c r="B125" s="34" t="s">
        <v>402</v>
      </c>
      <c r="C125" s="36">
        <v>3472653789</v>
      </c>
      <c r="D125" s="36">
        <v>89095</v>
      </c>
      <c r="E125" s="37">
        <f t="shared" si="11"/>
        <v>38976.977260227846</v>
      </c>
      <c r="F125" s="38">
        <f t="shared" si="12"/>
        <v>0.95733384084865347</v>
      </c>
      <c r="G125" s="39">
        <f t="shared" si="13"/>
        <v>1042.268335703513</v>
      </c>
      <c r="H125" s="39">
        <f t="shared" si="14"/>
        <v>0</v>
      </c>
      <c r="I125" s="37">
        <f t="shared" si="15"/>
        <v>1042.268335703513</v>
      </c>
      <c r="J125" s="82">
        <f t="shared" si="16"/>
        <v>-592.57761289522489</v>
      </c>
      <c r="K125" s="37">
        <f t="shared" si="17"/>
        <v>449.69072280828811</v>
      </c>
      <c r="L125" s="37">
        <f t="shared" si="18"/>
        <v>92860897.369504496</v>
      </c>
      <c r="M125" s="37">
        <f t="shared" si="19"/>
        <v>40065194.948604427</v>
      </c>
      <c r="N125" s="41">
        <f>'jan-nov'!M125</f>
        <v>25024284.368947171</v>
      </c>
      <c r="O125" s="41">
        <f t="shared" si="20"/>
        <v>15040910.579657257</v>
      </c>
    </row>
    <row r="126" spans="1:15" x14ac:dyDescent="0.2">
      <c r="A126" s="33">
        <v>3031</v>
      </c>
      <c r="B126" s="34" t="s">
        <v>83</v>
      </c>
      <c r="C126" s="36">
        <v>1017503018</v>
      </c>
      <c r="D126" s="36">
        <v>24947</v>
      </c>
      <c r="E126" s="37">
        <f t="shared" si="11"/>
        <v>40786.588287168801</v>
      </c>
      <c r="F126" s="38">
        <f t="shared" si="12"/>
        <v>1.0017806398730407</v>
      </c>
      <c r="G126" s="39">
        <f t="shared" si="13"/>
        <v>-43.498280461059764</v>
      </c>
      <c r="H126" s="39">
        <f t="shared" si="14"/>
        <v>0</v>
      </c>
      <c r="I126" s="37">
        <f t="shared" si="15"/>
        <v>-43.498280461059764</v>
      </c>
      <c r="J126" s="82">
        <f t="shared" si="16"/>
        <v>-592.57761289522489</v>
      </c>
      <c r="K126" s="37">
        <f t="shared" si="17"/>
        <v>-636.07589335628461</v>
      </c>
      <c r="L126" s="37">
        <f t="shared" si="18"/>
        <v>-1085151.6026620578</v>
      </c>
      <c r="M126" s="37">
        <f t="shared" si="19"/>
        <v>-15868185.311559232</v>
      </c>
      <c r="N126" s="41">
        <f>'jan-nov'!M126</f>
        <v>-18883669.988110106</v>
      </c>
      <c r="O126" s="41">
        <f t="shared" si="20"/>
        <v>3015484.6765508745</v>
      </c>
    </row>
    <row r="127" spans="1:15" x14ac:dyDescent="0.2">
      <c r="A127" s="33">
        <v>3032</v>
      </c>
      <c r="B127" s="34" t="s">
        <v>84</v>
      </c>
      <c r="C127" s="36">
        <v>295743092</v>
      </c>
      <c r="D127" s="36">
        <v>6989</v>
      </c>
      <c r="E127" s="37">
        <f t="shared" si="11"/>
        <v>42315.508942624125</v>
      </c>
      <c r="F127" s="38">
        <f t="shared" si="12"/>
        <v>1.0393332564771363</v>
      </c>
      <c r="G127" s="39">
        <f t="shared" si="13"/>
        <v>-960.85067373425409</v>
      </c>
      <c r="H127" s="39">
        <f t="shared" si="14"/>
        <v>0</v>
      </c>
      <c r="I127" s="37">
        <f t="shared" si="15"/>
        <v>-960.85067373425409</v>
      </c>
      <c r="J127" s="82">
        <f t="shared" si="16"/>
        <v>-592.57761289522489</v>
      </c>
      <c r="K127" s="37">
        <f t="shared" si="17"/>
        <v>-1553.4282866294789</v>
      </c>
      <c r="L127" s="37">
        <f t="shared" si="18"/>
        <v>-6715385.3587287022</v>
      </c>
      <c r="M127" s="37">
        <f t="shared" si="19"/>
        <v>-10856910.295253428</v>
      </c>
      <c r="N127" s="41">
        <f>'jan-nov'!M127</f>
        <v>-9923490.9350583926</v>
      </c>
      <c r="O127" s="41">
        <f t="shared" si="20"/>
        <v>-933419.36019503511</v>
      </c>
    </row>
    <row r="128" spans="1:15" x14ac:dyDescent="0.2">
      <c r="A128" s="33">
        <v>3033</v>
      </c>
      <c r="B128" s="34" t="s">
        <v>85</v>
      </c>
      <c r="C128" s="36">
        <v>1500293932</v>
      </c>
      <c r="D128" s="36">
        <v>41565</v>
      </c>
      <c r="E128" s="37">
        <f t="shared" si="11"/>
        <v>36095.126476602913</v>
      </c>
      <c r="F128" s="38">
        <f t="shared" si="12"/>
        <v>0.88655120265121845</v>
      </c>
      <c r="G128" s="39">
        <f t="shared" si="13"/>
        <v>2771.378805878473</v>
      </c>
      <c r="H128" s="39">
        <f t="shared" si="14"/>
        <v>191.64444640509572</v>
      </c>
      <c r="I128" s="37">
        <f t="shared" si="15"/>
        <v>2963.0232522835686</v>
      </c>
      <c r="J128" s="82">
        <f t="shared" si="16"/>
        <v>-592.57761289522489</v>
      </c>
      <c r="K128" s="37">
        <f t="shared" si="17"/>
        <v>2370.4456393883438</v>
      </c>
      <c r="L128" s="37">
        <f t="shared" si="18"/>
        <v>123158061.48116653</v>
      </c>
      <c r="M128" s="37">
        <f t="shared" si="19"/>
        <v>98527573.001176506</v>
      </c>
      <c r="N128" s="41">
        <f>'jan-nov'!M128</f>
        <v>88300961.06572783</v>
      </c>
      <c r="O128" s="41">
        <f t="shared" si="20"/>
        <v>10226611.935448676</v>
      </c>
    </row>
    <row r="129" spans="1:15" x14ac:dyDescent="0.2">
      <c r="A129" s="33">
        <v>3034</v>
      </c>
      <c r="B129" s="34" t="s">
        <v>86</v>
      </c>
      <c r="C129" s="36">
        <v>780477707</v>
      </c>
      <c r="D129" s="36">
        <v>23898</v>
      </c>
      <c r="E129" s="37">
        <f t="shared" si="11"/>
        <v>32658.703950121348</v>
      </c>
      <c r="F129" s="38">
        <f t="shared" si="12"/>
        <v>0.80214743901169294</v>
      </c>
      <c r="G129" s="39">
        <f t="shared" si="13"/>
        <v>4833.232321767412</v>
      </c>
      <c r="H129" s="39">
        <f t="shared" si="14"/>
        <v>1394.3923306736433</v>
      </c>
      <c r="I129" s="37">
        <f t="shared" si="15"/>
        <v>6227.6246524410553</v>
      </c>
      <c r="J129" s="82">
        <f t="shared" si="16"/>
        <v>-592.57761289522489</v>
      </c>
      <c r="K129" s="37">
        <f t="shared" si="17"/>
        <v>5635.0470395458306</v>
      </c>
      <c r="L129" s="37">
        <f t="shared" si="18"/>
        <v>148827773.94403633</v>
      </c>
      <c r="M129" s="37">
        <f t="shared" si="19"/>
        <v>134666354.15106627</v>
      </c>
      <c r="N129" s="41">
        <f>'jan-nov'!M129</f>
        <v>128244969.57221499</v>
      </c>
      <c r="O129" s="41">
        <f t="shared" si="20"/>
        <v>6421384.5788512826</v>
      </c>
    </row>
    <row r="130" spans="1:15" x14ac:dyDescent="0.2">
      <c r="A130" s="33">
        <v>3035</v>
      </c>
      <c r="B130" s="34" t="s">
        <v>87</v>
      </c>
      <c r="C130" s="36">
        <v>847169825</v>
      </c>
      <c r="D130" s="36">
        <v>26716</v>
      </c>
      <c r="E130" s="37">
        <f t="shared" si="11"/>
        <v>31710.204559065729</v>
      </c>
      <c r="F130" s="38">
        <f t="shared" si="12"/>
        <v>0.77885085141282751</v>
      </c>
      <c r="G130" s="39">
        <f t="shared" si="13"/>
        <v>5402.3319564007834</v>
      </c>
      <c r="H130" s="39">
        <f t="shared" si="14"/>
        <v>1726.36711754311</v>
      </c>
      <c r="I130" s="37">
        <f t="shared" si="15"/>
        <v>7128.6990739438934</v>
      </c>
      <c r="J130" s="82">
        <f t="shared" si="16"/>
        <v>-592.57761289522489</v>
      </c>
      <c r="K130" s="37">
        <f t="shared" si="17"/>
        <v>6536.1214610486686</v>
      </c>
      <c r="L130" s="37">
        <f t="shared" si="18"/>
        <v>190450324.45948505</v>
      </c>
      <c r="M130" s="37">
        <f t="shared" si="19"/>
        <v>174619020.95337623</v>
      </c>
      <c r="N130" s="41">
        <f>'jan-nov'!M130</f>
        <v>164338731.27643296</v>
      </c>
      <c r="O130" s="41">
        <f t="shared" si="20"/>
        <v>10280289.676943272</v>
      </c>
    </row>
    <row r="131" spans="1:15" x14ac:dyDescent="0.2">
      <c r="A131" s="33">
        <v>3036</v>
      </c>
      <c r="B131" s="34" t="s">
        <v>88</v>
      </c>
      <c r="C131" s="36">
        <v>484673370</v>
      </c>
      <c r="D131" s="36">
        <v>15074</v>
      </c>
      <c r="E131" s="37">
        <f t="shared" si="11"/>
        <v>32152.936844898501</v>
      </c>
      <c r="F131" s="38">
        <f t="shared" si="12"/>
        <v>0.78972502969592595</v>
      </c>
      <c r="G131" s="39">
        <f t="shared" si="13"/>
        <v>5136.6925849011204</v>
      </c>
      <c r="H131" s="39">
        <f t="shared" si="14"/>
        <v>1571.4108175016399</v>
      </c>
      <c r="I131" s="37">
        <f t="shared" si="15"/>
        <v>6708.1034024027604</v>
      </c>
      <c r="J131" s="82">
        <f t="shared" si="16"/>
        <v>-592.57761289522489</v>
      </c>
      <c r="K131" s="37">
        <f t="shared" si="17"/>
        <v>6115.5257895075356</v>
      </c>
      <c r="L131" s="37">
        <f t="shared" si="18"/>
        <v>101117950.68781921</v>
      </c>
      <c r="M131" s="37">
        <f t="shared" si="19"/>
        <v>92185435.751036584</v>
      </c>
      <c r="N131" s="41">
        <f>'jan-nov'!M131</f>
        <v>88913230.40872325</v>
      </c>
      <c r="O131" s="41">
        <f t="shared" si="20"/>
        <v>3272205.3423133343</v>
      </c>
    </row>
    <row r="132" spans="1:15" x14ac:dyDescent="0.2">
      <c r="A132" s="33">
        <v>3037</v>
      </c>
      <c r="B132" s="34" t="s">
        <v>89</v>
      </c>
      <c r="C132" s="36">
        <v>82559767</v>
      </c>
      <c r="D132" s="36">
        <v>2905</v>
      </c>
      <c r="E132" s="37">
        <f t="shared" si="11"/>
        <v>28419.885370051634</v>
      </c>
      <c r="F132" s="38">
        <f t="shared" si="12"/>
        <v>0.69803560794726804</v>
      </c>
      <c r="G132" s="39">
        <f t="shared" si="13"/>
        <v>7376.5234698092399</v>
      </c>
      <c r="H132" s="39">
        <f t="shared" si="14"/>
        <v>2877.9788336980432</v>
      </c>
      <c r="I132" s="37">
        <f t="shared" si="15"/>
        <v>10254.502303507283</v>
      </c>
      <c r="J132" s="82">
        <f t="shared" si="16"/>
        <v>-592.57761289522489</v>
      </c>
      <c r="K132" s="37">
        <f t="shared" si="17"/>
        <v>9661.924690612057</v>
      </c>
      <c r="L132" s="37">
        <f t="shared" si="18"/>
        <v>29789329.191688657</v>
      </c>
      <c r="M132" s="37">
        <f t="shared" si="19"/>
        <v>28067891.226228025</v>
      </c>
      <c r="N132" s="41">
        <f>'jan-nov'!M132</f>
        <v>26684351.243063621</v>
      </c>
      <c r="O132" s="41">
        <f t="shared" si="20"/>
        <v>1383539.9831644036</v>
      </c>
    </row>
    <row r="133" spans="1:15" x14ac:dyDescent="0.2">
      <c r="A133" s="33">
        <v>3038</v>
      </c>
      <c r="B133" s="34" t="s">
        <v>141</v>
      </c>
      <c r="C133" s="36">
        <v>315437272</v>
      </c>
      <c r="D133" s="36">
        <v>6859</v>
      </c>
      <c r="E133" s="37">
        <f t="shared" si="11"/>
        <v>45988.813529669045</v>
      </c>
      <c r="F133" s="38">
        <f t="shared" si="12"/>
        <v>1.1295552037934822</v>
      </c>
      <c r="G133" s="39">
        <f t="shared" si="13"/>
        <v>-3164.8334259612061</v>
      </c>
      <c r="H133" s="39">
        <f t="shared" si="14"/>
        <v>0</v>
      </c>
      <c r="I133" s="37">
        <f t="shared" si="15"/>
        <v>-3164.8334259612061</v>
      </c>
      <c r="J133" s="82">
        <f t="shared" si="16"/>
        <v>-592.57761289522489</v>
      </c>
      <c r="K133" s="37">
        <f t="shared" si="17"/>
        <v>-3757.4110388564309</v>
      </c>
      <c r="L133" s="37">
        <f t="shared" si="18"/>
        <v>-21707592.468667913</v>
      </c>
      <c r="M133" s="37">
        <f t="shared" si="19"/>
        <v>-25772082.31551626</v>
      </c>
      <c r="N133" s="41">
        <f>'jan-nov'!M133</f>
        <v>-23401381.625063032</v>
      </c>
      <c r="O133" s="41">
        <f t="shared" si="20"/>
        <v>-2370700.6904532276</v>
      </c>
    </row>
    <row r="134" spans="1:15" x14ac:dyDescent="0.2">
      <c r="A134" s="33">
        <v>3039</v>
      </c>
      <c r="B134" s="34" t="s">
        <v>142</v>
      </c>
      <c r="C134" s="36">
        <v>47401632</v>
      </c>
      <c r="D134" s="36">
        <v>1057</v>
      </c>
      <c r="E134" s="37">
        <f t="shared" si="11"/>
        <v>44845.441816461687</v>
      </c>
      <c r="F134" s="38">
        <f t="shared" si="12"/>
        <v>1.1014722555849914</v>
      </c>
      <c r="G134" s="39">
        <f t="shared" si="13"/>
        <v>-2478.8103980367914</v>
      </c>
      <c r="H134" s="39">
        <f t="shared" si="14"/>
        <v>0</v>
      </c>
      <c r="I134" s="37">
        <f t="shared" si="15"/>
        <v>-2478.8103980367914</v>
      </c>
      <c r="J134" s="82">
        <f t="shared" si="16"/>
        <v>-592.57761289522489</v>
      </c>
      <c r="K134" s="37">
        <f t="shared" si="17"/>
        <v>-3071.3880109320162</v>
      </c>
      <c r="L134" s="37">
        <f t="shared" si="18"/>
        <v>-2620102.5907248887</v>
      </c>
      <c r="M134" s="37">
        <f t="shared" si="19"/>
        <v>-3246457.1275551412</v>
      </c>
      <c r="N134" s="41">
        <f>'jan-nov'!M134</f>
        <v>-2881293.8051161426</v>
      </c>
      <c r="O134" s="41">
        <f t="shared" si="20"/>
        <v>-365163.32243899861</v>
      </c>
    </row>
    <row r="135" spans="1:15" x14ac:dyDescent="0.2">
      <c r="A135" s="33">
        <v>3040</v>
      </c>
      <c r="B135" s="34" t="s">
        <v>403</v>
      </c>
      <c r="C135" s="36">
        <v>141239196</v>
      </c>
      <c r="D135" s="36">
        <v>3273</v>
      </c>
      <c r="E135" s="37">
        <f t="shared" si="11"/>
        <v>43152.824931255731</v>
      </c>
      <c r="F135" s="38">
        <f t="shared" si="12"/>
        <v>1.0598990106157629</v>
      </c>
      <c r="G135" s="39">
        <f t="shared" si="13"/>
        <v>-1463.2402669132177</v>
      </c>
      <c r="H135" s="39">
        <f t="shared" si="14"/>
        <v>0</v>
      </c>
      <c r="I135" s="37">
        <f t="shared" si="15"/>
        <v>-1463.2402669132177</v>
      </c>
      <c r="J135" s="82">
        <f t="shared" si="16"/>
        <v>-592.57761289522489</v>
      </c>
      <c r="K135" s="37">
        <f t="shared" si="17"/>
        <v>-2055.8178798084427</v>
      </c>
      <c r="L135" s="37">
        <f t="shared" si="18"/>
        <v>-4789185.3936069617</v>
      </c>
      <c r="M135" s="37">
        <f t="shared" si="19"/>
        <v>-6728691.9206130328</v>
      </c>
      <c r="N135" s="41">
        <f>'jan-nov'!M135</f>
        <v>-5905757.5662678676</v>
      </c>
      <c r="O135" s="41">
        <f t="shared" si="20"/>
        <v>-822934.35434516519</v>
      </c>
    </row>
    <row r="136" spans="1:15" x14ac:dyDescent="0.2">
      <c r="A136" s="33">
        <v>3041</v>
      </c>
      <c r="B136" s="34" t="s">
        <v>143</v>
      </c>
      <c r="C136" s="36">
        <v>185330999</v>
      </c>
      <c r="D136" s="36">
        <v>4667</v>
      </c>
      <c r="E136" s="37">
        <f t="shared" si="11"/>
        <v>39710.9490036426</v>
      </c>
      <c r="F136" s="38">
        <f t="shared" si="12"/>
        <v>0.97536130315047287</v>
      </c>
      <c r="G136" s="39">
        <f t="shared" si="13"/>
        <v>601.88528965466105</v>
      </c>
      <c r="H136" s="39">
        <f t="shared" si="14"/>
        <v>0</v>
      </c>
      <c r="I136" s="37">
        <f t="shared" si="15"/>
        <v>601.88528965466105</v>
      </c>
      <c r="J136" s="82">
        <f t="shared" si="16"/>
        <v>-592.57761289522489</v>
      </c>
      <c r="K136" s="37">
        <f t="shared" si="17"/>
        <v>9.3076767594361627</v>
      </c>
      <c r="L136" s="37">
        <f t="shared" si="18"/>
        <v>2808998.646818303</v>
      </c>
      <c r="M136" s="37">
        <f t="shared" si="19"/>
        <v>43438.92743628857</v>
      </c>
      <c r="N136" s="41">
        <f>'jan-nov'!M136</f>
        <v>1537181.5711664811</v>
      </c>
      <c r="O136" s="41">
        <f t="shared" si="20"/>
        <v>-1493742.6437301924</v>
      </c>
    </row>
    <row r="137" spans="1:15" x14ac:dyDescent="0.2">
      <c r="A137" s="33">
        <v>3042</v>
      </c>
      <c r="B137" s="34" t="s">
        <v>144</v>
      </c>
      <c r="C137" s="36">
        <v>132084613</v>
      </c>
      <c r="D137" s="36">
        <v>2611</v>
      </c>
      <c r="E137" s="37">
        <f t="shared" ref="E137:E200" si="21">(C137)/D137</f>
        <v>50587.749138261206</v>
      </c>
      <c r="F137" s="38">
        <f t="shared" ref="F137:F200" si="22">IF(ISNUMBER(C137),E137/E$365,"")</f>
        <v>1.2425120567735031</v>
      </c>
      <c r="G137" s="39">
        <f t="shared" ref="G137:G200" si="23">(E$365-E137)*0.6</f>
        <v>-5924.1947911165025</v>
      </c>
      <c r="H137" s="39">
        <f t="shared" ref="H137:H200" si="24">IF(E137&gt;=E$365*0.9,0,IF(E137&lt;0.9*E$365,(E$365*0.9-E137)*0.35))</f>
        <v>0</v>
      </c>
      <c r="I137" s="37">
        <f t="shared" ref="I137:I200" si="25">G137+H137</f>
        <v>-5924.1947911165025</v>
      </c>
      <c r="J137" s="82">
        <f t="shared" ref="J137:J200" si="26">I$367</f>
        <v>-592.57761289522489</v>
      </c>
      <c r="K137" s="37">
        <f t="shared" ref="K137:K200" si="27">I137+J137</f>
        <v>-6516.7724040117273</v>
      </c>
      <c r="L137" s="37">
        <f t="shared" ref="L137:L200" si="28">(I137*D137)</f>
        <v>-15468072.599605188</v>
      </c>
      <c r="M137" s="37">
        <f t="shared" ref="M137:M200" si="29">(K137*D137)</f>
        <v>-17015292.746874619</v>
      </c>
      <c r="N137" s="41">
        <f>'jan-nov'!M137</f>
        <v>-15495699.033829946</v>
      </c>
      <c r="O137" s="41">
        <f t="shared" ref="O137:O200" si="30">M137-N137</f>
        <v>-1519593.7130446732</v>
      </c>
    </row>
    <row r="138" spans="1:15" x14ac:dyDescent="0.2">
      <c r="A138" s="33">
        <v>3043</v>
      </c>
      <c r="B138" s="34" t="s">
        <v>145</v>
      </c>
      <c r="C138" s="36">
        <v>177831241</v>
      </c>
      <c r="D138" s="36">
        <v>4650</v>
      </c>
      <c r="E138" s="37">
        <f t="shared" si="21"/>
        <v>38243.277634408601</v>
      </c>
      <c r="F138" s="38">
        <f t="shared" si="22"/>
        <v>0.93931306216883825</v>
      </c>
      <c r="G138" s="39">
        <f t="shared" si="23"/>
        <v>1482.4881111950599</v>
      </c>
      <c r="H138" s="39">
        <f t="shared" si="24"/>
        <v>0</v>
      </c>
      <c r="I138" s="37">
        <f t="shared" si="25"/>
        <v>1482.4881111950599</v>
      </c>
      <c r="J138" s="82">
        <f t="shared" si="26"/>
        <v>-592.57761289522489</v>
      </c>
      <c r="K138" s="37">
        <f t="shared" si="27"/>
        <v>889.91049829983501</v>
      </c>
      <c r="L138" s="37">
        <f t="shared" si="28"/>
        <v>6893569.7170570288</v>
      </c>
      <c r="M138" s="37">
        <f t="shared" si="29"/>
        <v>4138083.8170942329</v>
      </c>
      <c r="N138" s="41">
        <f>'jan-nov'!M138</f>
        <v>5828143.6963197114</v>
      </c>
      <c r="O138" s="41">
        <f t="shared" si="30"/>
        <v>-1690059.8792254785</v>
      </c>
    </row>
    <row r="139" spans="1:15" x14ac:dyDescent="0.2">
      <c r="A139" s="33">
        <v>3044</v>
      </c>
      <c r="B139" s="34" t="s">
        <v>146</v>
      </c>
      <c r="C139" s="36">
        <v>259875346</v>
      </c>
      <c r="D139" s="36">
        <v>4504</v>
      </c>
      <c r="E139" s="37">
        <f t="shared" si="21"/>
        <v>57698.789076376554</v>
      </c>
      <c r="F139" s="38">
        <f t="shared" si="22"/>
        <v>1.4171700126979268</v>
      </c>
      <c r="G139" s="39">
        <f t="shared" si="23"/>
        <v>-10190.818753985712</v>
      </c>
      <c r="H139" s="39">
        <f t="shared" si="24"/>
        <v>0</v>
      </c>
      <c r="I139" s="37">
        <f t="shared" si="25"/>
        <v>-10190.818753985712</v>
      </c>
      <c r="J139" s="82">
        <f t="shared" si="26"/>
        <v>-592.57761289522489</v>
      </c>
      <c r="K139" s="37">
        <f t="shared" si="27"/>
        <v>-10783.396366880937</v>
      </c>
      <c r="L139" s="37">
        <f t="shared" si="28"/>
        <v>-45899447.667951643</v>
      </c>
      <c r="M139" s="37">
        <f t="shared" si="29"/>
        <v>-48568417.23643174</v>
      </c>
      <c r="N139" s="41">
        <f>'jan-nov'!M139</f>
        <v>-45389125.017070107</v>
      </c>
      <c r="O139" s="41">
        <f t="shared" si="30"/>
        <v>-3179292.2193616331</v>
      </c>
    </row>
    <row r="140" spans="1:15" x14ac:dyDescent="0.2">
      <c r="A140" s="33">
        <v>3045</v>
      </c>
      <c r="B140" s="34" t="s">
        <v>147</v>
      </c>
      <c r="C140" s="36">
        <v>141530869</v>
      </c>
      <c r="D140" s="36">
        <v>3492</v>
      </c>
      <c r="E140" s="37">
        <f t="shared" si="21"/>
        <v>40530.031214203897</v>
      </c>
      <c r="F140" s="38">
        <f t="shared" si="22"/>
        <v>0.99547920796828904</v>
      </c>
      <c r="G140" s="39">
        <f t="shared" si="23"/>
        <v>110.43596331788285</v>
      </c>
      <c r="H140" s="39">
        <f t="shared" si="24"/>
        <v>0</v>
      </c>
      <c r="I140" s="37">
        <f t="shared" si="25"/>
        <v>110.43596331788285</v>
      </c>
      <c r="J140" s="82">
        <f t="shared" si="26"/>
        <v>-592.57761289522489</v>
      </c>
      <c r="K140" s="37">
        <f t="shared" si="27"/>
        <v>-482.14164957734204</v>
      </c>
      <c r="L140" s="37">
        <f t="shared" si="28"/>
        <v>385642.38390604692</v>
      </c>
      <c r="M140" s="37">
        <f t="shared" si="29"/>
        <v>-1683638.6403240785</v>
      </c>
      <c r="N140" s="41">
        <f>'jan-nov'!M140</f>
        <v>-1068595.4961831348</v>
      </c>
      <c r="O140" s="41">
        <f t="shared" si="30"/>
        <v>-615043.14414094365</v>
      </c>
    </row>
    <row r="141" spans="1:15" x14ac:dyDescent="0.2">
      <c r="A141" s="33">
        <v>3046</v>
      </c>
      <c r="B141" s="34" t="s">
        <v>148</v>
      </c>
      <c r="C141" s="36">
        <v>121668132</v>
      </c>
      <c r="D141" s="36">
        <v>2189</v>
      </c>
      <c r="E141" s="37">
        <f t="shared" si="21"/>
        <v>55581.604385564184</v>
      </c>
      <c r="F141" s="38">
        <f t="shared" si="22"/>
        <v>1.3651687367059688</v>
      </c>
      <c r="G141" s="39">
        <f t="shared" si="23"/>
        <v>-8920.5079394982895</v>
      </c>
      <c r="H141" s="39">
        <f t="shared" si="24"/>
        <v>0</v>
      </c>
      <c r="I141" s="37">
        <f t="shared" si="25"/>
        <v>-8920.5079394982895</v>
      </c>
      <c r="J141" s="82">
        <f t="shared" si="26"/>
        <v>-592.57761289522489</v>
      </c>
      <c r="K141" s="37">
        <f t="shared" si="27"/>
        <v>-9513.0855523935152</v>
      </c>
      <c r="L141" s="37">
        <f t="shared" si="28"/>
        <v>-19526991.879561756</v>
      </c>
      <c r="M141" s="37">
        <f t="shared" si="29"/>
        <v>-20824144.274189405</v>
      </c>
      <c r="N141" s="41">
        <f>'jan-nov'!M141</f>
        <v>-20652361.35061422</v>
      </c>
      <c r="O141" s="41">
        <f t="shared" si="30"/>
        <v>-171782.92357518524</v>
      </c>
    </row>
    <row r="142" spans="1:15" x14ac:dyDescent="0.2">
      <c r="A142" s="33">
        <v>3047</v>
      </c>
      <c r="B142" s="34" t="s">
        <v>149</v>
      </c>
      <c r="C142" s="36">
        <v>476942463</v>
      </c>
      <c r="D142" s="36">
        <v>14273</v>
      </c>
      <c r="E142" s="37">
        <f t="shared" si="21"/>
        <v>33415.712394030685</v>
      </c>
      <c r="F142" s="38">
        <f t="shared" si="22"/>
        <v>0.82074071771373547</v>
      </c>
      <c r="G142" s="39">
        <f t="shared" si="23"/>
        <v>4379.02725542181</v>
      </c>
      <c r="H142" s="39">
        <f t="shared" si="24"/>
        <v>1129.4393753053755</v>
      </c>
      <c r="I142" s="37">
        <f t="shared" si="25"/>
        <v>5508.4666307271855</v>
      </c>
      <c r="J142" s="82">
        <f t="shared" si="26"/>
        <v>-592.57761289522489</v>
      </c>
      <c r="K142" s="37">
        <f t="shared" si="27"/>
        <v>4915.8890178319607</v>
      </c>
      <c r="L142" s="37">
        <f t="shared" si="28"/>
        <v>78622344.220369115</v>
      </c>
      <c r="M142" s="37">
        <f t="shared" si="29"/>
        <v>70164483.95151557</v>
      </c>
      <c r="N142" s="41">
        <f>'jan-nov'!M142</f>
        <v>77281183.235558391</v>
      </c>
      <c r="O142" s="41">
        <f t="shared" si="30"/>
        <v>-7116699.2840428203</v>
      </c>
    </row>
    <row r="143" spans="1:15" x14ac:dyDescent="0.2">
      <c r="A143" s="33">
        <v>3048</v>
      </c>
      <c r="B143" s="34" t="s">
        <v>150</v>
      </c>
      <c r="C143" s="36">
        <v>771015837</v>
      </c>
      <c r="D143" s="36">
        <v>20044</v>
      </c>
      <c r="E143" s="37">
        <f t="shared" si="21"/>
        <v>38466.166284174818</v>
      </c>
      <c r="F143" s="38">
        <f t="shared" si="22"/>
        <v>0.94478754639417073</v>
      </c>
      <c r="G143" s="39">
        <f t="shared" si="23"/>
        <v>1348.7549213353298</v>
      </c>
      <c r="H143" s="39">
        <f t="shared" si="24"/>
        <v>0</v>
      </c>
      <c r="I143" s="37">
        <f t="shared" si="25"/>
        <v>1348.7549213353298</v>
      </c>
      <c r="J143" s="82">
        <f t="shared" si="26"/>
        <v>-592.57761289522489</v>
      </c>
      <c r="K143" s="37">
        <f t="shared" si="27"/>
        <v>756.17730844010487</v>
      </c>
      <c r="L143" s="37">
        <f t="shared" si="28"/>
        <v>27034443.643245351</v>
      </c>
      <c r="M143" s="37">
        <f t="shared" si="29"/>
        <v>15156817.970373461</v>
      </c>
      <c r="N143" s="41">
        <f>'jan-nov'!M143</f>
        <v>13406916.095791904</v>
      </c>
      <c r="O143" s="41">
        <f t="shared" si="30"/>
        <v>1749901.8745815568</v>
      </c>
    </row>
    <row r="144" spans="1:15" x14ac:dyDescent="0.2">
      <c r="A144" s="33">
        <v>3049</v>
      </c>
      <c r="B144" s="34" t="s">
        <v>151</v>
      </c>
      <c r="C144" s="36">
        <v>1218754294</v>
      </c>
      <c r="D144" s="36">
        <v>27584</v>
      </c>
      <c r="E144" s="37">
        <f t="shared" si="21"/>
        <v>44183.377827726217</v>
      </c>
      <c r="F144" s="38">
        <f t="shared" si="22"/>
        <v>1.0852109571012207</v>
      </c>
      <c r="G144" s="39">
        <f t="shared" si="23"/>
        <v>-2081.5720047955097</v>
      </c>
      <c r="H144" s="39">
        <f t="shared" si="24"/>
        <v>0</v>
      </c>
      <c r="I144" s="37">
        <f t="shared" si="25"/>
        <v>-2081.5720047955097</v>
      </c>
      <c r="J144" s="82">
        <f t="shared" si="26"/>
        <v>-592.57761289522489</v>
      </c>
      <c r="K144" s="37">
        <f t="shared" si="27"/>
        <v>-2674.1496176907344</v>
      </c>
      <c r="L144" s="37">
        <f t="shared" si="28"/>
        <v>-57418082.180279337</v>
      </c>
      <c r="M144" s="37">
        <f t="shared" si="29"/>
        <v>-73763743.054381222</v>
      </c>
      <c r="N144" s="41">
        <f>'jan-nov'!M144</f>
        <v>-70128178.883939132</v>
      </c>
      <c r="O144" s="41">
        <f t="shared" si="30"/>
        <v>-3635564.1704420894</v>
      </c>
    </row>
    <row r="145" spans="1:15" x14ac:dyDescent="0.2">
      <c r="A145" s="33">
        <v>3050</v>
      </c>
      <c r="B145" s="34" t="s">
        <v>152</v>
      </c>
      <c r="C145" s="36">
        <v>104340732</v>
      </c>
      <c r="D145" s="36">
        <v>2720</v>
      </c>
      <c r="E145" s="37">
        <f t="shared" si="21"/>
        <v>38360.563235294117</v>
      </c>
      <c r="F145" s="38">
        <f t="shared" si="22"/>
        <v>0.94219377490400835</v>
      </c>
      <c r="G145" s="39">
        <f t="shared" si="23"/>
        <v>1412.1167506637503</v>
      </c>
      <c r="H145" s="39">
        <f t="shared" si="24"/>
        <v>0</v>
      </c>
      <c r="I145" s="37">
        <f t="shared" si="25"/>
        <v>1412.1167506637503</v>
      </c>
      <c r="J145" s="82">
        <f t="shared" si="26"/>
        <v>-592.57761289522489</v>
      </c>
      <c r="K145" s="37">
        <f t="shared" si="27"/>
        <v>819.53913776852539</v>
      </c>
      <c r="L145" s="37">
        <f t="shared" si="28"/>
        <v>3840957.561805401</v>
      </c>
      <c r="M145" s="37">
        <f t="shared" si="29"/>
        <v>2229146.4547303892</v>
      </c>
      <c r="N145" s="41">
        <f>'jan-nov'!M145</f>
        <v>3037616.5754816364</v>
      </c>
      <c r="O145" s="41">
        <f t="shared" si="30"/>
        <v>-808470.12075124728</v>
      </c>
    </row>
    <row r="146" spans="1:15" x14ac:dyDescent="0.2">
      <c r="A146" s="33">
        <v>3051</v>
      </c>
      <c r="B146" s="34" t="s">
        <v>153</v>
      </c>
      <c r="C146" s="36">
        <v>49224574</v>
      </c>
      <c r="D146" s="36">
        <v>1370</v>
      </c>
      <c r="E146" s="37">
        <f t="shared" si="21"/>
        <v>35930.345985401458</v>
      </c>
      <c r="F146" s="38">
        <f t="shared" si="22"/>
        <v>0.88250394317582082</v>
      </c>
      <c r="G146" s="39">
        <f t="shared" si="23"/>
        <v>2870.2471005993457</v>
      </c>
      <c r="H146" s="39">
        <f t="shared" si="24"/>
        <v>249.31761832560477</v>
      </c>
      <c r="I146" s="37">
        <f t="shared" si="25"/>
        <v>3119.5647189249503</v>
      </c>
      <c r="J146" s="82">
        <f t="shared" si="26"/>
        <v>-592.57761289522489</v>
      </c>
      <c r="K146" s="37">
        <f t="shared" si="27"/>
        <v>2526.9871060297255</v>
      </c>
      <c r="L146" s="37">
        <f t="shared" si="28"/>
        <v>4273803.6649271818</v>
      </c>
      <c r="M146" s="37">
        <f t="shared" si="29"/>
        <v>3461972.3352607237</v>
      </c>
      <c r="N146" s="41">
        <f>'jan-nov'!M146</f>
        <v>6496243.0760747539</v>
      </c>
      <c r="O146" s="41">
        <f t="shared" si="30"/>
        <v>-3034270.7408140302</v>
      </c>
    </row>
    <row r="147" spans="1:15" x14ac:dyDescent="0.2">
      <c r="A147" s="33">
        <v>3052</v>
      </c>
      <c r="B147" s="34" t="s">
        <v>154</v>
      </c>
      <c r="C147" s="36">
        <v>109961400</v>
      </c>
      <c r="D147" s="36">
        <v>2455</v>
      </c>
      <c r="E147" s="37">
        <f t="shared" si="21"/>
        <v>44790.794297352339</v>
      </c>
      <c r="F147" s="38">
        <f t="shared" si="22"/>
        <v>1.1001300294033016</v>
      </c>
      <c r="G147" s="39">
        <f t="shared" si="23"/>
        <v>-2446.0218865711822</v>
      </c>
      <c r="H147" s="39">
        <f t="shared" si="24"/>
        <v>0</v>
      </c>
      <c r="I147" s="37">
        <f t="shared" si="25"/>
        <v>-2446.0218865711822</v>
      </c>
      <c r="J147" s="82">
        <f t="shared" si="26"/>
        <v>-592.57761289522489</v>
      </c>
      <c r="K147" s="37">
        <f t="shared" si="27"/>
        <v>-3038.599499466407</v>
      </c>
      <c r="L147" s="37">
        <f t="shared" si="28"/>
        <v>-6004983.7315322524</v>
      </c>
      <c r="M147" s="37">
        <f t="shared" si="29"/>
        <v>-7459761.7711900296</v>
      </c>
      <c r="N147" s="41">
        <f>'jan-nov'!M147</f>
        <v>-3793422.8618355058</v>
      </c>
      <c r="O147" s="41">
        <f t="shared" si="30"/>
        <v>-3666338.9093545238</v>
      </c>
    </row>
    <row r="148" spans="1:15" x14ac:dyDescent="0.2">
      <c r="A148" s="33">
        <v>3053</v>
      </c>
      <c r="B148" s="34" t="s">
        <v>127</v>
      </c>
      <c r="C148" s="36">
        <v>223347661</v>
      </c>
      <c r="D148" s="36">
        <v>6908</v>
      </c>
      <c r="E148" s="37">
        <f t="shared" si="21"/>
        <v>32331.740156340475</v>
      </c>
      <c r="F148" s="38">
        <f t="shared" si="22"/>
        <v>0.79411671096346925</v>
      </c>
      <c r="G148" s="39">
        <f t="shared" si="23"/>
        <v>5029.4105980359354</v>
      </c>
      <c r="H148" s="39">
        <f t="shared" si="24"/>
        <v>1508.8296584969489</v>
      </c>
      <c r="I148" s="37">
        <f t="shared" si="25"/>
        <v>6538.2402565328848</v>
      </c>
      <c r="J148" s="82">
        <f t="shared" si="26"/>
        <v>-592.57761289522489</v>
      </c>
      <c r="K148" s="37">
        <f t="shared" si="27"/>
        <v>5945.66264363766</v>
      </c>
      <c r="L148" s="37">
        <f t="shared" si="28"/>
        <v>45166163.692129165</v>
      </c>
      <c r="M148" s="37">
        <f t="shared" si="29"/>
        <v>41072637.542248957</v>
      </c>
      <c r="N148" s="41">
        <f>'jan-nov'!M148</f>
        <v>39530476.572937526</v>
      </c>
      <c r="O148" s="41">
        <f t="shared" si="30"/>
        <v>1542160.9693114311</v>
      </c>
    </row>
    <row r="149" spans="1:15" x14ac:dyDescent="0.2">
      <c r="A149" s="33">
        <v>3054</v>
      </c>
      <c r="B149" s="34" t="s">
        <v>128</v>
      </c>
      <c r="C149" s="36">
        <v>300159218</v>
      </c>
      <c r="D149" s="36">
        <v>9144</v>
      </c>
      <c r="E149" s="37">
        <f t="shared" si="21"/>
        <v>32825.811242344709</v>
      </c>
      <c r="F149" s="38">
        <f t="shared" si="22"/>
        <v>0.80625184825897578</v>
      </c>
      <c r="G149" s="39">
        <f t="shared" si="23"/>
        <v>4732.9679464333949</v>
      </c>
      <c r="H149" s="39">
        <f t="shared" si="24"/>
        <v>1335.9047783954668</v>
      </c>
      <c r="I149" s="37">
        <f t="shared" si="25"/>
        <v>6068.8727248288615</v>
      </c>
      <c r="J149" s="82">
        <f t="shared" si="26"/>
        <v>-592.57761289522489</v>
      </c>
      <c r="K149" s="37">
        <f t="shared" si="27"/>
        <v>5476.2951119336367</v>
      </c>
      <c r="L149" s="37">
        <f t="shared" si="28"/>
        <v>55493772.195835106</v>
      </c>
      <c r="M149" s="37">
        <f t="shared" si="29"/>
        <v>50075242.503521174</v>
      </c>
      <c r="N149" s="41">
        <f>'jan-nov'!M149</f>
        <v>47511645.315567538</v>
      </c>
      <c r="O149" s="41">
        <f t="shared" si="30"/>
        <v>2563597.1879536361</v>
      </c>
    </row>
    <row r="150" spans="1:15" x14ac:dyDescent="0.2">
      <c r="A150" s="33">
        <v>3401</v>
      </c>
      <c r="B150" s="34" t="s">
        <v>91</v>
      </c>
      <c r="C150" s="36">
        <v>611374843</v>
      </c>
      <c r="D150" s="36">
        <v>17949</v>
      </c>
      <c r="E150" s="37">
        <f t="shared" si="21"/>
        <v>34061.777424926178</v>
      </c>
      <c r="F150" s="38">
        <f t="shared" si="22"/>
        <v>0.836609057460448</v>
      </c>
      <c r="G150" s="39">
        <f t="shared" si="23"/>
        <v>3991.3882368845134</v>
      </c>
      <c r="H150" s="39">
        <f t="shared" si="24"/>
        <v>903.31661449195269</v>
      </c>
      <c r="I150" s="37">
        <f t="shared" si="25"/>
        <v>4894.7048513764657</v>
      </c>
      <c r="J150" s="82">
        <f t="shared" si="26"/>
        <v>-592.57761289522489</v>
      </c>
      <c r="K150" s="37">
        <f t="shared" si="27"/>
        <v>4302.127238481241</v>
      </c>
      <c r="L150" s="37">
        <f t="shared" si="28"/>
        <v>87855057.377356187</v>
      </c>
      <c r="M150" s="37">
        <f t="shared" si="29"/>
        <v>77218881.803499788</v>
      </c>
      <c r="N150" s="41">
        <f>'jan-nov'!M150</f>
        <v>73144302.912529737</v>
      </c>
      <c r="O150" s="41">
        <f t="shared" si="30"/>
        <v>4074578.8909700513</v>
      </c>
    </row>
    <row r="151" spans="1:15" x14ac:dyDescent="0.2">
      <c r="A151" s="33">
        <v>3403</v>
      </c>
      <c r="B151" s="34" t="s">
        <v>92</v>
      </c>
      <c r="C151" s="36">
        <v>1176001748</v>
      </c>
      <c r="D151" s="36">
        <v>31999</v>
      </c>
      <c r="E151" s="37">
        <f t="shared" si="21"/>
        <v>36751.203100096878</v>
      </c>
      <c r="F151" s="38">
        <f t="shared" si="22"/>
        <v>0.90266544233858881</v>
      </c>
      <c r="G151" s="39">
        <f t="shared" si="23"/>
        <v>2377.7328317820939</v>
      </c>
      <c r="H151" s="39">
        <f t="shared" si="24"/>
        <v>0</v>
      </c>
      <c r="I151" s="37">
        <f t="shared" si="25"/>
        <v>2377.7328317820939</v>
      </c>
      <c r="J151" s="82">
        <f t="shared" si="26"/>
        <v>-592.57761289522489</v>
      </c>
      <c r="K151" s="37">
        <f t="shared" si="27"/>
        <v>1785.1552188868691</v>
      </c>
      <c r="L151" s="37">
        <f t="shared" si="28"/>
        <v>76085072.884195223</v>
      </c>
      <c r="M151" s="37">
        <f t="shared" si="29"/>
        <v>57123181.849160925</v>
      </c>
      <c r="N151" s="41">
        <f>'jan-nov'!M151</f>
        <v>54153296.118910722</v>
      </c>
      <c r="O151" s="41">
        <f t="shared" si="30"/>
        <v>2969885.7302502021</v>
      </c>
    </row>
    <row r="152" spans="1:15" x14ac:dyDescent="0.2">
      <c r="A152" s="33">
        <v>3405</v>
      </c>
      <c r="B152" s="34" t="s">
        <v>112</v>
      </c>
      <c r="C152" s="36">
        <v>1029262349</v>
      </c>
      <c r="D152" s="36">
        <v>28425</v>
      </c>
      <c r="E152" s="37">
        <f t="shared" si="21"/>
        <v>36209.757220756379</v>
      </c>
      <c r="F152" s="38">
        <f t="shared" si="22"/>
        <v>0.88936670806732865</v>
      </c>
      <c r="G152" s="39">
        <f t="shared" si="23"/>
        <v>2702.6003593863934</v>
      </c>
      <c r="H152" s="39">
        <f t="shared" si="24"/>
        <v>151.5236859513825</v>
      </c>
      <c r="I152" s="37">
        <f t="shared" si="25"/>
        <v>2854.1240453377759</v>
      </c>
      <c r="J152" s="82">
        <f t="shared" si="26"/>
        <v>-592.57761289522489</v>
      </c>
      <c r="K152" s="37">
        <f t="shared" si="27"/>
        <v>2261.5464324425511</v>
      </c>
      <c r="L152" s="37">
        <f t="shared" si="28"/>
        <v>81128475.988726273</v>
      </c>
      <c r="M152" s="37">
        <f t="shared" si="29"/>
        <v>64284457.342179514</v>
      </c>
      <c r="N152" s="41">
        <f>'jan-nov'!M152</f>
        <v>57301046.621113054</v>
      </c>
      <c r="O152" s="41">
        <f t="shared" si="30"/>
        <v>6983410.72106646</v>
      </c>
    </row>
    <row r="153" spans="1:15" x14ac:dyDescent="0.2">
      <c r="A153" s="33">
        <v>3407</v>
      </c>
      <c r="B153" s="34" t="s">
        <v>113</v>
      </c>
      <c r="C153" s="36">
        <v>1002216162</v>
      </c>
      <c r="D153" s="36">
        <v>30267</v>
      </c>
      <c r="E153" s="37">
        <f t="shared" si="21"/>
        <v>33112.504113390823</v>
      </c>
      <c r="F153" s="38">
        <f t="shared" si="22"/>
        <v>0.81329346119755952</v>
      </c>
      <c r="G153" s="39">
        <f t="shared" si="23"/>
        <v>4560.9522238057261</v>
      </c>
      <c r="H153" s="39">
        <f t="shared" si="24"/>
        <v>1235.5622735293268</v>
      </c>
      <c r="I153" s="37">
        <f t="shared" si="25"/>
        <v>5796.5144973350525</v>
      </c>
      <c r="J153" s="82">
        <f t="shared" si="26"/>
        <v>-592.57761289522489</v>
      </c>
      <c r="K153" s="37">
        <f t="shared" si="27"/>
        <v>5203.9368844398277</v>
      </c>
      <c r="L153" s="37">
        <f t="shared" si="28"/>
        <v>175443104.29084003</v>
      </c>
      <c r="M153" s="37">
        <f t="shared" si="29"/>
        <v>157507557.68134028</v>
      </c>
      <c r="N153" s="41">
        <f>'jan-nov'!M153</f>
        <v>150480753.53149965</v>
      </c>
      <c r="O153" s="41">
        <f t="shared" si="30"/>
        <v>7026804.1498406231</v>
      </c>
    </row>
    <row r="154" spans="1:15" x14ac:dyDescent="0.2">
      <c r="A154" s="33">
        <v>3411</v>
      </c>
      <c r="B154" s="34" t="s">
        <v>93</v>
      </c>
      <c r="C154" s="36">
        <v>1099992418</v>
      </c>
      <c r="D154" s="36">
        <v>35073</v>
      </c>
      <c r="E154" s="37">
        <f t="shared" si="21"/>
        <v>31362.940666609644</v>
      </c>
      <c r="F154" s="38">
        <f t="shared" si="22"/>
        <v>0.77032152206710969</v>
      </c>
      <c r="G154" s="39">
        <f t="shared" si="23"/>
        <v>5610.6902918744345</v>
      </c>
      <c r="H154" s="39">
        <f t="shared" si="24"/>
        <v>1847.9094799027396</v>
      </c>
      <c r="I154" s="37">
        <f t="shared" si="25"/>
        <v>7458.5997717771743</v>
      </c>
      <c r="J154" s="82">
        <f t="shared" si="26"/>
        <v>-592.57761289522489</v>
      </c>
      <c r="K154" s="37">
        <f t="shared" si="27"/>
        <v>6866.0221588819495</v>
      </c>
      <c r="L154" s="37">
        <f t="shared" si="28"/>
        <v>261595469.79554084</v>
      </c>
      <c r="M154" s="37">
        <f t="shared" si="29"/>
        <v>240811995.17846662</v>
      </c>
      <c r="N154" s="41">
        <f>'jan-nov'!M154</f>
        <v>232105513.62048891</v>
      </c>
      <c r="O154" s="41">
        <f t="shared" si="30"/>
        <v>8706481.5579777062</v>
      </c>
    </row>
    <row r="155" spans="1:15" x14ac:dyDescent="0.2">
      <c r="A155" s="33">
        <v>3412</v>
      </c>
      <c r="B155" s="34" t="s">
        <v>94</v>
      </c>
      <c r="C155" s="36">
        <v>223215125</v>
      </c>
      <c r="D155" s="36">
        <v>7715</v>
      </c>
      <c r="E155" s="37">
        <f t="shared" si="21"/>
        <v>28932.615035644849</v>
      </c>
      <c r="F155" s="38">
        <f t="shared" si="22"/>
        <v>0.71062902833495589</v>
      </c>
      <c r="G155" s="39">
        <f t="shared" si="23"/>
        <v>7068.8856704533109</v>
      </c>
      <c r="H155" s="39">
        <f t="shared" si="24"/>
        <v>2698.523450740418</v>
      </c>
      <c r="I155" s="37">
        <f t="shared" si="25"/>
        <v>9767.4091211937284</v>
      </c>
      <c r="J155" s="82">
        <f t="shared" si="26"/>
        <v>-592.57761289522489</v>
      </c>
      <c r="K155" s="37">
        <f t="shared" si="27"/>
        <v>9174.8315082985027</v>
      </c>
      <c r="L155" s="37">
        <f t="shared" si="28"/>
        <v>75355561.370009616</v>
      </c>
      <c r="M155" s="37">
        <f t="shared" si="29"/>
        <v>70783825.086522952</v>
      </c>
      <c r="N155" s="41">
        <f>'jan-nov'!M155</f>
        <v>67423241.65395382</v>
      </c>
      <c r="O155" s="41">
        <f t="shared" si="30"/>
        <v>3360583.4325691313</v>
      </c>
    </row>
    <row r="156" spans="1:15" x14ac:dyDescent="0.2">
      <c r="A156" s="33">
        <v>3413</v>
      </c>
      <c r="B156" s="34" t="s">
        <v>95</v>
      </c>
      <c r="C156" s="36">
        <v>634518553</v>
      </c>
      <c r="D156" s="36">
        <v>21156</v>
      </c>
      <c r="E156" s="37">
        <f t="shared" si="21"/>
        <v>29992.368737001325</v>
      </c>
      <c r="F156" s="38">
        <f t="shared" si="22"/>
        <v>0.73665819099935792</v>
      </c>
      <c r="G156" s="39">
        <f t="shared" si="23"/>
        <v>6433.0334496394253</v>
      </c>
      <c r="H156" s="39">
        <f t="shared" si="24"/>
        <v>2327.6096552656513</v>
      </c>
      <c r="I156" s="37">
        <f t="shared" si="25"/>
        <v>8760.6431049050771</v>
      </c>
      <c r="J156" s="82">
        <f t="shared" si="26"/>
        <v>-592.57761289522489</v>
      </c>
      <c r="K156" s="37">
        <f t="shared" si="27"/>
        <v>8168.0654920098523</v>
      </c>
      <c r="L156" s="37">
        <f t="shared" si="28"/>
        <v>185340165.52737182</v>
      </c>
      <c r="M156" s="37">
        <f t="shared" si="29"/>
        <v>172803593.54896045</v>
      </c>
      <c r="N156" s="41">
        <f>'jan-nov'!M156</f>
        <v>166902776.23411492</v>
      </c>
      <c r="O156" s="41">
        <f t="shared" si="30"/>
        <v>5900817.3148455322</v>
      </c>
    </row>
    <row r="157" spans="1:15" x14ac:dyDescent="0.2">
      <c r="A157" s="33">
        <v>3414</v>
      </c>
      <c r="B157" s="34" t="s">
        <v>96</v>
      </c>
      <c r="C157" s="36">
        <v>136353605</v>
      </c>
      <c r="D157" s="36">
        <v>5016</v>
      </c>
      <c r="E157" s="37">
        <f t="shared" si="21"/>
        <v>27183.733054226475</v>
      </c>
      <c r="F157" s="38">
        <f t="shared" si="22"/>
        <v>0.66767382703024425</v>
      </c>
      <c r="G157" s="39">
        <f t="shared" si="23"/>
        <v>8118.2148593043348</v>
      </c>
      <c r="H157" s="39">
        <f t="shared" si="24"/>
        <v>3310.6321442368485</v>
      </c>
      <c r="I157" s="37">
        <f t="shared" si="25"/>
        <v>11428.847003541183</v>
      </c>
      <c r="J157" s="82">
        <f t="shared" si="26"/>
        <v>-592.57761289522489</v>
      </c>
      <c r="K157" s="37">
        <f t="shared" si="27"/>
        <v>10836.269390645957</v>
      </c>
      <c r="L157" s="37">
        <f t="shared" si="28"/>
        <v>57327096.569762573</v>
      </c>
      <c r="M157" s="37">
        <f t="shared" si="29"/>
        <v>54354727.263480119</v>
      </c>
      <c r="N157" s="41">
        <f>'jan-nov'!M157</f>
        <v>52056080.213789031</v>
      </c>
      <c r="O157" s="41">
        <f t="shared" si="30"/>
        <v>2298647.0496910885</v>
      </c>
    </row>
    <row r="158" spans="1:15" x14ac:dyDescent="0.2">
      <c r="A158" s="33">
        <v>3415</v>
      </c>
      <c r="B158" s="34" t="s">
        <v>97</v>
      </c>
      <c r="C158" s="36">
        <v>254856919</v>
      </c>
      <c r="D158" s="36">
        <v>7978</v>
      </c>
      <c r="E158" s="37">
        <f t="shared" si="21"/>
        <v>31944.963524692907</v>
      </c>
      <c r="F158" s="38">
        <f t="shared" si="22"/>
        <v>0.78461688864904111</v>
      </c>
      <c r="G158" s="39">
        <f t="shared" si="23"/>
        <v>5261.4765770244767</v>
      </c>
      <c r="H158" s="39">
        <f t="shared" si="24"/>
        <v>1644.2014795735977</v>
      </c>
      <c r="I158" s="37">
        <f t="shared" si="25"/>
        <v>6905.6780565980744</v>
      </c>
      <c r="J158" s="82">
        <f t="shared" si="26"/>
        <v>-592.57761289522489</v>
      </c>
      <c r="K158" s="37">
        <f t="shared" si="27"/>
        <v>6313.1004437028496</v>
      </c>
      <c r="L158" s="37">
        <f t="shared" si="28"/>
        <v>55093499.535539441</v>
      </c>
      <c r="M158" s="37">
        <f t="shared" si="29"/>
        <v>50365915.339861333</v>
      </c>
      <c r="N158" s="41">
        <f>'jan-nov'!M158</f>
        <v>48031061.656441145</v>
      </c>
      <c r="O158" s="41">
        <f t="shared" si="30"/>
        <v>2334853.6834201887</v>
      </c>
    </row>
    <row r="159" spans="1:15" x14ac:dyDescent="0.2">
      <c r="A159" s="33">
        <v>3416</v>
      </c>
      <c r="B159" s="34" t="s">
        <v>98</v>
      </c>
      <c r="C159" s="36">
        <v>170928224</v>
      </c>
      <c r="D159" s="36">
        <v>6032</v>
      </c>
      <c r="E159" s="37">
        <f t="shared" si="21"/>
        <v>28336.907161803712</v>
      </c>
      <c r="F159" s="38">
        <f t="shared" si="22"/>
        <v>0.69599753695273303</v>
      </c>
      <c r="G159" s="39">
        <f t="shared" si="23"/>
        <v>7426.310394757993</v>
      </c>
      <c r="H159" s="39">
        <f t="shared" si="24"/>
        <v>2907.0212065848154</v>
      </c>
      <c r="I159" s="37">
        <f t="shared" si="25"/>
        <v>10333.331601342808</v>
      </c>
      <c r="J159" s="82">
        <f t="shared" si="26"/>
        <v>-592.57761289522489</v>
      </c>
      <c r="K159" s="37">
        <f t="shared" si="27"/>
        <v>9740.7539884475827</v>
      </c>
      <c r="L159" s="37">
        <f t="shared" si="28"/>
        <v>62330656.219299823</v>
      </c>
      <c r="M159" s="37">
        <f t="shared" si="29"/>
        <v>58756228.058315821</v>
      </c>
      <c r="N159" s="41">
        <f>'jan-nov'!M159</f>
        <v>56824774.126629874</v>
      </c>
      <c r="O159" s="41">
        <f t="shared" si="30"/>
        <v>1931453.9316859469</v>
      </c>
    </row>
    <row r="160" spans="1:15" x14ac:dyDescent="0.2">
      <c r="A160" s="33">
        <v>3417</v>
      </c>
      <c r="B160" s="34" t="s">
        <v>99</v>
      </c>
      <c r="C160" s="36">
        <v>146436934</v>
      </c>
      <c r="D160" s="36">
        <v>4548</v>
      </c>
      <c r="E160" s="37">
        <f t="shared" si="21"/>
        <v>32198.09454705365</v>
      </c>
      <c r="F160" s="38">
        <f t="shared" si="22"/>
        <v>0.79083417154033986</v>
      </c>
      <c r="G160" s="39">
        <f t="shared" si="23"/>
        <v>5109.597963608031</v>
      </c>
      <c r="H160" s="39">
        <f t="shared" si="24"/>
        <v>1555.6056217473376</v>
      </c>
      <c r="I160" s="37">
        <f t="shared" si="25"/>
        <v>6665.2035853553689</v>
      </c>
      <c r="J160" s="82">
        <f t="shared" si="26"/>
        <v>-592.57761289522489</v>
      </c>
      <c r="K160" s="37">
        <f t="shared" si="27"/>
        <v>6072.6259724601441</v>
      </c>
      <c r="L160" s="37">
        <f t="shared" si="28"/>
        <v>30313345.906196218</v>
      </c>
      <c r="M160" s="37">
        <f t="shared" si="29"/>
        <v>27618302.922748737</v>
      </c>
      <c r="N160" s="41">
        <f>'jan-nov'!M160</f>
        <v>29582272.251378082</v>
      </c>
      <c r="O160" s="41">
        <f t="shared" si="30"/>
        <v>-1963969.3286293447</v>
      </c>
    </row>
    <row r="161" spans="1:15" x14ac:dyDescent="0.2">
      <c r="A161" s="33">
        <v>3418</v>
      </c>
      <c r="B161" s="34" t="s">
        <v>100</v>
      </c>
      <c r="C161" s="36">
        <v>197662421</v>
      </c>
      <c r="D161" s="36">
        <v>7211</v>
      </c>
      <c r="E161" s="37">
        <f t="shared" si="21"/>
        <v>27411.23575093607</v>
      </c>
      <c r="F161" s="38">
        <f t="shared" si="22"/>
        <v>0.67326163926592164</v>
      </c>
      <c r="G161" s="39">
        <f t="shared" si="23"/>
        <v>7981.7132412785786</v>
      </c>
      <c r="H161" s="39">
        <f t="shared" si="24"/>
        <v>3231.0062003884905</v>
      </c>
      <c r="I161" s="37">
        <f t="shared" si="25"/>
        <v>11212.719441667068</v>
      </c>
      <c r="J161" s="82">
        <f t="shared" si="26"/>
        <v>-592.57761289522489</v>
      </c>
      <c r="K161" s="37">
        <f t="shared" si="27"/>
        <v>10620.141828771842</v>
      </c>
      <c r="L161" s="37">
        <f t="shared" si="28"/>
        <v>80854919.893861234</v>
      </c>
      <c r="M161" s="37">
        <f t="shared" si="29"/>
        <v>76581842.727273762</v>
      </c>
      <c r="N161" s="41">
        <f>'jan-nov'!M161</f>
        <v>75628985.444434345</v>
      </c>
      <c r="O161" s="41">
        <f t="shared" si="30"/>
        <v>952857.28283941746</v>
      </c>
    </row>
    <row r="162" spans="1:15" x14ac:dyDescent="0.2">
      <c r="A162" s="33">
        <v>3419</v>
      </c>
      <c r="B162" s="34" t="s">
        <v>404</v>
      </c>
      <c r="C162" s="36">
        <v>105809893</v>
      </c>
      <c r="D162" s="36">
        <v>3597</v>
      </c>
      <c r="E162" s="37">
        <f t="shared" si="21"/>
        <v>29416.150403113705</v>
      </c>
      <c r="F162" s="38">
        <f t="shared" si="22"/>
        <v>0.72250539235966105</v>
      </c>
      <c r="G162" s="39">
        <f t="shared" si="23"/>
        <v>6778.7644499719981</v>
      </c>
      <c r="H162" s="39">
        <f t="shared" si="24"/>
        <v>2529.2860721263182</v>
      </c>
      <c r="I162" s="37">
        <f t="shared" si="25"/>
        <v>9308.0505220983159</v>
      </c>
      <c r="J162" s="82">
        <f t="shared" si="26"/>
        <v>-592.57761289522489</v>
      </c>
      <c r="K162" s="37">
        <f t="shared" si="27"/>
        <v>8715.4729092030902</v>
      </c>
      <c r="L162" s="37">
        <f t="shared" si="28"/>
        <v>33481057.727987643</v>
      </c>
      <c r="M162" s="37">
        <f t="shared" si="29"/>
        <v>31349556.054403517</v>
      </c>
      <c r="N162" s="41">
        <f>'jan-nov'!M162</f>
        <v>30222667.881927658</v>
      </c>
      <c r="O162" s="41">
        <f t="shared" si="30"/>
        <v>1126888.1724758595</v>
      </c>
    </row>
    <row r="163" spans="1:15" x14ac:dyDescent="0.2">
      <c r="A163" s="33">
        <v>3420</v>
      </c>
      <c r="B163" s="34" t="s">
        <v>101</v>
      </c>
      <c r="C163" s="36">
        <v>673767330</v>
      </c>
      <c r="D163" s="36">
        <v>21435</v>
      </c>
      <c r="E163" s="37">
        <f t="shared" si="21"/>
        <v>31433.045486354094</v>
      </c>
      <c r="F163" s="38">
        <f t="shared" si="22"/>
        <v>0.77204340306110975</v>
      </c>
      <c r="G163" s="39">
        <f t="shared" si="23"/>
        <v>5568.6274000277635</v>
      </c>
      <c r="H163" s="39">
        <f t="shared" si="24"/>
        <v>1823.372792992182</v>
      </c>
      <c r="I163" s="37">
        <f t="shared" si="25"/>
        <v>7392.0001930199451</v>
      </c>
      <c r="J163" s="82">
        <f t="shared" si="26"/>
        <v>-592.57761289522489</v>
      </c>
      <c r="K163" s="37">
        <f t="shared" si="27"/>
        <v>6799.4225801247203</v>
      </c>
      <c r="L163" s="37">
        <f t="shared" si="28"/>
        <v>158447524.13738254</v>
      </c>
      <c r="M163" s="37">
        <f t="shared" si="29"/>
        <v>145745623.00497338</v>
      </c>
      <c r="N163" s="41">
        <f>'jan-nov'!M163</f>
        <v>140745763.82420605</v>
      </c>
      <c r="O163" s="41">
        <f t="shared" si="30"/>
        <v>4999859.1807673275</v>
      </c>
    </row>
    <row r="164" spans="1:15" x14ac:dyDescent="0.2">
      <c r="A164" s="33">
        <v>3421</v>
      </c>
      <c r="B164" s="34" t="s">
        <v>102</v>
      </c>
      <c r="C164" s="36">
        <v>216193108</v>
      </c>
      <c r="D164" s="36">
        <v>6603</v>
      </c>
      <c r="E164" s="37">
        <f t="shared" si="21"/>
        <v>32741.648947448131</v>
      </c>
      <c r="F164" s="38">
        <f t="shared" si="22"/>
        <v>0.804184694295495</v>
      </c>
      <c r="G164" s="39">
        <f t="shared" si="23"/>
        <v>4783.4653233713416</v>
      </c>
      <c r="H164" s="39">
        <f t="shared" si="24"/>
        <v>1365.361581609269</v>
      </c>
      <c r="I164" s="37">
        <f t="shared" si="25"/>
        <v>6148.8269049806104</v>
      </c>
      <c r="J164" s="82">
        <f t="shared" si="26"/>
        <v>-592.57761289522489</v>
      </c>
      <c r="K164" s="37">
        <f t="shared" si="27"/>
        <v>5556.2492920853856</v>
      </c>
      <c r="L164" s="37">
        <f t="shared" si="28"/>
        <v>40600704.053586967</v>
      </c>
      <c r="M164" s="37">
        <f t="shared" si="29"/>
        <v>36687914.075639799</v>
      </c>
      <c r="N164" s="41">
        <f>'jan-nov'!M164</f>
        <v>35258558.265490219</v>
      </c>
      <c r="O164" s="41">
        <f t="shared" si="30"/>
        <v>1429355.8101495802</v>
      </c>
    </row>
    <row r="165" spans="1:15" x14ac:dyDescent="0.2">
      <c r="A165" s="33">
        <v>3422</v>
      </c>
      <c r="B165" s="34" t="s">
        <v>103</v>
      </c>
      <c r="C165" s="36">
        <v>130588484</v>
      </c>
      <c r="D165" s="36">
        <v>4195</v>
      </c>
      <c r="E165" s="37">
        <f t="shared" si="21"/>
        <v>31129.555184743742</v>
      </c>
      <c r="F165" s="38">
        <f t="shared" si="22"/>
        <v>0.76458921968097815</v>
      </c>
      <c r="G165" s="39">
        <f t="shared" si="23"/>
        <v>5750.7215809939753</v>
      </c>
      <c r="H165" s="39">
        <f t="shared" si="24"/>
        <v>1929.5943985558054</v>
      </c>
      <c r="I165" s="37">
        <f t="shared" si="25"/>
        <v>7680.3159795497804</v>
      </c>
      <c r="J165" s="82">
        <f t="shared" si="26"/>
        <v>-592.57761289522489</v>
      </c>
      <c r="K165" s="37">
        <f t="shared" si="27"/>
        <v>7087.7383666545556</v>
      </c>
      <c r="L165" s="37">
        <f t="shared" si="28"/>
        <v>32218925.53421133</v>
      </c>
      <c r="M165" s="37">
        <f t="shared" si="29"/>
        <v>29733062.448115859</v>
      </c>
      <c r="N165" s="41">
        <f>'jan-nov'!M165</f>
        <v>33402850.731119402</v>
      </c>
      <c r="O165" s="41">
        <f t="shared" si="30"/>
        <v>-3669788.2830035426</v>
      </c>
    </row>
    <row r="166" spans="1:15" x14ac:dyDescent="0.2">
      <c r="A166" s="33">
        <v>3423</v>
      </c>
      <c r="B166" s="34" t="s">
        <v>104</v>
      </c>
      <c r="C166" s="36">
        <v>64345828</v>
      </c>
      <c r="D166" s="36">
        <v>2318</v>
      </c>
      <c r="E166" s="37">
        <f t="shared" si="21"/>
        <v>27759.201035375325</v>
      </c>
      <c r="F166" s="38">
        <f t="shared" si="22"/>
        <v>0.68180819586547969</v>
      </c>
      <c r="G166" s="39">
        <f t="shared" si="23"/>
        <v>7772.9340706150251</v>
      </c>
      <c r="H166" s="39">
        <f t="shared" si="24"/>
        <v>3109.2183508347512</v>
      </c>
      <c r="I166" s="37">
        <f t="shared" si="25"/>
        <v>10882.152421449777</v>
      </c>
      <c r="J166" s="82">
        <f t="shared" si="26"/>
        <v>-592.57761289522489</v>
      </c>
      <c r="K166" s="37">
        <f t="shared" si="27"/>
        <v>10289.574808554551</v>
      </c>
      <c r="L166" s="37">
        <f t="shared" si="28"/>
        <v>25224829.312920582</v>
      </c>
      <c r="M166" s="37">
        <f t="shared" si="29"/>
        <v>23851234.406229448</v>
      </c>
      <c r="N166" s="41">
        <f>'jan-nov'!M166</f>
        <v>23139732.216599476</v>
      </c>
      <c r="O166" s="41">
        <f t="shared" si="30"/>
        <v>711502.18962997198</v>
      </c>
    </row>
    <row r="167" spans="1:15" x14ac:dyDescent="0.2">
      <c r="A167" s="33">
        <v>3424</v>
      </c>
      <c r="B167" s="34" t="s">
        <v>105</v>
      </c>
      <c r="C167" s="36">
        <v>50080146</v>
      </c>
      <c r="D167" s="36">
        <v>1722</v>
      </c>
      <c r="E167" s="37">
        <f t="shared" si="21"/>
        <v>29082.547038327528</v>
      </c>
      <c r="F167" s="38">
        <f t="shared" si="22"/>
        <v>0.71431158634955083</v>
      </c>
      <c r="G167" s="39">
        <f t="shared" si="23"/>
        <v>6978.9264688437042</v>
      </c>
      <c r="H167" s="39">
        <f t="shared" si="24"/>
        <v>2646.0472498014801</v>
      </c>
      <c r="I167" s="37">
        <f t="shared" si="25"/>
        <v>9624.9737186451839</v>
      </c>
      <c r="J167" s="82">
        <f t="shared" si="26"/>
        <v>-592.57761289522489</v>
      </c>
      <c r="K167" s="37">
        <f t="shared" si="27"/>
        <v>9032.3961057499582</v>
      </c>
      <c r="L167" s="37">
        <f t="shared" si="28"/>
        <v>16574204.743507007</v>
      </c>
      <c r="M167" s="37">
        <f t="shared" si="29"/>
        <v>15553786.094101429</v>
      </c>
      <c r="N167" s="41">
        <f>'jan-nov'!M167</f>
        <v>15080911.503358196</v>
      </c>
      <c r="O167" s="41">
        <f t="shared" si="30"/>
        <v>472874.59074323252</v>
      </c>
    </row>
    <row r="168" spans="1:15" x14ac:dyDescent="0.2">
      <c r="A168" s="33">
        <v>3425</v>
      </c>
      <c r="B168" s="34" t="s">
        <v>106</v>
      </c>
      <c r="C168" s="36">
        <v>34497813</v>
      </c>
      <c r="D168" s="36">
        <v>1253</v>
      </c>
      <c r="E168" s="37">
        <f t="shared" si="21"/>
        <v>27532.173184357544</v>
      </c>
      <c r="F168" s="38">
        <f t="shared" si="22"/>
        <v>0.67623204656217695</v>
      </c>
      <c r="G168" s="39">
        <f t="shared" si="23"/>
        <v>7909.1507812256941</v>
      </c>
      <c r="H168" s="39">
        <f t="shared" si="24"/>
        <v>3188.6780986909748</v>
      </c>
      <c r="I168" s="37">
        <f t="shared" si="25"/>
        <v>11097.828879916669</v>
      </c>
      <c r="J168" s="82">
        <f t="shared" si="26"/>
        <v>-592.57761289522489</v>
      </c>
      <c r="K168" s="37">
        <f t="shared" si="27"/>
        <v>10505.251267021444</v>
      </c>
      <c r="L168" s="37">
        <f t="shared" si="28"/>
        <v>13905579.586535586</v>
      </c>
      <c r="M168" s="37">
        <f t="shared" si="29"/>
        <v>13163079.837577868</v>
      </c>
      <c r="N168" s="41">
        <f>'jan-nov'!M168</f>
        <v>12770230.947972018</v>
      </c>
      <c r="O168" s="41">
        <f t="shared" si="30"/>
        <v>392848.88960584998</v>
      </c>
    </row>
    <row r="169" spans="1:15" x14ac:dyDescent="0.2">
      <c r="A169" s="33">
        <v>3426</v>
      </c>
      <c r="B169" s="34" t="s">
        <v>107</v>
      </c>
      <c r="C169" s="36">
        <v>39497262</v>
      </c>
      <c r="D169" s="36">
        <v>1551</v>
      </c>
      <c r="E169" s="37">
        <f t="shared" si="21"/>
        <v>25465.675048355901</v>
      </c>
      <c r="F169" s="38">
        <f t="shared" si="22"/>
        <v>0.62547570944457997</v>
      </c>
      <c r="G169" s="39">
        <f t="shared" si="23"/>
        <v>9149.0496628266792</v>
      </c>
      <c r="H169" s="39">
        <f t="shared" si="24"/>
        <v>3911.9524462915497</v>
      </c>
      <c r="I169" s="37">
        <f t="shared" si="25"/>
        <v>13061.002109118228</v>
      </c>
      <c r="J169" s="82">
        <f t="shared" si="26"/>
        <v>-592.57761289522489</v>
      </c>
      <c r="K169" s="37">
        <f t="shared" si="27"/>
        <v>12468.424496223002</v>
      </c>
      <c r="L169" s="37">
        <f t="shared" si="28"/>
        <v>20257614.271242373</v>
      </c>
      <c r="M169" s="37">
        <f t="shared" si="29"/>
        <v>19338526.393641878</v>
      </c>
      <c r="N169" s="41">
        <f>'jan-nov'!M169</f>
        <v>19186598.004592657</v>
      </c>
      <c r="O169" s="41">
        <f t="shared" si="30"/>
        <v>151928.38904922083</v>
      </c>
    </row>
    <row r="170" spans="1:15" x14ac:dyDescent="0.2">
      <c r="A170" s="33">
        <v>3427</v>
      </c>
      <c r="B170" s="34" t="s">
        <v>108</v>
      </c>
      <c r="C170" s="36">
        <v>166280158</v>
      </c>
      <c r="D170" s="36">
        <v>5581</v>
      </c>
      <c r="E170" s="37">
        <f t="shared" si="21"/>
        <v>29793.972048020067</v>
      </c>
      <c r="F170" s="38">
        <f t="shared" si="22"/>
        <v>0.73178526658025755</v>
      </c>
      <c r="G170" s="39">
        <f t="shared" si="23"/>
        <v>6552.0714630281809</v>
      </c>
      <c r="H170" s="39">
        <f t="shared" si="24"/>
        <v>2397.0484964090915</v>
      </c>
      <c r="I170" s="37">
        <f t="shared" si="25"/>
        <v>8949.119959437272</v>
      </c>
      <c r="J170" s="82">
        <f t="shared" si="26"/>
        <v>-592.57761289522489</v>
      </c>
      <c r="K170" s="37">
        <f t="shared" si="27"/>
        <v>8356.5423465420463</v>
      </c>
      <c r="L170" s="37">
        <f t="shared" si="28"/>
        <v>49945038.493619412</v>
      </c>
      <c r="M170" s="37">
        <f t="shared" si="29"/>
        <v>46637862.836051159</v>
      </c>
      <c r="N170" s="41">
        <f>'jan-nov'!M170</f>
        <v>45128474.994797945</v>
      </c>
      <c r="O170" s="41">
        <f t="shared" si="30"/>
        <v>1509387.8412532136</v>
      </c>
    </row>
    <row r="171" spans="1:15" x14ac:dyDescent="0.2">
      <c r="A171" s="33">
        <v>3428</v>
      </c>
      <c r="B171" s="34" t="s">
        <v>109</v>
      </c>
      <c r="C171" s="36">
        <v>73809527</v>
      </c>
      <c r="D171" s="36">
        <v>2445</v>
      </c>
      <c r="E171" s="37">
        <f t="shared" si="21"/>
        <v>30187.945603271983</v>
      </c>
      <c r="F171" s="38">
        <f t="shared" si="22"/>
        <v>0.74146185628407169</v>
      </c>
      <c r="G171" s="39">
        <f t="shared" si="23"/>
        <v>6315.6873298770306</v>
      </c>
      <c r="H171" s="39">
        <f t="shared" si="24"/>
        <v>2259.1577520709211</v>
      </c>
      <c r="I171" s="37">
        <f t="shared" si="25"/>
        <v>8574.8450819479513</v>
      </c>
      <c r="J171" s="82">
        <f t="shared" si="26"/>
        <v>-592.57761289522489</v>
      </c>
      <c r="K171" s="37">
        <f t="shared" si="27"/>
        <v>7982.2674690527265</v>
      </c>
      <c r="L171" s="37">
        <f t="shared" si="28"/>
        <v>20965496.22536274</v>
      </c>
      <c r="M171" s="37">
        <f t="shared" si="29"/>
        <v>19516643.961833917</v>
      </c>
      <c r="N171" s="41">
        <f>'jan-nov'!M171</f>
        <v>19102686.174454574</v>
      </c>
      <c r="O171" s="41">
        <f t="shared" si="30"/>
        <v>413957.78737934306</v>
      </c>
    </row>
    <row r="172" spans="1:15" x14ac:dyDescent="0.2">
      <c r="A172" s="33">
        <v>3429</v>
      </c>
      <c r="B172" s="34" t="s">
        <v>110</v>
      </c>
      <c r="C172" s="36">
        <v>42601335</v>
      </c>
      <c r="D172" s="36">
        <v>1530</v>
      </c>
      <c r="E172" s="37">
        <f t="shared" si="21"/>
        <v>27844.00980392157</v>
      </c>
      <c r="F172" s="38">
        <f t="shared" si="22"/>
        <v>0.6838912282050057</v>
      </c>
      <c r="G172" s="39">
        <f t="shared" si="23"/>
        <v>7722.048809487278</v>
      </c>
      <c r="H172" s="39">
        <f t="shared" si="24"/>
        <v>3079.5352818435654</v>
      </c>
      <c r="I172" s="37">
        <f t="shared" si="25"/>
        <v>10801.584091330844</v>
      </c>
      <c r="J172" s="82">
        <f t="shared" si="26"/>
        <v>-592.57761289522489</v>
      </c>
      <c r="K172" s="37">
        <f t="shared" si="27"/>
        <v>10209.006478435618</v>
      </c>
      <c r="L172" s="37">
        <f t="shared" si="28"/>
        <v>16526423.659736192</v>
      </c>
      <c r="M172" s="37">
        <f t="shared" si="29"/>
        <v>15619779.912006496</v>
      </c>
      <c r="N172" s="41">
        <f>'jan-nov'!M172</f>
        <v>15328542.002112681</v>
      </c>
      <c r="O172" s="41">
        <f t="shared" si="30"/>
        <v>291237.90989381447</v>
      </c>
    </row>
    <row r="173" spans="1:15" x14ac:dyDescent="0.2">
      <c r="A173" s="33">
        <v>3430</v>
      </c>
      <c r="B173" s="34" t="s">
        <v>111</v>
      </c>
      <c r="C173" s="36">
        <v>49474748</v>
      </c>
      <c r="D173" s="36">
        <v>1855</v>
      </c>
      <c r="E173" s="37">
        <f t="shared" si="21"/>
        <v>26671.023180592991</v>
      </c>
      <c r="F173" s="38">
        <f t="shared" si="22"/>
        <v>0.65508089276318859</v>
      </c>
      <c r="G173" s="39">
        <f t="shared" si="23"/>
        <v>8425.8407834844256</v>
      </c>
      <c r="H173" s="39">
        <f t="shared" si="24"/>
        <v>3490.0806000085681</v>
      </c>
      <c r="I173" s="37">
        <f t="shared" si="25"/>
        <v>11915.921383492994</v>
      </c>
      <c r="J173" s="82">
        <f t="shared" si="26"/>
        <v>-592.57761289522489</v>
      </c>
      <c r="K173" s="37">
        <f t="shared" si="27"/>
        <v>11323.343770597769</v>
      </c>
      <c r="L173" s="37">
        <f t="shared" si="28"/>
        <v>22104034.166379504</v>
      </c>
      <c r="M173" s="37">
        <f t="shared" si="29"/>
        <v>21004802.694458861</v>
      </c>
      <c r="N173" s="41">
        <f>'jan-nov'!M173</f>
        <v>20763470.46906472</v>
      </c>
      <c r="O173" s="41">
        <f t="shared" si="30"/>
        <v>241332.22539414093</v>
      </c>
    </row>
    <row r="174" spans="1:15" x14ac:dyDescent="0.2">
      <c r="A174" s="33">
        <v>3431</v>
      </c>
      <c r="B174" s="34" t="s">
        <v>114</v>
      </c>
      <c r="C174" s="36">
        <v>69647984</v>
      </c>
      <c r="D174" s="36">
        <v>2498</v>
      </c>
      <c r="E174" s="37">
        <f t="shared" si="21"/>
        <v>27881.498799039233</v>
      </c>
      <c r="F174" s="38">
        <f t="shared" si="22"/>
        <v>0.68481201494138944</v>
      </c>
      <c r="G174" s="39">
        <f t="shared" si="23"/>
        <v>7699.5554124166811</v>
      </c>
      <c r="H174" s="39">
        <f t="shared" si="24"/>
        <v>3066.4141335523836</v>
      </c>
      <c r="I174" s="37">
        <f t="shared" si="25"/>
        <v>10765.969545969065</v>
      </c>
      <c r="J174" s="82">
        <f t="shared" si="26"/>
        <v>-592.57761289522489</v>
      </c>
      <c r="K174" s="37">
        <f t="shared" si="27"/>
        <v>10173.391933073839</v>
      </c>
      <c r="L174" s="37">
        <f t="shared" si="28"/>
        <v>26893391.925830722</v>
      </c>
      <c r="M174" s="37">
        <f t="shared" si="29"/>
        <v>25413133.04881845</v>
      </c>
      <c r="N174" s="41">
        <f>'jan-nov'!M174</f>
        <v>24504041.452142145</v>
      </c>
      <c r="O174" s="41">
        <f t="shared" si="30"/>
        <v>909091.59667630494</v>
      </c>
    </row>
    <row r="175" spans="1:15" x14ac:dyDescent="0.2">
      <c r="A175" s="33">
        <v>3432</v>
      </c>
      <c r="B175" s="34" t="s">
        <v>115</v>
      </c>
      <c r="C175" s="36">
        <v>63189723</v>
      </c>
      <c r="D175" s="36">
        <v>1986</v>
      </c>
      <c r="E175" s="37">
        <f t="shared" si="21"/>
        <v>31817.584592145016</v>
      </c>
      <c r="F175" s="38">
        <f t="shared" si="22"/>
        <v>0.78148826833748852</v>
      </c>
      <c r="G175" s="39">
        <f t="shared" si="23"/>
        <v>5337.9039365532108</v>
      </c>
      <c r="H175" s="39">
        <f t="shared" si="24"/>
        <v>1688.7841059653592</v>
      </c>
      <c r="I175" s="37">
        <f t="shared" si="25"/>
        <v>7026.68804251857</v>
      </c>
      <c r="J175" s="82">
        <f t="shared" si="26"/>
        <v>-592.57761289522489</v>
      </c>
      <c r="K175" s="37">
        <f t="shared" si="27"/>
        <v>6434.1104296233452</v>
      </c>
      <c r="L175" s="37">
        <f t="shared" si="28"/>
        <v>13955002.45244188</v>
      </c>
      <c r="M175" s="37">
        <f t="shared" si="29"/>
        <v>12778143.313231964</v>
      </c>
      <c r="N175" s="41">
        <f>'jan-nov'!M175</f>
        <v>12264908.498820776</v>
      </c>
      <c r="O175" s="41">
        <f t="shared" si="30"/>
        <v>513234.81441118754</v>
      </c>
    </row>
    <row r="176" spans="1:15" x14ac:dyDescent="0.2">
      <c r="A176" s="33">
        <v>3433</v>
      </c>
      <c r="B176" s="34" t="s">
        <v>116</v>
      </c>
      <c r="C176" s="36">
        <v>71299858</v>
      </c>
      <c r="D176" s="36">
        <v>2151</v>
      </c>
      <c r="E176" s="37">
        <f t="shared" si="21"/>
        <v>33147.307298930733</v>
      </c>
      <c r="F176" s="38">
        <f t="shared" si="22"/>
        <v>0.81414828036591724</v>
      </c>
      <c r="G176" s="39">
        <f t="shared" si="23"/>
        <v>4540.070312481781</v>
      </c>
      <c r="H176" s="39">
        <f t="shared" si="24"/>
        <v>1223.3811585903586</v>
      </c>
      <c r="I176" s="37">
        <f t="shared" si="25"/>
        <v>5763.4514710721396</v>
      </c>
      <c r="J176" s="82">
        <f t="shared" si="26"/>
        <v>-592.57761289522489</v>
      </c>
      <c r="K176" s="37">
        <f t="shared" si="27"/>
        <v>5170.8738581769148</v>
      </c>
      <c r="L176" s="37">
        <f t="shared" si="28"/>
        <v>12397184.114276173</v>
      </c>
      <c r="M176" s="37">
        <f t="shared" si="29"/>
        <v>11122549.668938544</v>
      </c>
      <c r="N176" s="41">
        <f>'jan-nov'!M176</f>
        <v>13518661.08973489</v>
      </c>
      <c r="O176" s="41">
        <f t="shared" si="30"/>
        <v>-2396111.4207963459</v>
      </c>
    </row>
    <row r="177" spans="1:15" x14ac:dyDescent="0.2">
      <c r="A177" s="33">
        <v>3434</v>
      </c>
      <c r="B177" s="34" t="s">
        <v>117</v>
      </c>
      <c r="C177" s="36">
        <v>61238878</v>
      </c>
      <c r="D177" s="36">
        <v>2211</v>
      </c>
      <c r="E177" s="37">
        <f t="shared" si="21"/>
        <v>27697.366802351877</v>
      </c>
      <c r="F177" s="38">
        <f t="shared" si="22"/>
        <v>0.68028945305992428</v>
      </c>
      <c r="G177" s="39">
        <f t="shared" si="23"/>
        <v>7810.0346104290948</v>
      </c>
      <c r="H177" s="39">
        <f t="shared" si="24"/>
        <v>3130.8603323929583</v>
      </c>
      <c r="I177" s="37">
        <f t="shared" si="25"/>
        <v>10940.894942822053</v>
      </c>
      <c r="J177" s="82">
        <f t="shared" si="26"/>
        <v>-592.57761289522489</v>
      </c>
      <c r="K177" s="37">
        <f t="shared" si="27"/>
        <v>10348.317329926827</v>
      </c>
      <c r="L177" s="37">
        <f t="shared" si="28"/>
        <v>24190318.718579561</v>
      </c>
      <c r="M177" s="37">
        <f t="shared" si="29"/>
        <v>22880129.616468213</v>
      </c>
      <c r="N177" s="41">
        <f>'jan-nov'!M177</f>
        <v>23008609.768249109</v>
      </c>
      <c r="O177" s="41">
        <f t="shared" si="30"/>
        <v>-128480.15178089589</v>
      </c>
    </row>
    <row r="178" spans="1:15" x14ac:dyDescent="0.2">
      <c r="A178" s="33">
        <v>3435</v>
      </c>
      <c r="B178" s="34" t="s">
        <v>118</v>
      </c>
      <c r="C178" s="36">
        <v>100336743</v>
      </c>
      <c r="D178" s="36">
        <v>3591</v>
      </c>
      <c r="E178" s="37">
        <f t="shared" si="21"/>
        <v>27941.170426065164</v>
      </c>
      <c r="F178" s="38">
        <f t="shared" si="22"/>
        <v>0.68627764085457987</v>
      </c>
      <c r="G178" s="39">
        <f t="shared" si="23"/>
        <v>7663.7524362011218</v>
      </c>
      <c r="H178" s="39">
        <f t="shared" si="24"/>
        <v>3045.5290640933076</v>
      </c>
      <c r="I178" s="37">
        <f t="shared" si="25"/>
        <v>10709.28150029443</v>
      </c>
      <c r="J178" s="82">
        <f t="shared" si="26"/>
        <v>-592.57761289522489</v>
      </c>
      <c r="K178" s="37">
        <f t="shared" si="27"/>
        <v>10116.703887399204</v>
      </c>
      <c r="L178" s="37">
        <f t="shared" si="28"/>
        <v>38457029.867557295</v>
      </c>
      <c r="M178" s="37">
        <f t="shared" si="29"/>
        <v>36329083.659650542</v>
      </c>
      <c r="N178" s="41">
        <f>'jan-nov'!M178</f>
        <v>35300513.674076229</v>
      </c>
      <c r="O178" s="41">
        <f t="shared" si="30"/>
        <v>1028569.9855743125</v>
      </c>
    </row>
    <row r="179" spans="1:15" x14ac:dyDescent="0.2">
      <c r="A179" s="33">
        <v>3436</v>
      </c>
      <c r="B179" s="34" t="s">
        <v>119</v>
      </c>
      <c r="C179" s="36">
        <v>195589919</v>
      </c>
      <c r="D179" s="36">
        <v>5628</v>
      </c>
      <c r="E179" s="37">
        <f t="shared" si="21"/>
        <v>34753.006218905473</v>
      </c>
      <c r="F179" s="38">
        <f t="shared" si="22"/>
        <v>0.85358668791720027</v>
      </c>
      <c r="G179" s="39">
        <f t="shared" si="23"/>
        <v>3576.6509604969365</v>
      </c>
      <c r="H179" s="39">
        <f t="shared" si="24"/>
        <v>661.38653659919942</v>
      </c>
      <c r="I179" s="37">
        <f t="shared" si="25"/>
        <v>4238.0374970961357</v>
      </c>
      <c r="J179" s="82">
        <f t="shared" si="26"/>
        <v>-592.57761289522489</v>
      </c>
      <c r="K179" s="37">
        <f t="shared" si="27"/>
        <v>3645.4598842009109</v>
      </c>
      <c r="L179" s="37">
        <f t="shared" si="28"/>
        <v>23851675.033657052</v>
      </c>
      <c r="M179" s="37">
        <f t="shared" si="29"/>
        <v>20516648.228282727</v>
      </c>
      <c r="N179" s="41">
        <f>'jan-nov'!M179</f>
        <v>19241099.414634094</v>
      </c>
      <c r="O179" s="41">
        <f t="shared" si="30"/>
        <v>1275548.8136486337</v>
      </c>
    </row>
    <row r="180" spans="1:15" x14ac:dyDescent="0.2">
      <c r="A180" s="33">
        <v>3437</v>
      </c>
      <c r="B180" s="34" t="s">
        <v>120</v>
      </c>
      <c r="C180" s="36">
        <v>142451028</v>
      </c>
      <c r="D180" s="36">
        <v>5531</v>
      </c>
      <c r="E180" s="37">
        <f t="shared" si="21"/>
        <v>25755.022238293255</v>
      </c>
      <c r="F180" s="38">
        <f t="shared" si="22"/>
        <v>0.63258251649203523</v>
      </c>
      <c r="G180" s="39">
        <f t="shared" si="23"/>
        <v>8975.4413488642676</v>
      </c>
      <c r="H180" s="39">
        <f t="shared" si="24"/>
        <v>3810.6809298134754</v>
      </c>
      <c r="I180" s="37">
        <f t="shared" si="25"/>
        <v>12786.122278677743</v>
      </c>
      <c r="J180" s="82">
        <f t="shared" si="26"/>
        <v>-592.57761289522489</v>
      </c>
      <c r="K180" s="37">
        <f t="shared" si="27"/>
        <v>12193.544665782518</v>
      </c>
      <c r="L180" s="37">
        <f t="shared" si="28"/>
        <v>70720042.323366597</v>
      </c>
      <c r="M180" s="37">
        <f t="shared" si="29"/>
        <v>67442495.546443105</v>
      </c>
      <c r="N180" s="41">
        <f>'jan-nov'!M180</f>
        <v>64811676.946036108</v>
      </c>
      <c r="O180" s="41">
        <f t="shared" si="30"/>
        <v>2630818.6004069969</v>
      </c>
    </row>
    <row r="181" spans="1:15" x14ac:dyDescent="0.2">
      <c r="A181" s="33">
        <v>3438</v>
      </c>
      <c r="B181" s="34" t="s">
        <v>121</v>
      </c>
      <c r="C181" s="36">
        <v>104204960</v>
      </c>
      <c r="D181" s="36">
        <v>3064</v>
      </c>
      <c r="E181" s="37">
        <f t="shared" si="21"/>
        <v>34009.451697127937</v>
      </c>
      <c r="F181" s="38">
        <f t="shared" si="22"/>
        <v>0.83532385800452702</v>
      </c>
      <c r="G181" s="39">
        <f t="shared" si="23"/>
        <v>4022.7836735634583</v>
      </c>
      <c r="H181" s="39">
        <f t="shared" si="24"/>
        <v>921.63061922133704</v>
      </c>
      <c r="I181" s="37">
        <f t="shared" si="25"/>
        <v>4944.4142927847952</v>
      </c>
      <c r="J181" s="82">
        <f t="shared" si="26"/>
        <v>-592.57761289522489</v>
      </c>
      <c r="K181" s="37">
        <f t="shared" si="27"/>
        <v>4351.8366798895704</v>
      </c>
      <c r="L181" s="37">
        <f t="shared" si="28"/>
        <v>15149685.393092612</v>
      </c>
      <c r="M181" s="37">
        <f t="shared" si="29"/>
        <v>13334027.587181645</v>
      </c>
      <c r="N181" s="41">
        <f>'jan-nov'!M181</f>
        <v>13779466.126126312</v>
      </c>
      <c r="O181" s="41">
        <f t="shared" si="30"/>
        <v>-445438.53894466721</v>
      </c>
    </row>
    <row r="182" spans="1:15" x14ac:dyDescent="0.2">
      <c r="A182" s="33">
        <v>3439</v>
      </c>
      <c r="B182" s="34" t="s">
        <v>122</v>
      </c>
      <c r="C182" s="36">
        <v>143729546</v>
      </c>
      <c r="D182" s="36">
        <v>4385</v>
      </c>
      <c r="E182" s="37">
        <f t="shared" si="21"/>
        <v>32777.547548460658</v>
      </c>
      <c r="F182" s="38">
        <f t="shared" si="22"/>
        <v>0.80506641853385674</v>
      </c>
      <c r="G182" s="39">
        <f t="shared" si="23"/>
        <v>4761.9261627638261</v>
      </c>
      <c r="H182" s="39">
        <f t="shared" si="24"/>
        <v>1352.7970712548849</v>
      </c>
      <c r="I182" s="37">
        <f t="shared" si="25"/>
        <v>6114.7232340187111</v>
      </c>
      <c r="J182" s="82">
        <f t="shared" si="26"/>
        <v>-592.57761289522489</v>
      </c>
      <c r="K182" s="37">
        <f t="shared" si="27"/>
        <v>5522.1456211234863</v>
      </c>
      <c r="L182" s="37">
        <f t="shared" si="28"/>
        <v>26813061.38117205</v>
      </c>
      <c r="M182" s="37">
        <f t="shared" si="29"/>
        <v>24214608.548626486</v>
      </c>
      <c r="N182" s="41">
        <f>'jan-nov'!M182</f>
        <v>24344473.04641445</v>
      </c>
      <c r="O182" s="41">
        <f t="shared" si="30"/>
        <v>-129864.4977879636</v>
      </c>
    </row>
    <row r="183" spans="1:15" x14ac:dyDescent="0.2">
      <c r="A183" s="33">
        <v>3440</v>
      </c>
      <c r="B183" s="34" t="s">
        <v>123</v>
      </c>
      <c r="C183" s="36">
        <v>187473524</v>
      </c>
      <c r="D183" s="36">
        <v>5082</v>
      </c>
      <c r="E183" s="37">
        <f t="shared" si="21"/>
        <v>36889.713498622586</v>
      </c>
      <c r="F183" s="38">
        <f t="shared" si="22"/>
        <v>0.90606746838418983</v>
      </c>
      <c r="G183" s="39">
        <f t="shared" si="23"/>
        <v>2294.6265926666688</v>
      </c>
      <c r="H183" s="39">
        <f t="shared" si="24"/>
        <v>0</v>
      </c>
      <c r="I183" s="37">
        <f t="shared" si="25"/>
        <v>2294.6265926666688</v>
      </c>
      <c r="J183" s="82">
        <f t="shared" si="26"/>
        <v>-592.57761289522489</v>
      </c>
      <c r="K183" s="37">
        <f t="shared" si="27"/>
        <v>1702.048979771444</v>
      </c>
      <c r="L183" s="37">
        <f t="shared" si="28"/>
        <v>11661292.34393201</v>
      </c>
      <c r="M183" s="37">
        <f t="shared" si="29"/>
        <v>8649812.9151984788</v>
      </c>
      <c r="N183" s="41">
        <f>'jan-nov'!M183</f>
        <v>8486320.7277197391</v>
      </c>
      <c r="O183" s="41">
        <f t="shared" si="30"/>
        <v>163492.18747873977</v>
      </c>
    </row>
    <row r="184" spans="1:15" x14ac:dyDescent="0.2">
      <c r="A184" s="33">
        <v>3441</v>
      </c>
      <c r="B184" s="34" t="s">
        <v>124</v>
      </c>
      <c r="C184" s="36">
        <v>197234514</v>
      </c>
      <c r="D184" s="36">
        <v>6079</v>
      </c>
      <c r="E184" s="37">
        <f t="shared" si="21"/>
        <v>32445.223556506004</v>
      </c>
      <c r="F184" s="38">
        <f t="shared" si="22"/>
        <v>0.79690403586626224</v>
      </c>
      <c r="G184" s="39">
        <f t="shared" si="23"/>
        <v>4961.3205579366186</v>
      </c>
      <c r="H184" s="39">
        <f t="shared" si="24"/>
        <v>1469.1104684390139</v>
      </c>
      <c r="I184" s="37">
        <f t="shared" si="25"/>
        <v>6430.4310263756324</v>
      </c>
      <c r="J184" s="82">
        <f t="shared" si="26"/>
        <v>-592.57761289522489</v>
      </c>
      <c r="K184" s="37">
        <f t="shared" si="27"/>
        <v>5837.8534134804077</v>
      </c>
      <c r="L184" s="37">
        <f t="shared" si="28"/>
        <v>39090590.209337473</v>
      </c>
      <c r="M184" s="37">
        <f t="shared" si="29"/>
        <v>35488310.9005474</v>
      </c>
      <c r="N184" s="41">
        <f>'jan-nov'!M184</f>
        <v>34443707.946466006</v>
      </c>
      <c r="O184" s="41">
        <f t="shared" si="30"/>
        <v>1044602.9540813938</v>
      </c>
    </row>
    <row r="185" spans="1:15" x14ac:dyDescent="0.2">
      <c r="A185" s="33">
        <v>3442</v>
      </c>
      <c r="B185" s="34" t="s">
        <v>125</v>
      </c>
      <c r="C185" s="36">
        <v>470634632</v>
      </c>
      <c r="D185" s="36">
        <v>14827</v>
      </c>
      <c r="E185" s="37">
        <f t="shared" si="21"/>
        <v>31741.730087003441</v>
      </c>
      <c r="F185" s="38">
        <f t="shared" si="22"/>
        <v>0.77962516632554879</v>
      </c>
      <c r="G185" s="39">
        <f t="shared" si="23"/>
        <v>5383.4166396381561</v>
      </c>
      <c r="H185" s="39">
        <f t="shared" si="24"/>
        <v>1715.3331827649106</v>
      </c>
      <c r="I185" s="37">
        <f t="shared" si="25"/>
        <v>7098.7498224030669</v>
      </c>
      <c r="J185" s="82">
        <f t="shared" si="26"/>
        <v>-592.57761289522489</v>
      </c>
      <c r="K185" s="37">
        <f t="shared" si="27"/>
        <v>6506.1722095078421</v>
      </c>
      <c r="L185" s="37">
        <f t="shared" si="28"/>
        <v>105253163.61677027</v>
      </c>
      <c r="M185" s="37">
        <f t="shared" si="29"/>
        <v>96467015.350372776</v>
      </c>
      <c r="N185" s="41">
        <f>'jan-nov'!M185</f>
        <v>93146060.693839699</v>
      </c>
      <c r="O185" s="41">
        <f t="shared" si="30"/>
        <v>3320954.6565330774</v>
      </c>
    </row>
    <row r="186" spans="1:15" x14ac:dyDescent="0.2">
      <c r="A186" s="33">
        <v>3443</v>
      </c>
      <c r="B186" s="34" t="s">
        <v>126</v>
      </c>
      <c r="C186" s="36">
        <v>389167197</v>
      </c>
      <c r="D186" s="36">
        <v>13572</v>
      </c>
      <c r="E186" s="37">
        <f t="shared" si="21"/>
        <v>28674.270335985853</v>
      </c>
      <c r="F186" s="38">
        <f t="shared" si="22"/>
        <v>0.70428368959983012</v>
      </c>
      <c r="G186" s="39">
        <f t="shared" si="23"/>
        <v>7223.8924902487088</v>
      </c>
      <c r="H186" s="39">
        <f t="shared" si="24"/>
        <v>2788.9440956210665</v>
      </c>
      <c r="I186" s="37">
        <f t="shared" si="25"/>
        <v>10012.836585869776</v>
      </c>
      <c r="J186" s="82">
        <f t="shared" si="26"/>
        <v>-592.57761289522489</v>
      </c>
      <c r="K186" s="37">
        <f t="shared" si="27"/>
        <v>9420.2589729745505</v>
      </c>
      <c r="L186" s="37">
        <f t="shared" si="28"/>
        <v>135894218.1434246</v>
      </c>
      <c r="M186" s="37">
        <f t="shared" si="29"/>
        <v>127851754.7812106</v>
      </c>
      <c r="N186" s="41">
        <f>'jan-nov'!M186</f>
        <v>121962101.85991722</v>
      </c>
      <c r="O186" s="41">
        <f t="shared" si="30"/>
        <v>5889652.9212933779</v>
      </c>
    </row>
    <row r="187" spans="1:15" x14ac:dyDescent="0.2">
      <c r="A187" s="33">
        <v>3446</v>
      </c>
      <c r="B187" s="34" t="s">
        <v>129</v>
      </c>
      <c r="C187" s="36">
        <v>450391282</v>
      </c>
      <c r="D187" s="36">
        <v>13633</v>
      </c>
      <c r="E187" s="37">
        <f t="shared" si="21"/>
        <v>33036.84310129832</v>
      </c>
      <c r="F187" s="38">
        <f t="shared" si="22"/>
        <v>0.81143511166918481</v>
      </c>
      <c r="G187" s="39">
        <f t="shared" si="23"/>
        <v>4606.3488310612283</v>
      </c>
      <c r="H187" s="39">
        <f t="shared" si="24"/>
        <v>1262.043627761703</v>
      </c>
      <c r="I187" s="37">
        <f t="shared" si="25"/>
        <v>5868.3924588229311</v>
      </c>
      <c r="J187" s="82">
        <f t="shared" si="26"/>
        <v>-592.57761289522489</v>
      </c>
      <c r="K187" s="37">
        <f t="shared" si="27"/>
        <v>5275.8148459277063</v>
      </c>
      <c r="L187" s="37">
        <f t="shared" si="28"/>
        <v>80003794.391133025</v>
      </c>
      <c r="M187" s="37">
        <f t="shared" si="29"/>
        <v>71925183.794532418</v>
      </c>
      <c r="N187" s="41">
        <f>'jan-nov'!M187</f>
        <v>70309565.431406632</v>
      </c>
      <c r="O187" s="41">
        <f t="shared" si="30"/>
        <v>1615618.3631257862</v>
      </c>
    </row>
    <row r="188" spans="1:15" x14ac:dyDescent="0.2">
      <c r="A188" s="33">
        <v>3447</v>
      </c>
      <c r="B188" s="34" t="s">
        <v>130</v>
      </c>
      <c r="C188" s="36">
        <v>147439381</v>
      </c>
      <c r="D188" s="36">
        <v>5535</v>
      </c>
      <c r="E188" s="37">
        <f t="shared" si="21"/>
        <v>26637.647877145439</v>
      </c>
      <c r="F188" s="38">
        <f t="shared" si="22"/>
        <v>0.65426114455065754</v>
      </c>
      <c r="G188" s="39">
        <f t="shared" si="23"/>
        <v>8445.8659655529573</v>
      </c>
      <c r="H188" s="39">
        <f t="shared" si="24"/>
        <v>3501.7619562152113</v>
      </c>
      <c r="I188" s="37">
        <f t="shared" si="25"/>
        <v>11947.627921768169</v>
      </c>
      <c r="J188" s="82">
        <f t="shared" si="26"/>
        <v>-592.57761289522489</v>
      </c>
      <c r="K188" s="37">
        <f t="shared" si="27"/>
        <v>11355.050308872944</v>
      </c>
      <c r="L188" s="37">
        <f t="shared" si="28"/>
        <v>66130120.546986818</v>
      </c>
      <c r="M188" s="37">
        <f t="shared" si="29"/>
        <v>62850203.459611744</v>
      </c>
      <c r="N188" s="41">
        <f>'jan-nov'!M188</f>
        <v>60922926.467937052</v>
      </c>
      <c r="O188" s="41">
        <f t="shared" si="30"/>
        <v>1927276.9916746914</v>
      </c>
    </row>
    <row r="189" spans="1:15" x14ac:dyDescent="0.2">
      <c r="A189" s="33">
        <v>3448</v>
      </c>
      <c r="B189" s="34" t="s">
        <v>131</v>
      </c>
      <c r="C189" s="36">
        <v>186362388</v>
      </c>
      <c r="D189" s="36">
        <v>6577</v>
      </c>
      <c r="E189" s="37">
        <f t="shared" si="21"/>
        <v>28335.47027520146</v>
      </c>
      <c r="F189" s="38">
        <f t="shared" si="22"/>
        <v>0.6959622448324484</v>
      </c>
      <c r="G189" s="39">
        <f t="shared" si="23"/>
        <v>7427.1725267193442</v>
      </c>
      <c r="H189" s="39">
        <f t="shared" si="24"/>
        <v>2907.524116895604</v>
      </c>
      <c r="I189" s="37">
        <f t="shared" si="25"/>
        <v>10334.696643614949</v>
      </c>
      <c r="J189" s="82">
        <f t="shared" si="26"/>
        <v>-592.57761289522489</v>
      </c>
      <c r="K189" s="37">
        <f t="shared" si="27"/>
        <v>9742.119030719723</v>
      </c>
      <c r="L189" s="37">
        <f t="shared" si="28"/>
        <v>67971299.825055525</v>
      </c>
      <c r="M189" s="37">
        <f t="shared" si="29"/>
        <v>64073916.865043618</v>
      </c>
      <c r="N189" s="41">
        <f>'jan-nov'!M189</f>
        <v>61709293.898134075</v>
      </c>
      <c r="O189" s="41">
        <f t="shared" si="30"/>
        <v>2364622.9669095427</v>
      </c>
    </row>
    <row r="190" spans="1:15" x14ac:dyDescent="0.2">
      <c r="A190" s="33">
        <v>3449</v>
      </c>
      <c r="B190" s="34" t="s">
        <v>132</v>
      </c>
      <c r="C190" s="36">
        <v>85547021</v>
      </c>
      <c r="D190" s="36">
        <v>2889</v>
      </c>
      <c r="E190" s="37">
        <f t="shared" si="21"/>
        <v>29611.291450328834</v>
      </c>
      <c r="F190" s="38">
        <f t="shared" si="22"/>
        <v>0.72729835326554215</v>
      </c>
      <c r="G190" s="39">
        <f t="shared" si="23"/>
        <v>6661.6798216429206</v>
      </c>
      <c r="H190" s="39">
        <f t="shared" si="24"/>
        <v>2460.986705601023</v>
      </c>
      <c r="I190" s="37">
        <f t="shared" si="25"/>
        <v>9122.6665272439441</v>
      </c>
      <c r="J190" s="82">
        <f t="shared" si="26"/>
        <v>-592.57761289522489</v>
      </c>
      <c r="K190" s="37">
        <f t="shared" si="27"/>
        <v>8530.0889143487184</v>
      </c>
      <c r="L190" s="37">
        <f t="shared" si="28"/>
        <v>26355383.597207755</v>
      </c>
      <c r="M190" s="37">
        <f t="shared" si="29"/>
        <v>24643426.873553447</v>
      </c>
      <c r="N190" s="41">
        <f>'jan-nov'!M190</f>
        <v>27325376.305459823</v>
      </c>
      <c r="O190" s="41">
        <f t="shared" si="30"/>
        <v>-2681949.431906376</v>
      </c>
    </row>
    <row r="191" spans="1:15" x14ac:dyDescent="0.2">
      <c r="A191" s="33">
        <v>3450</v>
      </c>
      <c r="B191" s="34" t="s">
        <v>133</v>
      </c>
      <c r="C191" s="36">
        <v>36089699</v>
      </c>
      <c r="D191" s="36">
        <v>1256</v>
      </c>
      <c r="E191" s="37">
        <f t="shared" si="21"/>
        <v>28733.836783439492</v>
      </c>
      <c r="F191" s="38">
        <f t="shared" si="22"/>
        <v>0.7057467321427594</v>
      </c>
      <c r="G191" s="39">
        <f t="shared" si="23"/>
        <v>7188.1526217765249</v>
      </c>
      <c r="H191" s="39">
        <f t="shared" si="24"/>
        <v>2768.0958390122928</v>
      </c>
      <c r="I191" s="37">
        <f t="shared" si="25"/>
        <v>9956.2484607888182</v>
      </c>
      <c r="J191" s="82">
        <f t="shared" si="26"/>
        <v>-592.57761289522489</v>
      </c>
      <c r="K191" s="37">
        <f t="shared" si="27"/>
        <v>9363.6708478935925</v>
      </c>
      <c r="L191" s="37">
        <f t="shared" si="28"/>
        <v>12505048.066750756</v>
      </c>
      <c r="M191" s="37">
        <f t="shared" si="29"/>
        <v>11760770.584954353</v>
      </c>
      <c r="N191" s="41">
        <f>'jan-nov'!M191</f>
        <v>11641004.026897734</v>
      </c>
      <c r="O191" s="41">
        <f t="shared" si="30"/>
        <v>119766.55805661902</v>
      </c>
    </row>
    <row r="192" spans="1:15" x14ac:dyDescent="0.2">
      <c r="A192" s="33">
        <v>3451</v>
      </c>
      <c r="B192" s="34" t="s">
        <v>134</v>
      </c>
      <c r="C192" s="36">
        <v>211648372</v>
      </c>
      <c r="D192" s="36">
        <v>6354</v>
      </c>
      <c r="E192" s="37">
        <f t="shared" si="21"/>
        <v>33309.469940195151</v>
      </c>
      <c r="F192" s="38">
        <f t="shared" si="22"/>
        <v>0.8181312414654236</v>
      </c>
      <c r="G192" s="39">
        <f t="shared" si="23"/>
        <v>4442.7727277231297</v>
      </c>
      <c r="H192" s="39">
        <f t="shared" si="24"/>
        <v>1166.6242341478121</v>
      </c>
      <c r="I192" s="37">
        <f t="shared" si="25"/>
        <v>5609.3969618709416</v>
      </c>
      <c r="J192" s="82">
        <f t="shared" si="26"/>
        <v>-592.57761289522489</v>
      </c>
      <c r="K192" s="37">
        <f t="shared" si="27"/>
        <v>5016.8193489757168</v>
      </c>
      <c r="L192" s="37">
        <f t="shared" si="28"/>
        <v>35642108.295727961</v>
      </c>
      <c r="M192" s="37">
        <f t="shared" si="29"/>
        <v>31876870.143391706</v>
      </c>
      <c r="N192" s="41">
        <f>'jan-nov'!M192</f>
        <v>36893443.764656186</v>
      </c>
      <c r="O192" s="41">
        <f t="shared" si="30"/>
        <v>-5016573.6212644801</v>
      </c>
    </row>
    <row r="193" spans="1:15" x14ac:dyDescent="0.2">
      <c r="A193" s="33">
        <v>3452</v>
      </c>
      <c r="B193" s="34" t="s">
        <v>135</v>
      </c>
      <c r="C193" s="36">
        <v>79734449</v>
      </c>
      <c r="D193" s="36">
        <v>2111</v>
      </c>
      <c r="E193" s="37">
        <f t="shared" si="21"/>
        <v>37770.937470393175</v>
      </c>
      <c r="F193" s="38">
        <f t="shared" si="22"/>
        <v>0.92771166936751948</v>
      </c>
      <c r="G193" s="39">
        <f t="shared" si="23"/>
        <v>1765.8922096043154</v>
      </c>
      <c r="H193" s="39">
        <f t="shared" si="24"/>
        <v>0</v>
      </c>
      <c r="I193" s="37">
        <f t="shared" si="25"/>
        <v>1765.8922096043154</v>
      </c>
      <c r="J193" s="82">
        <f t="shared" si="26"/>
        <v>-592.57761289522489</v>
      </c>
      <c r="K193" s="37">
        <f t="shared" si="27"/>
        <v>1173.3145967090904</v>
      </c>
      <c r="L193" s="37">
        <f t="shared" si="28"/>
        <v>3727798.4544747099</v>
      </c>
      <c r="M193" s="37">
        <f t="shared" si="29"/>
        <v>2476867.1136528901</v>
      </c>
      <c r="N193" s="41">
        <f>'jan-nov'!M193</f>
        <v>3067068.635382989</v>
      </c>
      <c r="O193" s="41">
        <f t="shared" si="30"/>
        <v>-590201.52173009887</v>
      </c>
    </row>
    <row r="194" spans="1:15" x14ac:dyDescent="0.2">
      <c r="A194" s="33">
        <v>3453</v>
      </c>
      <c r="B194" s="34" t="s">
        <v>136</v>
      </c>
      <c r="C194" s="36">
        <v>120134367</v>
      </c>
      <c r="D194" s="36">
        <v>3252</v>
      </c>
      <c r="E194" s="37">
        <f t="shared" si="21"/>
        <v>36941.687269372691</v>
      </c>
      <c r="F194" s="38">
        <f t="shared" si="22"/>
        <v>0.90734402323972385</v>
      </c>
      <c r="G194" s="39">
        <f t="shared" si="23"/>
        <v>2263.442330216606</v>
      </c>
      <c r="H194" s="39">
        <f t="shared" si="24"/>
        <v>0</v>
      </c>
      <c r="I194" s="37">
        <f t="shared" si="25"/>
        <v>2263.442330216606</v>
      </c>
      <c r="J194" s="82">
        <f t="shared" si="26"/>
        <v>-592.57761289522489</v>
      </c>
      <c r="K194" s="37">
        <f t="shared" si="27"/>
        <v>1670.8647173213812</v>
      </c>
      <c r="L194" s="37">
        <f t="shared" si="28"/>
        <v>7360714.4578644028</v>
      </c>
      <c r="M194" s="37">
        <f t="shared" si="29"/>
        <v>5433652.060729132</v>
      </c>
      <c r="N194" s="41">
        <f>'jan-nov'!M194</f>
        <v>5908105.7530390816</v>
      </c>
      <c r="O194" s="41">
        <f t="shared" si="30"/>
        <v>-474453.69230994955</v>
      </c>
    </row>
    <row r="195" spans="1:15" x14ac:dyDescent="0.2">
      <c r="A195" s="33">
        <v>3454</v>
      </c>
      <c r="B195" s="34" t="s">
        <v>137</v>
      </c>
      <c r="C195" s="36">
        <v>58958419</v>
      </c>
      <c r="D195" s="36">
        <v>1587</v>
      </c>
      <c r="E195" s="37">
        <f t="shared" si="21"/>
        <v>37150.86263390044</v>
      </c>
      <c r="F195" s="38">
        <f t="shared" si="22"/>
        <v>0.91248168832332699</v>
      </c>
      <c r="G195" s="39">
        <f t="shared" si="23"/>
        <v>2137.9371114999562</v>
      </c>
      <c r="H195" s="39">
        <f t="shared" si="24"/>
        <v>0</v>
      </c>
      <c r="I195" s="37">
        <f t="shared" si="25"/>
        <v>2137.9371114999562</v>
      </c>
      <c r="J195" s="82">
        <f t="shared" si="26"/>
        <v>-592.57761289522489</v>
      </c>
      <c r="K195" s="37">
        <f t="shared" si="27"/>
        <v>1545.3594986047315</v>
      </c>
      <c r="L195" s="37">
        <f t="shared" si="28"/>
        <v>3392906.1959504304</v>
      </c>
      <c r="M195" s="37">
        <f t="shared" si="29"/>
        <v>2452485.524285709</v>
      </c>
      <c r="N195" s="41">
        <f>'jan-nov'!M195</f>
        <v>3149893.1017011898</v>
      </c>
      <c r="O195" s="41">
        <f t="shared" si="30"/>
        <v>-697407.57741548074</v>
      </c>
    </row>
    <row r="196" spans="1:15" x14ac:dyDescent="0.2">
      <c r="A196" s="33">
        <v>3801</v>
      </c>
      <c r="B196" s="34" t="s">
        <v>155</v>
      </c>
      <c r="C196" s="36">
        <v>884355181</v>
      </c>
      <c r="D196" s="36">
        <v>27502</v>
      </c>
      <c r="E196" s="37">
        <f t="shared" si="21"/>
        <v>32156.031597701985</v>
      </c>
      <c r="F196" s="38">
        <f t="shared" si="22"/>
        <v>0.78980104153152975</v>
      </c>
      <c r="G196" s="39">
        <f t="shared" si="23"/>
        <v>5134.835733219029</v>
      </c>
      <c r="H196" s="39">
        <f t="shared" si="24"/>
        <v>1570.3276540204201</v>
      </c>
      <c r="I196" s="37">
        <f t="shared" si="25"/>
        <v>6705.1633872394486</v>
      </c>
      <c r="J196" s="82">
        <f t="shared" si="26"/>
        <v>-592.57761289522489</v>
      </c>
      <c r="K196" s="37">
        <f t="shared" si="27"/>
        <v>6112.5857743442239</v>
      </c>
      <c r="L196" s="37">
        <f t="shared" si="28"/>
        <v>184405403.47585931</v>
      </c>
      <c r="M196" s="37">
        <f t="shared" si="29"/>
        <v>168108333.96601483</v>
      </c>
      <c r="N196" s="41">
        <f>'jan-nov'!M196</f>
        <v>160256520.2549693</v>
      </c>
      <c r="O196" s="41">
        <f t="shared" si="30"/>
        <v>7851813.7110455334</v>
      </c>
    </row>
    <row r="197" spans="1:15" x14ac:dyDescent="0.2">
      <c r="A197" s="33">
        <v>3802</v>
      </c>
      <c r="B197" s="34" t="s">
        <v>160</v>
      </c>
      <c r="C197" s="36">
        <v>929434191</v>
      </c>
      <c r="D197" s="36">
        <v>25681</v>
      </c>
      <c r="E197" s="37">
        <f t="shared" si="21"/>
        <v>36191.510883532574</v>
      </c>
      <c r="F197" s="38">
        <f t="shared" si="22"/>
        <v>0.88891855027460753</v>
      </c>
      <c r="G197" s="39">
        <f t="shared" si="23"/>
        <v>2713.5481617206765</v>
      </c>
      <c r="H197" s="39">
        <f t="shared" si="24"/>
        <v>157.90990397971436</v>
      </c>
      <c r="I197" s="37">
        <f t="shared" si="25"/>
        <v>2871.4580657003908</v>
      </c>
      <c r="J197" s="82">
        <f t="shared" si="26"/>
        <v>-592.57761289522489</v>
      </c>
      <c r="K197" s="37">
        <f t="shared" si="27"/>
        <v>2278.880452805166</v>
      </c>
      <c r="L197" s="37">
        <f t="shared" si="28"/>
        <v>73741914.585251734</v>
      </c>
      <c r="M197" s="37">
        <f t="shared" si="29"/>
        <v>58523928.908489466</v>
      </c>
      <c r="N197" s="41">
        <f>'jan-nov'!M197</f>
        <v>52846618.547062688</v>
      </c>
      <c r="O197" s="41">
        <f t="shared" si="30"/>
        <v>5677310.3614267781</v>
      </c>
    </row>
    <row r="198" spans="1:15" x14ac:dyDescent="0.2">
      <c r="A198" s="33">
        <v>3803</v>
      </c>
      <c r="B198" s="34" t="s">
        <v>156</v>
      </c>
      <c r="C198" s="36">
        <v>2328250552</v>
      </c>
      <c r="D198" s="36">
        <v>57794</v>
      </c>
      <c r="E198" s="37">
        <f t="shared" si="21"/>
        <v>40285.333287192443</v>
      </c>
      <c r="F198" s="38">
        <f t="shared" si="22"/>
        <v>0.98946905472450186</v>
      </c>
      <c r="G198" s="39">
        <f t="shared" si="23"/>
        <v>257.25471952475488</v>
      </c>
      <c r="H198" s="39">
        <f t="shared" si="24"/>
        <v>0</v>
      </c>
      <c r="I198" s="37">
        <f t="shared" si="25"/>
        <v>257.25471952475488</v>
      </c>
      <c r="J198" s="82">
        <f t="shared" si="26"/>
        <v>-592.57761289522489</v>
      </c>
      <c r="K198" s="37">
        <f t="shared" si="27"/>
        <v>-335.32289337047001</v>
      </c>
      <c r="L198" s="37">
        <f t="shared" si="28"/>
        <v>14867779.260213682</v>
      </c>
      <c r="M198" s="37">
        <f t="shared" si="29"/>
        <v>-19379651.299452946</v>
      </c>
      <c r="N198" s="41">
        <f>'jan-nov'!M198</f>
        <v>-19725466.229784492</v>
      </c>
      <c r="O198" s="41">
        <f t="shared" si="30"/>
        <v>345814.93033154681</v>
      </c>
    </row>
    <row r="199" spans="1:15" x14ac:dyDescent="0.2">
      <c r="A199" s="33">
        <v>3804</v>
      </c>
      <c r="B199" s="34" t="s">
        <v>157</v>
      </c>
      <c r="C199" s="36">
        <v>2326317078</v>
      </c>
      <c r="D199" s="36">
        <v>64943</v>
      </c>
      <c r="E199" s="37">
        <f t="shared" si="21"/>
        <v>35820.905686525104</v>
      </c>
      <c r="F199" s="38">
        <f t="shared" si="22"/>
        <v>0.87981592298976519</v>
      </c>
      <c r="G199" s="39">
        <f t="shared" si="23"/>
        <v>2935.9112799251584</v>
      </c>
      <c r="H199" s="39">
        <f t="shared" si="24"/>
        <v>287.62172293232868</v>
      </c>
      <c r="I199" s="37">
        <f t="shared" si="25"/>
        <v>3223.5330028574872</v>
      </c>
      <c r="J199" s="82">
        <f t="shared" si="26"/>
        <v>-592.57761289522489</v>
      </c>
      <c r="K199" s="37">
        <f t="shared" si="27"/>
        <v>2630.9553899622624</v>
      </c>
      <c r="L199" s="37">
        <f t="shared" si="28"/>
        <v>209345903.8045738</v>
      </c>
      <c r="M199" s="37">
        <f t="shared" si="29"/>
        <v>170862135.8903192</v>
      </c>
      <c r="N199" s="41">
        <f>'jan-nov'!M199</f>
        <v>165772848.39081958</v>
      </c>
      <c r="O199" s="41">
        <f t="shared" si="30"/>
        <v>5089287.499499619</v>
      </c>
    </row>
    <row r="200" spans="1:15" x14ac:dyDescent="0.2">
      <c r="A200" s="33">
        <v>3805</v>
      </c>
      <c r="B200" s="34" t="s">
        <v>158</v>
      </c>
      <c r="C200" s="36">
        <v>1652367507</v>
      </c>
      <c r="D200" s="36">
        <v>47777</v>
      </c>
      <c r="E200" s="37">
        <f t="shared" si="21"/>
        <v>34584.999204638218</v>
      </c>
      <c r="F200" s="38">
        <f t="shared" si="22"/>
        <v>0.84946018012814939</v>
      </c>
      <c r="G200" s="39">
        <f t="shared" si="23"/>
        <v>3677.4551690572903</v>
      </c>
      <c r="H200" s="39">
        <f t="shared" si="24"/>
        <v>720.18899159273894</v>
      </c>
      <c r="I200" s="37">
        <f t="shared" si="25"/>
        <v>4397.6441606500293</v>
      </c>
      <c r="J200" s="82">
        <f t="shared" si="26"/>
        <v>-592.57761289522489</v>
      </c>
      <c r="K200" s="37">
        <f t="shared" si="27"/>
        <v>3805.0665477548046</v>
      </c>
      <c r="L200" s="37">
        <f t="shared" si="28"/>
        <v>210106245.06337646</v>
      </c>
      <c r="M200" s="37">
        <f t="shared" si="29"/>
        <v>181794664.45208129</v>
      </c>
      <c r="N200" s="41">
        <f>'jan-nov'!M200</f>
        <v>175540067.8279002</v>
      </c>
      <c r="O200" s="41">
        <f t="shared" si="30"/>
        <v>6254596.6241810918</v>
      </c>
    </row>
    <row r="201" spans="1:15" x14ac:dyDescent="0.2">
      <c r="A201" s="33">
        <v>3806</v>
      </c>
      <c r="B201" s="34" t="s">
        <v>162</v>
      </c>
      <c r="C201" s="36">
        <v>1301362967</v>
      </c>
      <c r="D201" s="36">
        <v>36624</v>
      </c>
      <c r="E201" s="37">
        <f t="shared" ref="E201:E264" si="31">(C201)/D201</f>
        <v>35533.064848186979</v>
      </c>
      <c r="F201" s="38">
        <f t="shared" ref="F201:F264" si="32">IF(ISNUMBER(C201),E201/E$365,"")</f>
        <v>0.87274611422856818</v>
      </c>
      <c r="G201" s="39">
        <f t="shared" ref="G201:G264" si="33">(E$365-E201)*0.6</f>
        <v>3108.6157829280332</v>
      </c>
      <c r="H201" s="39">
        <f t="shared" ref="H201:H264" si="34">IF(E201&gt;=E$365*0.9,0,IF(E201&lt;0.9*E$365,(E$365*0.9-E201)*0.35))</f>
        <v>388.36601635067234</v>
      </c>
      <c r="I201" s="37">
        <f t="shared" ref="I201:I264" si="35">G201+H201</f>
        <v>3496.9817992787057</v>
      </c>
      <c r="J201" s="82">
        <f t="shared" ref="J201:J264" si="36">I$367</f>
        <v>-592.57761289522489</v>
      </c>
      <c r="K201" s="37">
        <f t="shared" ref="K201:K264" si="37">I201+J201</f>
        <v>2904.4041863834809</v>
      </c>
      <c r="L201" s="37">
        <f t="shared" ref="L201:L264" si="38">(I201*D201)</f>
        <v>128073461.41678332</v>
      </c>
      <c r="M201" s="37">
        <f t="shared" ref="M201:M264" si="39">(K201*D201)</f>
        <v>106370898.92210861</v>
      </c>
      <c r="N201" s="41">
        <f>'jan-nov'!M201</f>
        <v>94027316.125081643</v>
      </c>
      <c r="O201" s="41">
        <f t="shared" ref="O201:O264" si="40">M201-N201</f>
        <v>12343582.797026962</v>
      </c>
    </row>
    <row r="202" spans="1:15" x14ac:dyDescent="0.2">
      <c r="A202" s="33">
        <v>3807</v>
      </c>
      <c r="B202" s="34" t="s">
        <v>163</v>
      </c>
      <c r="C202" s="36">
        <v>1841875675</v>
      </c>
      <c r="D202" s="36">
        <v>55513</v>
      </c>
      <c r="E202" s="37">
        <f t="shared" si="31"/>
        <v>33179.177399888315</v>
      </c>
      <c r="F202" s="38">
        <f t="shared" si="32"/>
        <v>0.81493105851606107</v>
      </c>
      <c r="G202" s="39">
        <f t="shared" si="33"/>
        <v>4520.9482519072317</v>
      </c>
      <c r="H202" s="39">
        <f t="shared" si="34"/>
        <v>1212.2266232552049</v>
      </c>
      <c r="I202" s="37">
        <f t="shared" si="35"/>
        <v>5733.1748751624364</v>
      </c>
      <c r="J202" s="82">
        <f t="shared" si="36"/>
        <v>-592.57761289522489</v>
      </c>
      <c r="K202" s="37">
        <f t="shared" si="37"/>
        <v>5140.5972622672116</v>
      </c>
      <c r="L202" s="37">
        <f t="shared" si="38"/>
        <v>318265736.84489232</v>
      </c>
      <c r="M202" s="37">
        <f t="shared" si="39"/>
        <v>285369975.82023972</v>
      </c>
      <c r="N202" s="41">
        <f>'jan-nov'!M202</f>
        <v>263920854.38433421</v>
      </c>
      <c r="O202" s="41">
        <f t="shared" si="40"/>
        <v>21449121.435905516</v>
      </c>
    </row>
    <row r="203" spans="1:15" x14ac:dyDescent="0.2">
      <c r="A203" s="33">
        <v>3808</v>
      </c>
      <c r="B203" s="34" t="s">
        <v>164</v>
      </c>
      <c r="C203" s="36">
        <v>425019470</v>
      </c>
      <c r="D203" s="36">
        <v>13029</v>
      </c>
      <c r="E203" s="37">
        <f t="shared" si="31"/>
        <v>32621.035382608028</v>
      </c>
      <c r="F203" s="38">
        <f t="shared" si="32"/>
        <v>0.80122224170416367</v>
      </c>
      <c r="G203" s="39">
        <f t="shared" si="33"/>
        <v>4855.8334622754037</v>
      </c>
      <c r="H203" s="39">
        <f t="shared" si="34"/>
        <v>1407.5763293033051</v>
      </c>
      <c r="I203" s="37">
        <f t="shared" si="35"/>
        <v>6263.4097915787088</v>
      </c>
      <c r="J203" s="82">
        <f t="shared" si="36"/>
        <v>-592.57761289522489</v>
      </c>
      <c r="K203" s="37">
        <f t="shared" si="37"/>
        <v>5670.832178683484</v>
      </c>
      <c r="L203" s="37">
        <f t="shared" si="38"/>
        <v>81605966.174478993</v>
      </c>
      <c r="M203" s="37">
        <f t="shared" si="39"/>
        <v>73885272.456067115</v>
      </c>
      <c r="N203" s="41">
        <f>'jan-nov'!M203</f>
        <v>74912478.774363458</v>
      </c>
      <c r="O203" s="41">
        <f t="shared" si="40"/>
        <v>-1027206.3182963431</v>
      </c>
    </row>
    <row r="204" spans="1:15" x14ac:dyDescent="0.2">
      <c r="A204" s="33">
        <v>3811</v>
      </c>
      <c r="B204" s="34" t="s">
        <v>161</v>
      </c>
      <c r="C204" s="36">
        <v>1118248064</v>
      </c>
      <c r="D204" s="36">
        <v>27165</v>
      </c>
      <c r="E204" s="37">
        <f t="shared" si="31"/>
        <v>41165.030885330387</v>
      </c>
      <c r="F204" s="38">
        <f t="shared" si="32"/>
        <v>1.0110757656499814</v>
      </c>
      <c r="G204" s="39">
        <f t="shared" si="33"/>
        <v>-270.56383935801131</v>
      </c>
      <c r="H204" s="39">
        <f t="shared" si="34"/>
        <v>0</v>
      </c>
      <c r="I204" s="37">
        <f t="shared" si="35"/>
        <v>-270.56383935801131</v>
      </c>
      <c r="J204" s="82">
        <f t="shared" si="36"/>
        <v>-592.57761289522489</v>
      </c>
      <c r="K204" s="37">
        <f t="shared" si="37"/>
        <v>-863.14145225323614</v>
      </c>
      <c r="L204" s="37">
        <f t="shared" si="38"/>
        <v>-7349866.696160377</v>
      </c>
      <c r="M204" s="37">
        <f t="shared" si="39"/>
        <v>-23447237.550459161</v>
      </c>
      <c r="N204" s="41">
        <f>'jan-nov'!M204</f>
        <v>-16189586.446338683</v>
      </c>
      <c r="O204" s="41">
        <f t="shared" si="40"/>
        <v>-7257651.104120478</v>
      </c>
    </row>
    <row r="205" spans="1:15" x14ac:dyDescent="0.2">
      <c r="A205" s="33">
        <v>3812</v>
      </c>
      <c r="B205" s="34" t="s">
        <v>165</v>
      </c>
      <c r="C205" s="36">
        <v>72467558</v>
      </c>
      <c r="D205" s="36">
        <v>2349</v>
      </c>
      <c r="E205" s="37">
        <f t="shared" si="31"/>
        <v>30850.386547467006</v>
      </c>
      <c r="F205" s="38">
        <f t="shared" si="32"/>
        <v>0.75773241336723329</v>
      </c>
      <c r="G205" s="39">
        <f t="shared" si="33"/>
        <v>5918.2227633600169</v>
      </c>
      <c r="H205" s="39">
        <f t="shared" si="34"/>
        <v>2027.3034216026631</v>
      </c>
      <c r="I205" s="37">
        <f t="shared" si="35"/>
        <v>7945.5261849626804</v>
      </c>
      <c r="J205" s="82">
        <f t="shared" si="36"/>
        <v>-592.57761289522489</v>
      </c>
      <c r="K205" s="37">
        <f t="shared" si="37"/>
        <v>7352.9485720674556</v>
      </c>
      <c r="L205" s="37">
        <f t="shared" si="38"/>
        <v>18664041.008477338</v>
      </c>
      <c r="M205" s="37">
        <f t="shared" si="39"/>
        <v>17272076.195786454</v>
      </c>
      <c r="N205" s="41">
        <f>'jan-nov'!M205</f>
        <v>16753011.598831821</v>
      </c>
      <c r="O205" s="41">
        <f t="shared" si="40"/>
        <v>519064.59695463255</v>
      </c>
    </row>
    <row r="206" spans="1:15" x14ac:dyDescent="0.2">
      <c r="A206" s="33">
        <v>3813</v>
      </c>
      <c r="B206" s="34" t="s">
        <v>166</v>
      </c>
      <c r="C206" s="36">
        <v>520263273</v>
      </c>
      <c r="D206" s="36">
        <v>14056</v>
      </c>
      <c r="E206" s="37">
        <f t="shared" si="31"/>
        <v>37013.607925441094</v>
      </c>
      <c r="F206" s="38">
        <f t="shared" si="32"/>
        <v>0.90911050393551085</v>
      </c>
      <c r="G206" s="39">
        <f t="shared" si="33"/>
        <v>2220.2899365755643</v>
      </c>
      <c r="H206" s="39">
        <f t="shared" si="34"/>
        <v>0</v>
      </c>
      <c r="I206" s="37">
        <f t="shared" si="35"/>
        <v>2220.2899365755643</v>
      </c>
      <c r="J206" s="82">
        <f t="shared" si="36"/>
        <v>-592.57761289522489</v>
      </c>
      <c r="K206" s="37">
        <f t="shared" si="37"/>
        <v>1627.7123236803395</v>
      </c>
      <c r="L206" s="37">
        <f t="shared" si="38"/>
        <v>31208395.34850613</v>
      </c>
      <c r="M206" s="37">
        <f t="shared" si="39"/>
        <v>22879124.421650853</v>
      </c>
      <c r="N206" s="41">
        <f>'jan-nov'!M206</f>
        <v>19640824.543886017</v>
      </c>
      <c r="O206" s="41">
        <f t="shared" si="40"/>
        <v>3238299.877764836</v>
      </c>
    </row>
    <row r="207" spans="1:15" x14ac:dyDescent="0.2">
      <c r="A207" s="33">
        <v>3814</v>
      </c>
      <c r="B207" s="34" t="s">
        <v>167</v>
      </c>
      <c r="C207" s="36">
        <v>339173255</v>
      </c>
      <c r="D207" s="36">
        <v>10351</v>
      </c>
      <c r="E207" s="37">
        <f t="shared" si="31"/>
        <v>32767.19688918945</v>
      </c>
      <c r="F207" s="38">
        <f t="shared" si="32"/>
        <v>0.80481219060003661</v>
      </c>
      <c r="G207" s="39">
        <f t="shared" si="33"/>
        <v>4768.1365583265506</v>
      </c>
      <c r="H207" s="39">
        <f t="shared" si="34"/>
        <v>1356.4198019998075</v>
      </c>
      <c r="I207" s="37">
        <f t="shared" si="35"/>
        <v>6124.5563603263581</v>
      </c>
      <c r="J207" s="82">
        <f t="shared" si="36"/>
        <v>-592.57761289522489</v>
      </c>
      <c r="K207" s="37">
        <f t="shared" si="37"/>
        <v>5531.9787474311333</v>
      </c>
      <c r="L207" s="37">
        <f t="shared" si="38"/>
        <v>63395282.885738134</v>
      </c>
      <c r="M207" s="37">
        <f t="shared" si="39"/>
        <v>57261512.014659658</v>
      </c>
      <c r="N207" s="41">
        <f>'jan-nov'!M207</f>
        <v>54741045.336678654</v>
      </c>
      <c r="O207" s="41">
        <f t="shared" si="40"/>
        <v>2520466.6779810041</v>
      </c>
    </row>
    <row r="208" spans="1:15" x14ac:dyDescent="0.2">
      <c r="A208" s="33">
        <v>3815</v>
      </c>
      <c r="B208" s="34" t="s">
        <v>168</v>
      </c>
      <c r="C208" s="36">
        <v>112956370</v>
      </c>
      <c r="D208" s="36">
        <v>4093</v>
      </c>
      <c r="E208" s="37">
        <f t="shared" si="31"/>
        <v>27597.451746884926</v>
      </c>
      <c r="F208" s="38">
        <f t="shared" si="32"/>
        <v>0.6778353873387637</v>
      </c>
      <c r="G208" s="39">
        <f t="shared" si="33"/>
        <v>7869.9836437092645</v>
      </c>
      <c r="H208" s="39">
        <f t="shared" si="34"/>
        <v>3165.8306018063909</v>
      </c>
      <c r="I208" s="37">
        <f t="shared" si="35"/>
        <v>11035.814245515656</v>
      </c>
      <c r="J208" s="82">
        <f t="shared" si="36"/>
        <v>-592.57761289522489</v>
      </c>
      <c r="K208" s="37">
        <f t="shared" si="37"/>
        <v>10443.23663262043</v>
      </c>
      <c r="L208" s="37">
        <f t="shared" si="38"/>
        <v>45169587.706895582</v>
      </c>
      <c r="M208" s="37">
        <f t="shared" si="39"/>
        <v>42744167.537315421</v>
      </c>
      <c r="N208" s="41">
        <f>'jan-nov'!M208</f>
        <v>41454680.397645228</v>
      </c>
      <c r="O208" s="41">
        <f t="shared" si="40"/>
        <v>1289487.1396701932</v>
      </c>
    </row>
    <row r="209" spans="1:15" x14ac:dyDescent="0.2">
      <c r="A209" s="33">
        <v>3816</v>
      </c>
      <c r="B209" s="34" t="s">
        <v>169</v>
      </c>
      <c r="C209" s="36">
        <v>201467303</v>
      </c>
      <c r="D209" s="36">
        <v>6494</v>
      </c>
      <c r="E209" s="37">
        <f t="shared" si="31"/>
        <v>31023.606867878043</v>
      </c>
      <c r="F209" s="38">
        <f t="shared" si="32"/>
        <v>0.76198696788399278</v>
      </c>
      <c r="G209" s="39">
        <f t="shared" si="33"/>
        <v>5814.2905711133944</v>
      </c>
      <c r="H209" s="39">
        <f t="shared" si="34"/>
        <v>1966.6763094588</v>
      </c>
      <c r="I209" s="37">
        <f t="shared" si="35"/>
        <v>7780.966880572194</v>
      </c>
      <c r="J209" s="82">
        <f t="shared" si="36"/>
        <v>-592.57761289522489</v>
      </c>
      <c r="K209" s="37">
        <f t="shared" si="37"/>
        <v>7188.3892676769692</v>
      </c>
      <c r="L209" s="37">
        <f t="shared" si="38"/>
        <v>50529598.922435828</v>
      </c>
      <c r="M209" s="37">
        <f t="shared" si="39"/>
        <v>46681399.904294237</v>
      </c>
      <c r="N209" s="41">
        <f>'jan-nov'!M209</f>
        <v>44441978.981189385</v>
      </c>
      <c r="O209" s="41">
        <f t="shared" si="40"/>
        <v>2239420.9231048524</v>
      </c>
    </row>
    <row r="210" spans="1:15" x14ac:dyDescent="0.2">
      <c r="A210" s="33">
        <v>3817</v>
      </c>
      <c r="B210" s="34" t="s">
        <v>405</v>
      </c>
      <c r="C210" s="36">
        <v>313542188</v>
      </c>
      <c r="D210" s="36">
        <v>10539</v>
      </c>
      <c r="E210" s="37">
        <f t="shared" si="31"/>
        <v>29750.658316728342</v>
      </c>
      <c r="F210" s="38">
        <f t="shared" si="32"/>
        <v>0.73072141546470937</v>
      </c>
      <c r="G210" s="39">
        <f t="shared" si="33"/>
        <v>6578.0597018032149</v>
      </c>
      <c r="H210" s="39">
        <f t="shared" si="34"/>
        <v>2412.2083023611949</v>
      </c>
      <c r="I210" s="37">
        <f t="shared" si="35"/>
        <v>8990.2680041644089</v>
      </c>
      <c r="J210" s="82">
        <f t="shared" si="36"/>
        <v>-592.57761289522489</v>
      </c>
      <c r="K210" s="37">
        <f t="shared" si="37"/>
        <v>8397.6903912691832</v>
      </c>
      <c r="L210" s="37">
        <f t="shared" si="38"/>
        <v>94748434.49588871</v>
      </c>
      <c r="M210" s="37">
        <f t="shared" si="39"/>
        <v>88503259.033585921</v>
      </c>
      <c r="N210" s="41">
        <f>'jan-nov'!M210</f>
        <v>84782764.116023228</v>
      </c>
      <c r="O210" s="41">
        <f t="shared" si="40"/>
        <v>3720494.9175626934</v>
      </c>
    </row>
    <row r="211" spans="1:15" x14ac:dyDescent="0.2">
      <c r="A211" s="33">
        <v>3818</v>
      </c>
      <c r="B211" s="34" t="s">
        <v>171</v>
      </c>
      <c r="C211" s="36">
        <v>236486074</v>
      </c>
      <c r="D211" s="36">
        <v>5512</v>
      </c>
      <c r="E211" s="37">
        <f t="shared" si="31"/>
        <v>42903.859579100143</v>
      </c>
      <c r="F211" s="38">
        <f t="shared" si="32"/>
        <v>1.0537840429201906</v>
      </c>
      <c r="G211" s="39">
        <f t="shared" si="33"/>
        <v>-1313.8610556198648</v>
      </c>
      <c r="H211" s="39">
        <f t="shared" si="34"/>
        <v>0</v>
      </c>
      <c r="I211" s="37">
        <f t="shared" si="35"/>
        <v>-1313.8610556198648</v>
      </c>
      <c r="J211" s="82">
        <f t="shared" si="36"/>
        <v>-592.57761289522489</v>
      </c>
      <c r="K211" s="37">
        <f t="shared" si="37"/>
        <v>-1906.4386685150898</v>
      </c>
      <c r="L211" s="37">
        <f t="shared" si="38"/>
        <v>-7242002.1385766948</v>
      </c>
      <c r="M211" s="37">
        <f t="shared" si="39"/>
        <v>-10508289.940855175</v>
      </c>
      <c r="N211" s="41">
        <f>'jan-nov'!M211</f>
        <v>979038.45619662909</v>
      </c>
      <c r="O211" s="41">
        <f t="shared" si="40"/>
        <v>-11487328.397051804</v>
      </c>
    </row>
    <row r="212" spans="1:15" x14ac:dyDescent="0.2">
      <c r="A212" s="33">
        <v>3819</v>
      </c>
      <c r="B212" s="34" t="s">
        <v>172</v>
      </c>
      <c r="C212" s="36">
        <v>60906612</v>
      </c>
      <c r="D212" s="36">
        <v>1562</v>
      </c>
      <c r="E212" s="37">
        <f t="shared" si="31"/>
        <v>38992.70934699104</v>
      </c>
      <c r="F212" s="38">
        <f t="shared" si="32"/>
        <v>0.95772024482618667</v>
      </c>
      <c r="G212" s="39">
        <f t="shared" si="33"/>
        <v>1032.8290836455969</v>
      </c>
      <c r="H212" s="39">
        <f t="shared" si="34"/>
        <v>0</v>
      </c>
      <c r="I212" s="37">
        <f t="shared" si="35"/>
        <v>1032.8290836455969</v>
      </c>
      <c r="J212" s="82">
        <f t="shared" si="36"/>
        <v>-592.57761289522489</v>
      </c>
      <c r="K212" s="37">
        <f t="shared" si="37"/>
        <v>440.25147075037205</v>
      </c>
      <c r="L212" s="37">
        <f t="shared" si="38"/>
        <v>1613279.0286544224</v>
      </c>
      <c r="M212" s="37">
        <f t="shared" si="39"/>
        <v>687672.79731208109</v>
      </c>
      <c r="N212" s="41">
        <f>'jan-nov'!M212</f>
        <v>4376360.177320268</v>
      </c>
      <c r="O212" s="41">
        <f t="shared" si="40"/>
        <v>-3688687.3800081871</v>
      </c>
    </row>
    <row r="213" spans="1:15" x14ac:dyDescent="0.2">
      <c r="A213" s="33">
        <v>3820</v>
      </c>
      <c r="B213" s="34" t="s">
        <v>173</v>
      </c>
      <c r="C213" s="36">
        <v>99207631</v>
      </c>
      <c r="D213" s="36">
        <v>2889</v>
      </c>
      <c r="E213" s="37">
        <f t="shared" si="31"/>
        <v>34339.782277604711</v>
      </c>
      <c r="F213" s="38">
        <f t="shared" si="32"/>
        <v>0.84343727945448344</v>
      </c>
      <c r="G213" s="39">
        <f t="shared" si="33"/>
        <v>3824.5853252773941</v>
      </c>
      <c r="H213" s="39">
        <f t="shared" si="34"/>
        <v>806.01491605446643</v>
      </c>
      <c r="I213" s="37">
        <f t="shared" si="35"/>
        <v>4630.6002413318602</v>
      </c>
      <c r="J213" s="82">
        <f t="shared" si="36"/>
        <v>-592.57761289522489</v>
      </c>
      <c r="K213" s="37">
        <f t="shared" si="37"/>
        <v>4038.0226284366354</v>
      </c>
      <c r="L213" s="37">
        <f t="shared" si="38"/>
        <v>13377804.097207744</v>
      </c>
      <c r="M213" s="37">
        <f t="shared" si="39"/>
        <v>11665847.37355344</v>
      </c>
      <c r="N213" s="41">
        <f>'jan-nov'!M213</f>
        <v>15468837.655459829</v>
      </c>
      <c r="O213" s="41">
        <f t="shared" si="40"/>
        <v>-3802990.2819063887</v>
      </c>
    </row>
    <row r="214" spans="1:15" x14ac:dyDescent="0.2">
      <c r="A214" s="33">
        <v>3821</v>
      </c>
      <c r="B214" s="34" t="s">
        <v>174</v>
      </c>
      <c r="C214" s="36">
        <v>82804866</v>
      </c>
      <c r="D214" s="36">
        <v>2452</v>
      </c>
      <c r="E214" s="37">
        <f t="shared" si="31"/>
        <v>33770.33686786297</v>
      </c>
      <c r="F214" s="38">
        <f t="shared" si="32"/>
        <v>0.82945083413261989</v>
      </c>
      <c r="G214" s="39">
        <f t="shared" si="33"/>
        <v>4166.252571122438</v>
      </c>
      <c r="H214" s="39">
        <f t="shared" si="34"/>
        <v>1005.3208094640754</v>
      </c>
      <c r="I214" s="37">
        <f t="shared" si="35"/>
        <v>5171.5733805865129</v>
      </c>
      <c r="J214" s="82">
        <f t="shared" si="36"/>
        <v>-592.57761289522489</v>
      </c>
      <c r="K214" s="37">
        <f t="shared" si="37"/>
        <v>4578.9957676912882</v>
      </c>
      <c r="L214" s="37">
        <f t="shared" si="38"/>
        <v>12680697.929198129</v>
      </c>
      <c r="M214" s="37">
        <f t="shared" si="39"/>
        <v>11227697.622379038</v>
      </c>
      <c r="N214" s="41">
        <f>'jan-nov'!M214</f>
        <v>11495999.625281231</v>
      </c>
      <c r="O214" s="41">
        <f t="shared" si="40"/>
        <v>-268302.00290219299</v>
      </c>
    </row>
    <row r="215" spans="1:15" x14ac:dyDescent="0.2">
      <c r="A215" s="33">
        <v>3822</v>
      </c>
      <c r="B215" s="34" t="s">
        <v>175</v>
      </c>
      <c r="C215" s="36">
        <v>52273435</v>
      </c>
      <c r="D215" s="36">
        <v>1414</v>
      </c>
      <c r="E215" s="37">
        <f t="shared" si="31"/>
        <v>36968.483026874113</v>
      </c>
      <c r="F215" s="38">
        <f t="shared" si="32"/>
        <v>0.90800216779711262</v>
      </c>
      <c r="G215" s="39">
        <f t="shared" si="33"/>
        <v>2247.3648757157525</v>
      </c>
      <c r="H215" s="39">
        <f t="shared" si="34"/>
        <v>0</v>
      </c>
      <c r="I215" s="37">
        <f t="shared" si="35"/>
        <v>2247.3648757157525</v>
      </c>
      <c r="J215" s="82">
        <f t="shared" si="36"/>
        <v>-592.57761289522489</v>
      </c>
      <c r="K215" s="37">
        <f t="shared" si="37"/>
        <v>1654.7872628205278</v>
      </c>
      <c r="L215" s="37">
        <f t="shared" si="38"/>
        <v>3177773.9342620741</v>
      </c>
      <c r="M215" s="37">
        <f t="shared" si="39"/>
        <v>2339869.1896282262</v>
      </c>
      <c r="N215" s="41">
        <f>'jan-nov'!M215</f>
        <v>3412897.3169851843</v>
      </c>
      <c r="O215" s="41">
        <f t="shared" si="40"/>
        <v>-1073028.1273569581</v>
      </c>
    </row>
    <row r="216" spans="1:15" x14ac:dyDescent="0.2">
      <c r="A216" s="33">
        <v>3823</v>
      </c>
      <c r="B216" s="34" t="s">
        <v>176</v>
      </c>
      <c r="C216" s="36">
        <v>42680947</v>
      </c>
      <c r="D216" s="36">
        <v>1198</v>
      </c>
      <c r="E216" s="37">
        <f t="shared" si="31"/>
        <v>35626.833889816364</v>
      </c>
      <c r="F216" s="38">
        <f t="shared" si="32"/>
        <v>0.87504922450252354</v>
      </c>
      <c r="G216" s="39">
        <f t="shared" si="33"/>
        <v>3052.3543579504026</v>
      </c>
      <c r="H216" s="39">
        <f t="shared" si="34"/>
        <v>355.54685178038778</v>
      </c>
      <c r="I216" s="37">
        <f t="shared" si="35"/>
        <v>3407.9012097307905</v>
      </c>
      <c r="J216" s="82">
        <f t="shared" si="36"/>
        <v>-592.57761289522489</v>
      </c>
      <c r="K216" s="37">
        <f t="shared" si="37"/>
        <v>2815.3235968355657</v>
      </c>
      <c r="L216" s="37">
        <f t="shared" si="38"/>
        <v>4082665.6492574872</v>
      </c>
      <c r="M216" s="37">
        <f t="shared" si="39"/>
        <v>3372757.6690090075</v>
      </c>
      <c r="N216" s="41">
        <f>'jan-nov'!M216</f>
        <v>5084886.8843339812</v>
      </c>
      <c r="O216" s="41">
        <f t="shared" si="40"/>
        <v>-1712129.2153249737</v>
      </c>
    </row>
    <row r="217" spans="1:15" x14ac:dyDescent="0.2">
      <c r="A217" s="33">
        <v>3824</v>
      </c>
      <c r="B217" s="34" t="s">
        <v>177</v>
      </c>
      <c r="C217" s="36">
        <v>92422464</v>
      </c>
      <c r="D217" s="36">
        <v>2140</v>
      </c>
      <c r="E217" s="37">
        <f t="shared" si="31"/>
        <v>43188.067289719627</v>
      </c>
      <c r="F217" s="38">
        <f t="shared" si="32"/>
        <v>1.0607646165390634</v>
      </c>
      <c r="G217" s="39">
        <f t="shared" si="33"/>
        <v>-1484.3856819915557</v>
      </c>
      <c r="H217" s="39">
        <f t="shared" si="34"/>
        <v>0</v>
      </c>
      <c r="I217" s="37">
        <f t="shared" si="35"/>
        <v>-1484.3856819915557</v>
      </c>
      <c r="J217" s="82">
        <f t="shared" si="36"/>
        <v>-592.57761289522489</v>
      </c>
      <c r="K217" s="37">
        <f t="shared" si="37"/>
        <v>-2076.9632948867807</v>
      </c>
      <c r="L217" s="37">
        <f t="shared" si="38"/>
        <v>-3176585.3594619292</v>
      </c>
      <c r="M217" s="37">
        <f t="shared" si="39"/>
        <v>-4444701.4510577107</v>
      </c>
      <c r="N217" s="41">
        <f>'jan-nov'!M217</f>
        <v>-4036013.0722313593</v>
      </c>
      <c r="O217" s="41">
        <f t="shared" si="40"/>
        <v>-408688.37882635137</v>
      </c>
    </row>
    <row r="218" spans="1:15" x14ac:dyDescent="0.2">
      <c r="A218" s="33">
        <v>3825</v>
      </c>
      <c r="B218" s="34" t="s">
        <v>178</v>
      </c>
      <c r="C218" s="36">
        <v>187415986</v>
      </c>
      <c r="D218" s="36">
        <v>3755</v>
      </c>
      <c r="E218" s="37">
        <f t="shared" si="31"/>
        <v>49911.048202396807</v>
      </c>
      <c r="F218" s="38">
        <f t="shared" si="32"/>
        <v>1.2258912526071937</v>
      </c>
      <c r="G218" s="39">
        <f t="shared" si="33"/>
        <v>-5518.1742295978629</v>
      </c>
      <c r="H218" s="39">
        <f t="shared" si="34"/>
        <v>0</v>
      </c>
      <c r="I218" s="37">
        <f t="shared" si="35"/>
        <v>-5518.1742295978629</v>
      </c>
      <c r="J218" s="82">
        <f t="shared" si="36"/>
        <v>-592.57761289522489</v>
      </c>
      <c r="K218" s="37">
        <f t="shared" si="37"/>
        <v>-6110.7518424930877</v>
      </c>
      <c r="L218" s="37">
        <f t="shared" si="38"/>
        <v>-20720744.232139975</v>
      </c>
      <c r="M218" s="37">
        <f t="shared" si="39"/>
        <v>-22945873.168561544</v>
      </c>
      <c r="N218" s="41">
        <f>'jan-nov'!M218</f>
        <v>-21659142.561789125</v>
      </c>
      <c r="O218" s="41">
        <f t="shared" si="40"/>
        <v>-1286730.6067724191</v>
      </c>
    </row>
    <row r="219" spans="1:15" x14ac:dyDescent="0.2">
      <c r="A219" s="33">
        <v>4201</v>
      </c>
      <c r="B219" s="34" t="s">
        <v>179</v>
      </c>
      <c r="C219" s="36">
        <v>230970173</v>
      </c>
      <c r="D219" s="36">
        <v>6735</v>
      </c>
      <c r="E219" s="37">
        <f t="shared" si="31"/>
        <v>34294.012323682255</v>
      </c>
      <c r="F219" s="38">
        <f t="shared" si="32"/>
        <v>0.84231309977550239</v>
      </c>
      <c r="G219" s="39">
        <f t="shared" si="33"/>
        <v>3852.0472976308679</v>
      </c>
      <c r="H219" s="39">
        <f t="shared" si="34"/>
        <v>822.03439992732592</v>
      </c>
      <c r="I219" s="37">
        <f t="shared" si="35"/>
        <v>4674.0816975581938</v>
      </c>
      <c r="J219" s="82">
        <f t="shared" si="36"/>
        <v>-592.57761289522489</v>
      </c>
      <c r="K219" s="37">
        <f t="shared" si="37"/>
        <v>4081.504084662969</v>
      </c>
      <c r="L219" s="37">
        <f t="shared" si="38"/>
        <v>31479940.233054437</v>
      </c>
      <c r="M219" s="37">
        <f t="shared" si="39"/>
        <v>27488930.010205097</v>
      </c>
      <c r="N219" s="41">
        <f>'jan-nov'!M219</f>
        <v>25955902.388221495</v>
      </c>
      <c r="O219" s="41">
        <f t="shared" si="40"/>
        <v>1533027.6219836026</v>
      </c>
    </row>
    <row r="220" spans="1:15" x14ac:dyDescent="0.2">
      <c r="A220" s="33">
        <v>4202</v>
      </c>
      <c r="B220" s="34" t="s">
        <v>180</v>
      </c>
      <c r="C220" s="36">
        <v>873127016</v>
      </c>
      <c r="D220" s="36">
        <v>24017</v>
      </c>
      <c r="E220" s="37">
        <f t="shared" si="31"/>
        <v>36354.541199983345</v>
      </c>
      <c r="F220" s="38">
        <f t="shared" si="32"/>
        <v>0.89292282279632118</v>
      </c>
      <c r="G220" s="39">
        <f t="shared" si="33"/>
        <v>2615.7299718502136</v>
      </c>
      <c r="H220" s="39">
        <f t="shared" si="34"/>
        <v>100.84929322194438</v>
      </c>
      <c r="I220" s="37">
        <f t="shared" si="35"/>
        <v>2716.5792650721578</v>
      </c>
      <c r="J220" s="82">
        <f t="shared" si="36"/>
        <v>-592.57761289522489</v>
      </c>
      <c r="K220" s="37">
        <f t="shared" si="37"/>
        <v>2124.001652176933</v>
      </c>
      <c r="L220" s="37">
        <f t="shared" si="38"/>
        <v>65244084.209238015</v>
      </c>
      <c r="M220" s="37">
        <f t="shared" si="39"/>
        <v>51012147.680333398</v>
      </c>
      <c r="N220" s="41">
        <f>'jan-nov'!M220</f>
        <v>48451431.436268114</v>
      </c>
      <c r="O220" s="41">
        <f t="shared" si="40"/>
        <v>2560716.2440652847</v>
      </c>
    </row>
    <row r="221" spans="1:15" x14ac:dyDescent="0.2">
      <c r="A221" s="33">
        <v>4203</v>
      </c>
      <c r="B221" s="34" t="s">
        <v>181</v>
      </c>
      <c r="C221" s="36">
        <v>1495359545</v>
      </c>
      <c r="D221" s="36">
        <v>45509</v>
      </c>
      <c r="E221" s="37">
        <f t="shared" si="31"/>
        <v>32858.545452547849</v>
      </c>
      <c r="F221" s="38">
        <f t="shared" si="32"/>
        <v>0.80705585024639759</v>
      </c>
      <c r="G221" s="39">
        <f t="shared" si="33"/>
        <v>4713.3274203115116</v>
      </c>
      <c r="H221" s="39">
        <f t="shared" si="34"/>
        <v>1324.4478048243679</v>
      </c>
      <c r="I221" s="37">
        <f t="shared" si="35"/>
        <v>6037.7752251358797</v>
      </c>
      <c r="J221" s="82">
        <f t="shared" si="36"/>
        <v>-592.57761289522489</v>
      </c>
      <c r="K221" s="37">
        <f t="shared" si="37"/>
        <v>5445.197612240655</v>
      </c>
      <c r="L221" s="37">
        <f t="shared" si="38"/>
        <v>274773112.72070873</v>
      </c>
      <c r="M221" s="37">
        <f t="shared" si="39"/>
        <v>247805498.13545996</v>
      </c>
      <c r="N221" s="41">
        <f>'jan-nov'!M221</f>
        <v>232420588.41006282</v>
      </c>
      <c r="O221" s="41">
        <f t="shared" si="40"/>
        <v>15384909.72539714</v>
      </c>
    </row>
    <row r="222" spans="1:15" x14ac:dyDescent="0.2">
      <c r="A222" s="33">
        <v>4204</v>
      </c>
      <c r="B222" s="34" t="s">
        <v>194</v>
      </c>
      <c r="C222" s="36">
        <v>3999202894</v>
      </c>
      <c r="D222" s="36">
        <v>113737</v>
      </c>
      <c r="E222" s="37">
        <f t="shared" si="31"/>
        <v>35161.846136261724</v>
      </c>
      <c r="F222" s="38">
        <f t="shared" si="32"/>
        <v>0.86362841808426183</v>
      </c>
      <c r="G222" s="39">
        <f t="shared" si="33"/>
        <v>3331.3470100831864</v>
      </c>
      <c r="H222" s="39">
        <f t="shared" si="34"/>
        <v>518.29256552451182</v>
      </c>
      <c r="I222" s="37">
        <f t="shared" si="35"/>
        <v>3849.6395756076981</v>
      </c>
      <c r="J222" s="82">
        <f t="shared" si="36"/>
        <v>-592.57761289522489</v>
      </c>
      <c r="K222" s="37">
        <f t="shared" si="37"/>
        <v>3257.0619627124734</v>
      </c>
      <c r="L222" s="37">
        <f t="shared" si="38"/>
        <v>437846456.41089278</v>
      </c>
      <c r="M222" s="37">
        <f t="shared" si="39"/>
        <v>370448456.45302856</v>
      </c>
      <c r="N222" s="41">
        <f>'jan-nov'!M222</f>
        <v>350269163.92453635</v>
      </c>
      <c r="O222" s="41">
        <f t="shared" si="40"/>
        <v>20179292.528492212</v>
      </c>
    </row>
    <row r="223" spans="1:15" x14ac:dyDescent="0.2">
      <c r="A223" s="33">
        <v>4205</v>
      </c>
      <c r="B223" s="34" t="s">
        <v>199</v>
      </c>
      <c r="C223" s="36">
        <v>736965541</v>
      </c>
      <c r="D223" s="36">
        <v>23147</v>
      </c>
      <c r="E223" s="37">
        <f t="shared" si="31"/>
        <v>31838.490560331793</v>
      </c>
      <c r="F223" s="38">
        <f t="shared" si="32"/>
        <v>0.78200175071164191</v>
      </c>
      <c r="G223" s="39">
        <f t="shared" si="33"/>
        <v>5325.3603556411445</v>
      </c>
      <c r="H223" s="39">
        <f t="shared" si="34"/>
        <v>1681.4670170999875</v>
      </c>
      <c r="I223" s="37">
        <f t="shared" si="35"/>
        <v>7006.8273727411324</v>
      </c>
      <c r="J223" s="82">
        <f t="shared" si="36"/>
        <v>-592.57761289522489</v>
      </c>
      <c r="K223" s="37">
        <f t="shared" si="37"/>
        <v>6414.2497598459076</v>
      </c>
      <c r="L223" s="37">
        <f t="shared" si="38"/>
        <v>162187033.196839</v>
      </c>
      <c r="M223" s="37">
        <f t="shared" si="39"/>
        <v>148470639.19115323</v>
      </c>
      <c r="N223" s="41">
        <f>'jan-nov'!M223</f>
        <v>141998414.89781192</v>
      </c>
      <c r="O223" s="41">
        <f t="shared" si="40"/>
        <v>6472224.2933413088</v>
      </c>
    </row>
    <row r="224" spans="1:15" x14ac:dyDescent="0.2">
      <c r="A224" s="33">
        <v>4206</v>
      </c>
      <c r="B224" s="34" t="s">
        <v>195</v>
      </c>
      <c r="C224" s="36">
        <v>308370106</v>
      </c>
      <c r="D224" s="36">
        <v>9622</v>
      </c>
      <c r="E224" s="37">
        <f t="shared" si="31"/>
        <v>32048.441696113074</v>
      </c>
      <c r="F224" s="38">
        <f t="shared" si="32"/>
        <v>0.78715846991708749</v>
      </c>
      <c r="G224" s="39">
        <f t="shared" si="33"/>
        <v>5199.3896741723765</v>
      </c>
      <c r="H224" s="39">
        <f t="shared" si="34"/>
        <v>1607.9841195765393</v>
      </c>
      <c r="I224" s="37">
        <f t="shared" si="35"/>
        <v>6807.3737937489159</v>
      </c>
      <c r="J224" s="82">
        <f t="shared" si="36"/>
        <v>-592.57761289522489</v>
      </c>
      <c r="K224" s="37">
        <f t="shared" si="37"/>
        <v>6214.7961808536911</v>
      </c>
      <c r="L224" s="37">
        <f t="shared" si="38"/>
        <v>65500550.643452071</v>
      </c>
      <c r="M224" s="37">
        <f t="shared" si="39"/>
        <v>59798768.852174215</v>
      </c>
      <c r="N224" s="41">
        <f>'jan-nov'!M224</f>
        <v>57581770.307730876</v>
      </c>
      <c r="O224" s="41">
        <f t="shared" si="40"/>
        <v>2216998.5444433391</v>
      </c>
    </row>
    <row r="225" spans="1:15" x14ac:dyDescent="0.2">
      <c r="A225" s="33">
        <v>4207</v>
      </c>
      <c r="B225" s="34" t="s">
        <v>196</v>
      </c>
      <c r="C225" s="36">
        <v>299851391</v>
      </c>
      <c r="D225" s="36">
        <v>9048</v>
      </c>
      <c r="E225" s="37">
        <f t="shared" si="31"/>
        <v>33140.074160035365</v>
      </c>
      <c r="F225" s="38">
        <f t="shared" si="32"/>
        <v>0.81397062347390481</v>
      </c>
      <c r="G225" s="39">
        <f t="shared" si="33"/>
        <v>4544.4101958190013</v>
      </c>
      <c r="H225" s="39">
        <f t="shared" si="34"/>
        <v>1225.9127572037373</v>
      </c>
      <c r="I225" s="37">
        <f t="shared" si="35"/>
        <v>5770.3229530227381</v>
      </c>
      <c r="J225" s="82">
        <f t="shared" si="36"/>
        <v>-592.57761289522489</v>
      </c>
      <c r="K225" s="37">
        <f t="shared" si="37"/>
        <v>5177.7453401275134</v>
      </c>
      <c r="L225" s="37">
        <f t="shared" si="38"/>
        <v>52209882.078949735</v>
      </c>
      <c r="M225" s="37">
        <f t="shared" si="39"/>
        <v>46848239.837473743</v>
      </c>
      <c r="N225" s="41">
        <f>'jan-nov'!M225</f>
        <v>44830591.739944801</v>
      </c>
      <c r="O225" s="41">
        <f t="shared" si="40"/>
        <v>2017648.0975289419</v>
      </c>
    </row>
    <row r="226" spans="1:15" x14ac:dyDescent="0.2">
      <c r="A226" s="33">
        <v>4211</v>
      </c>
      <c r="B226" s="34" t="s">
        <v>182</v>
      </c>
      <c r="C226" s="36">
        <v>63616905</v>
      </c>
      <c r="D226" s="36">
        <v>2427</v>
      </c>
      <c r="E226" s="37">
        <f t="shared" si="31"/>
        <v>26212.156983930778</v>
      </c>
      <c r="F226" s="38">
        <f t="shared" si="32"/>
        <v>0.64381044109236341</v>
      </c>
      <c r="G226" s="39">
        <f t="shared" si="33"/>
        <v>8701.1605014817542</v>
      </c>
      <c r="H226" s="39">
        <f t="shared" si="34"/>
        <v>3650.6837688403425</v>
      </c>
      <c r="I226" s="37">
        <f t="shared" si="35"/>
        <v>12351.844270322097</v>
      </c>
      <c r="J226" s="82">
        <f t="shared" si="36"/>
        <v>-592.57761289522489</v>
      </c>
      <c r="K226" s="37">
        <f t="shared" si="37"/>
        <v>11759.266657426871</v>
      </c>
      <c r="L226" s="37">
        <f t="shared" si="38"/>
        <v>29977926.04407173</v>
      </c>
      <c r="M226" s="37">
        <f t="shared" si="39"/>
        <v>28539740.177575018</v>
      </c>
      <c r="N226" s="41">
        <f>'jan-nov'!M226</f>
        <v>27171041.400900312</v>
      </c>
      <c r="O226" s="41">
        <f t="shared" si="40"/>
        <v>1368698.7766747065</v>
      </c>
    </row>
    <row r="227" spans="1:15" x14ac:dyDescent="0.2">
      <c r="A227" s="33">
        <v>4212</v>
      </c>
      <c r="B227" s="34" t="s">
        <v>183</v>
      </c>
      <c r="C227" s="36">
        <v>59176530</v>
      </c>
      <c r="D227" s="36">
        <v>2131</v>
      </c>
      <c r="E227" s="37">
        <f t="shared" si="31"/>
        <v>27769.37118723604</v>
      </c>
      <c r="F227" s="38">
        <f t="shared" si="32"/>
        <v>0.68205799026276792</v>
      </c>
      <c r="G227" s="39">
        <f t="shared" si="33"/>
        <v>7766.8319794985964</v>
      </c>
      <c r="H227" s="39">
        <f t="shared" si="34"/>
        <v>3105.6587976835008</v>
      </c>
      <c r="I227" s="37">
        <f t="shared" si="35"/>
        <v>10872.490777182098</v>
      </c>
      <c r="J227" s="82">
        <f t="shared" si="36"/>
        <v>-592.57761289522489</v>
      </c>
      <c r="K227" s="37">
        <f t="shared" si="37"/>
        <v>10279.913164286872</v>
      </c>
      <c r="L227" s="37">
        <f t="shared" si="38"/>
        <v>23169277.846175052</v>
      </c>
      <c r="M227" s="37">
        <f t="shared" si="39"/>
        <v>21906494.953095324</v>
      </c>
      <c r="N227" s="41">
        <f>'jan-nov'!M227</f>
        <v>20854418.380230147</v>
      </c>
      <c r="O227" s="41">
        <f t="shared" si="40"/>
        <v>1052076.5728651769</v>
      </c>
    </row>
    <row r="228" spans="1:15" x14ac:dyDescent="0.2">
      <c r="A228" s="33">
        <v>4213</v>
      </c>
      <c r="B228" s="34" t="s">
        <v>184</v>
      </c>
      <c r="C228" s="36">
        <v>204798228</v>
      </c>
      <c r="D228" s="36">
        <v>6115</v>
      </c>
      <c r="E228" s="37">
        <f t="shared" si="31"/>
        <v>33491.124775143093</v>
      </c>
      <c r="F228" s="38">
        <f t="shared" si="32"/>
        <v>0.82259296048710084</v>
      </c>
      <c r="G228" s="39">
        <f t="shared" si="33"/>
        <v>4333.7798267543649</v>
      </c>
      <c r="H228" s="39">
        <f t="shared" si="34"/>
        <v>1103.0450419160325</v>
      </c>
      <c r="I228" s="37">
        <f t="shared" si="35"/>
        <v>5436.8248686703973</v>
      </c>
      <c r="J228" s="82">
        <f t="shared" si="36"/>
        <v>-592.57761289522489</v>
      </c>
      <c r="K228" s="37">
        <f t="shared" si="37"/>
        <v>4844.2472557751726</v>
      </c>
      <c r="L228" s="37">
        <f t="shared" si="38"/>
        <v>33246184.071919478</v>
      </c>
      <c r="M228" s="37">
        <f t="shared" si="39"/>
        <v>29622571.969065182</v>
      </c>
      <c r="N228" s="41">
        <f>'jan-nov'!M228</f>
        <v>27118222.793574534</v>
      </c>
      <c r="O228" s="41">
        <f t="shared" si="40"/>
        <v>2504349.1754906476</v>
      </c>
    </row>
    <row r="229" spans="1:15" x14ac:dyDescent="0.2">
      <c r="A229" s="33">
        <v>4214</v>
      </c>
      <c r="B229" s="34" t="s">
        <v>185</v>
      </c>
      <c r="C229" s="36">
        <v>181107529</v>
      </c>
      <c r="D229" s="36">
        <v>6098</v>
      </c>
      <c r="E229" s="37">
        <f t="shared" si="31"/>
        <v>29699.496392259756</v>
      </c>
      <c r="F229" s="38">
        <f t="shared" si="32"/>
        <v>0.72946480078857079</v>
      </c>
      <c r="G229" s="39">
        <f t="shared" si="33"/>
        <v>6608.7568564843668</v>
      </c>
      <c r="H229" s="39">
        <f t="shared" si="34"/>
        <v>2430.1149759252003</v>
      </c>
      <c r="I229" s="37">
        <f t="shared" si="35"/>
        <v>9038.871832409568</v>
      </c>
      <c r="J229" s="82">
        <f t="shared" si="36"/>
        <v>-592.57761289522489</v>
      </c>
      <c r="K229" s="37">
        <f t="shared" si="37"/>
        <v>8446.2942195143423</v>
      </c>
      <c r="L229" s="37">
        <f t="shared" si="38"/>
        <v>55119040.434033543</v>
      </c>
      <c r="M229" s="37">
        <f t="shared" si="39"/>
        <v>51505502.150598459</v>
      </c>
      <c r="N229" s="41">
        <f>'jan-nov'!M229</f>
        <v>49074851.612995505</v>
      </c>
      <c r="O229" s="41">
        <f t="shared" si="40"/>
        <v>2430650.5376029536</v>
      </c>
    </row>
    <row r="230" spans="1:15" x14ac:dyDescent="0.2">
      <c r="A230" s="33">
        <v>4215</v>
      </c>
      <c r="B230" s="34" t="s">
        <v>186</v>
      </c>
      <c r="C230" s="36">
        <v>429392935</v>
      </c>
      <c r="D230" s="36">
        <v>11279</v>
      </c>
      <c r="E230" s="37">
        <f t="shared" si="31"/>
        <v>38070.124567780833</v>
      </c>
      <c r="F230" s="38">
        <f t="shared" si="32"/>
        <v>0.93506015950728083</v>
      </c>
      <c r="G230" s="39">
        <f t="shared" si="33"/>
        <v>1586.3799511717209</v>
      </c>
      <c r="H230" s="39">
        <f t="shared" si="34"/>
        <v>0</v>
      </c>
      <c r="I230" s="37">
        <f t="shared" si="35"/>
        <v>1586.3799511717209</v>
      </c>
      <c r="J230" s="82">
        <f t="shared" si="36"/>
        <v>-592.57761289522489</v>
      </c>
      <c r="K230" s="37">
        <f t="shared" si="37"/>
        <v>993.80233827649602</v>
      </c>
      <c r="L230" s="37">
        <f t="shared" si="38"/>
        <v>17892779.469265841</v>
      </c>
      <c r="M230" s="37">
        <f t="shared" si="39"/>
        <v>11209096.573420599</v>
      </c>
      <c r="N230" s="41">
        <f>'jan-nov'!M230</f>
        <v>11108959.43509464</v>
      </c>
      <c r="O230" s="41">
        <f t="shared" si="40"/>
        <v>100137.13832595944</v>
      </c>
    </row>
    <row r="231" spans="1:15" x14ac:dyDescent="0.2">
      <c r="A231" s="33">
        <v>4216</v>
      </c>
      <c r="B231" s="34" t="s">
        <v>187</v>
      </c>
      <c r="C231" s="36">
        <v>147328601</v>
      </c>
      <c r="D231" s="36">
        <v>5342</v>
      </c>
      <c r="E231" s="37">
        <f t="shared" si="31"/>
        <v>27579.296330962188</v>
      </c>
      <c r="F231" s="38">
        <f t="shared" si="32"/>
        <v>0.67738946271147726</v>
      </c>
      <c r="G231" s="39">
        <f t="shared" si="33"/>
        <v>7880.8768932629073</v>
      </c>
      <c r="H231" s="39">
        <f t="shared" si="34"/>
        <v>3172.1849973793492</v>
      </c>
      <c r="I231" s="37">
        <f t="shared" si="35"/>
        <v>11053.061890642257</v>
      </c>
      <c r="J231" s="82">
        <f t="shared" si="36"/>
        <v>-592.57761289522489</v>
      </c>
      <c r="K231" s="37">
        <f t="shared" si="37"/>
        <v>10460.484277747031</v>
      </c>
      <c r="L231" s="37">
        <f t="shared" si="38"/>
        <v>59045456.619810939</v>
      </c>
      <c r="M231" s="37">
        <f t="shared" si="39"/>
        <v>55879907.011724643</v>
      </c>
      <c r="N231" s="41">
        <f>'jan-nov'!M231</f>
        <v>53672134.423716299</v>
      </c>
      <c r="O231" s="41">
        <f t="shared" si="40"/>
        <v>2207772.5880083442</v>
      </c>
    </row>
    <row r="232" spans="1:15" x14ac:dyDescent="0.2">
      <c r="A232" s="33">
        <v>4217</v>
      </c>
      <c r="B232" s="34" t="s">
        <v>188</v>
      </c>
      <c r="C232" s="36">
        <v>56259226</v>
      </c>
      <c r="D232" s="36">
        <v>1801</v>
      </c>
      <c r="E232" s="37">
        <f t="shared" si="31"/>
        <v>31237.771238201</v>
      </c>
      <c r="F232" s="38">
        <f t="shared" si="32"/>
        <v>0.76724717053760949</v>
      </c>
      <c r="G232" s="39">
        <f t="shared" si="33"/>
        <v>5685.7919489196211</v>
      </c>
      <c r="H232" s="39">
        <f t="shared" si="34"/>
        <v>1891.7187798457651</v>
      </c>
      <c r="I232" s="37">
        <f t="shared" si="35"/>
        <v>7577.5107287653864</v>
      </c>
      <c r="J232" s="82">
        <f t="shared" si="36"/>
        <v>-592.57761289522489</v>
      </c>
      <c r="K232" s="37">
        <f t="shared" si="37"/>
        <v>6984.9331158701616</v>
      </c>
      <c r="L232" s="37">
        <f t="shared" si="38"/>
        <v>13647096.822506461</v>
      </c>
      <c r="M232" s="37">
        <f t="shared" si="39"/>
        <v>12579864.541682161</v>
      </c>
      <c r="N232" s="41">
        <f>'jan-nov'!M232</f>
        <v>12232019.698401919</v>
      </c>
      <c r="O232" s="41">
        <f t="shared" si="40"/>
        <v>347844.84328024276</v>
      </c>
    </row>
    <row r="233" spans="1:15" x14ac:dyDescent="0.2">
      <c r="A233" s="33">
        <v>4218</v>
      </c>
      <c r="B233" s="34" t="s">
        <v>189</v>
      </c>
      <c r="C233" s="36">
        <v>36981701</v>
      </c>
      <c r="D233" s="36">
        <v>1323</v>
      </c>
      <c r="E233" s="37">
        <f t="shared" si="31"/>
        <v>27952.910808767952</v>
      </c>
      <c r="F233" s="38">
        <f t="shared" si="32"/>
        <v>0.6865660025094833</v>
      </c>
      <c r="G233" s="39">
        <f t="shared" si="33"/>
        <v>7656.7082065794493</v>
      </c>
      <c r="H233" s="39">
        <f t="shared" si="34"/>
        <v>3041.4199301473318</v>
      </c>
      <c r="I233" s="37">
        <f t="shared" si="35"/>
        <v>10698.12813672678</v>
      </c>
      <c r="J233" s="82">
        <f t="shared" si="36"/>
        <v>-592.57761289522489</v>
      </c>
      <c r="K233" s="37">
        <f t="shared" si="37"/>
        <v>10105.550523831555</v>
      </c>
      <c r="L233" s="37">
        <f t="shared" si="38"/>
        <v>14153623.524889531</v>
      </c>
      <c r="M233" s="37">
        <f t="shared" si="39"/>
        <v>13369643.343029147</v>
      </c>
      <c r="N233" s="41">
        <f>'jan-nov'!M233</f>
        <v>12553356.656238614</v>
      </c>
      <c r="O233" s="41">
        <f t="shared" si="40"/>
        <v>816286.68679053336</v>
      </c>
    </row>
    <row r="234" spans="1:15" x14ac:dyDescent="0.2">
      <c r="A234" s="33">
        <v>4219</v>
      </c>
      <c r="B234" s="34" t="s">
        <v>190</v>
      </c>
      <c r="C234" s="36">
        <v>105009237</v>
      </c>
      <c r="D234" s="36">
        <v>3653</v>
      </c>
      <c r="E234" s="37">
        <f t="shared" si="31"/>
        <v>28746.027101012867</v>
      </c>
      <c r="F234" s="38">
        <f t="shared" si="32"/>
        <v>0.70604614488238182</v>
      </c>
      <c r="G234" s="39">
        <f t="shared" si="33"/>
        <v>7180.8384312325006</v>
      </c>
      <c r="H234" s="39">
        <f t="shared" si="34"/>
        <v>2763.8292278616113</v>
      </c>
      <c r="I234" s="37">
        <f t="shared" si="35"/>
        <v>9944.6676590941115</v>
      </c>
      <c r="J234" s="82">
        <f t="shared" si="36"/>
        <v>-592.57761289522489</v>
      </c>
      <c r="K234" s="37">
        <f t="shared" si="37"/>
        <v>9352.0900461988858</v>
      </c>
      <c r="L234" s="37">
        <f t="shared" si="38"/>
        <v>36327870.958670788</v>
      </c>
      <c r="M234" s="37">
        <f t="shared" si="39"/>
        <v>34163184.938764527</v>
      </c>
      <c r="N234" s="41">
        <f>'jan-nov'!M234</f>
        <v>32709198.08854093</v>
      </c>
      <c r="O234" s="41">
        <f t="shared" si="40"/>
        <v>1453986.8502235971</v>
      </c>
    </row>
    <row r="235" spans="1:15" x14ac:dyDescent="0.2">
      <c r="A235" s="33">
        <v>4220</v>
      </c>
      <c r="B235" s="34" t="s">
        <v>191</v>
      </c>
      <c r="C235" s="36">
        <v>36603843</v>
      </c>
      <c r="D235" s="36">
        <v>1134</v>
      </c>
      <c r="E235" s="37">
        <f t="shared" si="31"/>
        <v>32278.521164021164</v>
      </c>
      <c r="F235" s="38">
        <f t="shared" si="32"/>
        <v>0.79280957157236187</v>
      </c>
      <c r="G235" s="39">
        <f t="shared" si="33"/>
        <v>5061.3419934275225</v>
      </c>
      <c r="H235" s="39">
        <f t="shared" si="34"/>
        <v>1527.4563058087078</v>
      </c>
      <c r="I235" s="37">
        <f t="shared" si="35"/>
        <v>6588.7982992362304</v>
      </c>
      <c r="J235" s="82">
        <f t="shared" si="36"/>
        <v>-592.57761289522489</v>
      </c>
      <c r="K235" s="37">
        <f t="shared" si="37"/>
        <v>5996.2206863410056</v>
      </c>
      <c r="L235" s="37">
        <f t="shared" si="38"/>
        <v>7471697.2713338854</v>
      </c>
      <c r="M235" s="37">
        <f t="shared" si="39"/>
        <v>6799714.2583107008</v>
      </c>
      <c r="N235" s="41">
        <f>'jan-nov'!M235</f>
        <v>7178730.4839188093</v>
      </c>
      <c r="O235" s="41">
        <f t="shared" si="40"/>
        <v>-379016.22560810857</v>
      </c>
    </row>
    <row r="236" spans="1:15" x14ac:dyDescent="0.2">
      <c r="A236" s="33">
        <v>4221</v>
      </c>
      <c r="B236" s="34" t="s">
        <v>192</v>
      </c>
      <c r="C236" s="36">
        <v>59063662</v>
      </c>
      <c r="D236" s="36">
        <v>1169</v>
      </c>
      <c r="E236" s="37">
        <f t="shared" si="31"/>
        <v>50524.946107784432</v>
      </c>
      <c r="F236" s="38">
        <f t="shared" si="32"/>
        <v>1.2409695188290686</v>
      </c>
      <c r="G236" s="39">
        <f t="shared" si="33"/>
        <v>-5886.5129728304382</v>
      </c>
      <c r="H236" s="39">
        <f t="shared" si="34"/>
        <v>0</v>
      </c>
      <c r="I236" s="37">
        <f t="shared" si="35"/>
        <v>-5886.5129728304382</v>
      </c>
      <c r="J236" s="82">
        <f t="shared" si="36"/>
        <v>-592.57761289522489</v>
      </c>
      <c r="K236" s="37">
        <f t="shared" si="37"/>
        <v>-6479.090585725663</v>
      </c>
      <c r="L236" s="37">
        <f t="shared" si="38"/>
        <v>-6881333.6652387818</v>
      </c>
      <c r="M236" s="37">
        <f t="shared" si="39"/>
        <v>-7574056.8947133003</v>
      </c>
      <c r="N236" s="41">
        <f>'jan-nov'!M236</f>
        <v>-4973459.8414198393</v>
      </c>
      <c r="O236" s="41">
        <f t="shared" si="40"/>
        <v>-2600597.053293461</v>
      </c>
    </row>
    <row r="237" spans="1:15" x14ac:dyDescent="0.2">
      <c r="A237" s="33">
        <v>4222</v>
      </c>
      <c r="B237" s="34" t="s">
        <v>193</v>
      </c>
      <c r="C237" s="36">
        <v>90326887</v>
      </c>
      <c r="D237" s="36">
        <v>935</v>
      </c>
      <c r="E237" s="37">
        <f t="shared" si="31"/>
        <v>96606.296256684494</v>
      </c>
      <c r="F237" s="38">
        <f t="shared" si="32"/>
        <v>2.3727975627280347</v>
      </c>
      <c r="G237" s="39">
        <f t="shared" si="33"/>
        <v>-33535.323062170472</v>
      </c>
      <c r="H237" s="39">
        <f t="shared" si="34"/>
        <v>0</v>
      </c>
      <c r="I237" s="37">
        <f t="shared" si="35"/>
        <v>-33535.323062170472</v>
      </c>
      <c r="J237" s="82">
        <f t="shared" si="36"/>
        <v>-592.57761289522489</v>
      </c>
      <c r="K237" s="37">
        <f t="shared" si="37"/>
        <v>-34127.900675065699</v>
      </c>
      <c r="L237" s="37">
        <f t="shared" si="38"/>
        <v>-31355527.063129392</v>
      </c>
      <c r="M237" s="37">
        <f t="shared" si="39"/>
        <v>-31909587.131186429</v>
      </c>
      <c r="N237" s="41">
        <f>'jan-nov'!M237</f>
        <v>-24491936.88342819</v>
      </c>
      <c r="O237" s="41">
        <f t="shared" si="40"/>
        <v>-7417650.2477582395</v>
      </c>
    </row>
    <row r="238" spans="1:15" x14ac:dyDescent="0.2">
      <c r="A238" s="33">
        <v>4223</v>
      </c>
      <c r="B238" s="34" t="s">
        <v>197</v>
      </c>
      <c r="C238" s="36">
        <v>410770772</v>
      </c>
      <c r="D238" s="36">
        <v>15123</v>
      </c>
      <c r="E238" s="37">
        <f t="shared" si="31"/>
        <v>27161.989816835285</v>
      </c>
      <c r="F238" s="38">
        <f t="shared" si="32"/>
        <v>0.66713978005104368</v>
      </c>
      <c r="G238" s="39">
        <f t="shared" si="33"/>
        <v>8131.2608017390494</v>
      </c>
      <c r="H238" s="39">
        <f t="shared" si="34"/>
        <v>3318.2422773237654</v>
      </c>
      <c r="I238" s="37">
        <f t="shared" si="35"/>
        <v>11449.503079062815</v>
      </c>
      <c r="J238" s="82">
        <f t="shared" si="36"/>
        <v>-592.57761289522489</v>
      </c>
      <c r="K238" s="37">
        <f t="shared" si="37"/>
        <v>10856.92546616759</v>
      </c>
      <c r="L238" s="37">
        <f t="shared" si="38"/>
        <v>173150835.06466696</v>
      </c>
      <c r="M238" s="37">
        <f t="shared" si="39"/>
        <v>164189283.82485247</v>
      </c>
      <c r="N238" s="41">
        <f>'jan-nov'!M238</f>
        <v>155776950.91450986</v>
      </c>
      <c r="O238" s="41">
        <f t="shared" si="40"/>
        <v>8412332.9103426039</v>
      </c>
    </row>
    <row r="239" spans="1:15" x14ac:dyDescent="0.2">
      <c r="A239" s="33">
        <v>4224</v>
      </c>
      <c r="B239" s="34" t="s">
        <v>198</v>
      </c>
      <c r="C239" s="36">
        <v>48625125</v>
      </c>
      <c r="D239" s="36">
        <v>912</v>
      </c>
      <c r="E239" s="37">
        <f t="shared" si="31"/>
        <v>53317.023026315786</v>
      </c>
      <c r="F239" s="38">
        <f t="shared" si="32"/>
        <v>1.3095471743644549</v>
      </c>
      <c r="G239" s="39">
        <f t="shared" si="33"/>
        <v>-7561.7591239492504</v>
      </c>
      <c r="H239" s="39">
        <f t="shared" si="34"/>
        <v>0</v>
      </c>
      <c r="I239" s="37">
        <f t="shared" si="35"/>
        <v>-7561.7591239492504</v>
      </c>
      <c r="J239" s="82">
        <f t="shared" si="36"/>
        <v>-592.57761289522489</v>
      </c>
      <c r="K239" s="37">
        <f t="shared" si="37"/>
        <v>-8154.3367368444751</v>
      </c>
      <c r="L239" s="37">
        <f t="shared" si="38"/>
        <v>-6896324.3210417163</v>
      </c>
      <c r="M239" s="37">
        <f t="shared" si="39"/>
        <v>-7436755.104002161</v>
      </c>
      <c r="N239" s="41">
        <f>'jan-nov'!M239</f>
        <v>-7496609.867044393</v>
      </c>
      <c r="O239" s="41">
        <f t="shared" si="40"/>
        <v>59854.763042232022</v>
      </c>
    </row>
    <row r="240" spans="1:15" x14ac:dyDescent="0.2">
      <c r="A240" s="33">
        <v>4225</v>
      </c>
      <c r="B240" s="34" t="s">
        <v>200</v>
      </c>
      <c r="C240" s="36">
        <v>308221024</v>
      </c>
      <c r="D240" s="36">
        <v>10480</v>
      </c>
      <c r="E240" s="37">
        <f t="shared" si="31"/>
        <v>29410.403053435115</v>
      </c>
      <c r="F240" s="38">
        <f t="shared" si="32"/>
        <v>0.72236422871052097</v>
      </c>
      <c r="G240" s="39">
        <f t="shared" si="33"/>
        <v>6782.2128597791516</v>
      </c>
      <c r="H240" s="39">
        <f t="shared" si="34"/>
        <v>2531.2976445138247</v>
      </c>
      <c r="I240" s="37">
        <f t="shared" si="35"/>
        <v>9313.5105042929754</v>
      </c>
      <c r="J240" s="82">
        <f t="shared" si="36"/>
        <v>-592.57761289522489</v>
      </c>
      <c r="K240" s="37">
        <f t="shared" si="37"/>
        <v>8720.9328913977497</v>
      </c>
      <c r="L240" s="37">
        <f t="shared" si="38"/>
        <v>97605590.084990382</v>
      </c>
      <c r="M240" s="37">
        <f t="shared" si="39"/>
        <v>91395376.701848418</v>
      </c>
      <c r="N240" s="41">
        <f>'jan-nov'!M240</f>
        <v>86602963.830484271</v>
      </c>
      <c r="O240" s="41">
        <f t="shared" si="40"/>
        <v>4792412.8713641465</v>
      </c>
    </row>
    <row r="241" spans="1:15" x14ac:dyDescent="0.2">
      <c r="A241" s="33">
        <v>4226</v>
      </c>
      <c r="B241" s="34" t="s">
        <v>201</v>
      </c>
      <c r="C241" s="36">
        <v>57341653</v>
      </c>
      <c r="D241" s="36">
        <v>1704</v>
      </c>
      <c r="E241" s="37">
        <f t="shared" si="31"/>
        <v>33651.204812206575</v>
      </c>
      <c r="F241" s="38">
        <f t="shared" si="32"/>
        <v>0.82652476966003929</v>
      </c>
      <c r="G241" s="39">
        <f t="shared" si="33"/>
        <v>4237.7318045162756</v>
      </c>
      <c r="H241" s="39">
        <f t="shared" si="34"/>
        <v>1047.0170289438138</v>
      </c>
      <c r="I241" s="37">
        <f t="shared" si="35"/>
        <v>5284.7488334600894</v>
      </c>
      <c r="J241" s="82">
        <f t="shared" si="36"/>
        <v>-592.57761289522489</v>
      </c>
      <c r="K241" s="37">
        <f t="shared" si="37"/>
        <v>4692.1712205648646</v>
      </c>
      <c r="L241" s="37">
        <f t="shared" si="38"/>
        <v>9005212.0122159924</v>
      </c>
      <c r="M241" s="37">
        <f t="shared" si="39"/>
        <v>7995459.759842529</v>
      </c>
      <c r="N241" s="41">
        <f>'jan-nov'!M241</f>
        <v>7778904.1798039218</v>
      </c>
      <c r="O241" s="41">
        <f t="shared" si="40"/>
        <v>216555.58003860712</v>
      </c>
    </row>
    <row r="242" spans="1:15" x14ac:dyDescent="0.2">
      <c r="A242" s="33">
        <v>4227</v>
      </c>
      <c r="B242" s="34" t="s">
        <v>202</v>
      </c>
      <c r="C242" s="36">
        <v>205394875</v>
      </c>
      <c r="D242" s="36">
        <v>5883</v>
      </c>
      <c r="E242" s="37">
        <f t="shared" si="31"/>
        <v>34913.288288288291</v>
      </c>
      <c r="F242" s="38">
        <f t="shared" si="32"/>
        <v>0.85752345931116869</v>
      </c>
      <c r="G242" s="39">
        <f t="shared" si="33"/>
        <v>3480.4817188672459</v>
      </c>
      <c r="H242" s="39">
        <f t="shared" si="34"/>
        <v>605.28781231521316</v>
      </c>
      <c r="I242" s="37">
        <f t="shared" si="35"/>
        <v>4085.7695311824591</v>
      </c>
      <c r="J242" s="82">
        <f t="shared" si="36"/>
        <v>-592.57761289522489</v>
      </c>
      <c r="K242" s="37">
        <f t="shared" si="37"/>
        <v>3493.1919182872343</v>
      </c>
      <c r="L242" s="37">
        <f t="shared" si="38"/>
        <v>24036582.151946407</v>
      </c>
      <c r="M242" s="37">
        <f t="shared" si="39"/>
        <v>20550448.0552838</v>
      </c>
      <c r="N242" s="41">
        <f>'jan-nov'!M242</f>
        <v>29769111.573319536</v>
      </c>
      <c r="O242" s="41">
        <f t="shared" si="40"/>
        <v>-9218663.5180357359</v>
      </c>
    </row>
    <row r="243" spans="1:15" x14ac:dyDescent="0.2">
      <c r="A243" s="33">
        <v>4228</v>
      </c>
      <c r="B243" s="34" t="s">
        <v>203</v>
      </c>
      <c r="C243" s="36">
        <v>118529373</v>
      </c>
      <c r="D243" s="36">
        <v>1810</v>
      </c>
      <c r="E243" s="37">
        <f t="shared" si="31"/>
        <v>65485.841436464085</v>
      </c>
      <c r="F243" s="38">
        <f t="shared" si="32"/>
        <v>1.6084318618403193</v>
      </c>
      <c r="G243" s="39">
        <f t="shared" si="33"/>
        <v>-14863.05017003823</v>
      </c>
      <c r="H243" s="39">
        <f t="shared" si="34"/>
        <v>0</v>
      </c>
      <c r="I243" s="37">
        <f t="shared" si="35"/>
        <v>-14863.05017003823</v>
      </c>
      <c r="J243" s="82">
        <f t="shared" si="36"/>
        <v>-592.57761289522489</v>
      </c>
      <c r="K243" s="37">
        <f t="shared" si="37"/>
        <v>-15455.627782933456</v>
      </c>
      <c r="L243" s="37">
        <f t="shared" si="38"/>
        <v>-26902120.807769198</v>
      </c>
      <c r="M243" s="37">
        <f t="shared" si="39"/>
        <v>-27974686.287109554</v>
      </c>
      <c r="N243" s="41">
        <f>'jan-nov'!M243</f>
        <v>-16319629.654550821</v>
      </c>
      <c r="O243" s="41">
        <f t="shared" si="40"/>
        <v>-11655056.632558733</v>
      </c>
    </row>
    <row r="244" spans="1:15" x14ac:dyDescent="0.2">
      <c r="A244" s="33">
        <v>4601</v>
      </c>
      <c r="B244" s="34" t="s">
        <v>227</v>
      </c>
      <c r="C244" s="36">
        <v>12263638699</v>
      </c>
      <c r="D244" s="36">
        <v>286930</v>
      </c>
      <c r="E244" s="37">
        <f t="shared" si="31"/>
        <v>42740.873031749907</v>
      </c>
      <c r="F244" s="38">
        <f t="shared" si="32"/>
        <v>1.0497808454341537</v>
      </c>
      <c r="G244" s="39">
        <f t="shared" si="33"/>
        <v>-1216.0691272097231</v>
      </c>
      <c r="H244" s="39">
        <f t="shared" si="34"/>
        <v>0</v>
      </c>
      <c r="I244" s="37">
        <f t="shared" si="35"/>
        <v>-1216.0691272097231</v>
      </c>
      <c r="J244" s="82">
        <f t="shared" si="36"/>
        <v>-592.57761289522489</v>
      </c>
      <c r="K244" s="37">
        <f t="shared" si="37"/>
        <v>-1808.6467401049481</v>
      </c>
      <c r="L244" s="37">
        <f t="shared" si="38"/>
        <v>-348926714.67028582</v>
      </c>
      <c r="M244" s="37">
        <f t="shared" si="39"/>
        <v>-518955009.13831276</v>
      </c>
      <c r="N244" s="41">
        <f>'jan-nov'!M244</f>
        <v>-518648830.33053464</v>
      </c>
      <c r="O244" s="41">
        <f t="shared" si="40"/>
        <v>-306178.80777812004</v>
      </c>
    </row>
    <row r="245" spans="1:15" x14ac:dyDescent="0.2">
      <c r="A245" s="33">
        <v>4602</v>
      </c>
      <c r="B245" s="34" t="s">
        <v>406</v>
      </c>
      <c r="C245" s="36">
        <v>637643943</v>
      </c>
      <c r="D245" s="36">
        <v>17131</v>
      </c>
      <c r="E245" s="37">
        <f t="shared" si="31"/>
        <v>37221.641643803632</v>
      </c>
      <c r="F245" s="38">
        <f t="shared" si="32"/>
        <v>0.91422012845298861</v>
      </c>
      <c r="G245" s="39">
        <f t="shared" si="33"/>
        <v>2095.4697055580414</v>
      </c>
      <c r="H245" s="39">
        <f t="shared" si="34"/>
        <v>0</v>
      </c>
      <c r="I245" s="37">
        <f t="shared" si="35"/>
        <v>2095.4697055580414</v>
      </c>
      <c r="J245" s="82">
        <f t="shared" si="36"/>
        <v>-592.57761289522489</v>
      </c>
      <c r="K245" s="37">
        <f t="shared" si="37"/>
        <v>1502.8920926628166</v>
      </c>
      <c r="L245" s="37">
        <f t="shared" si="38"/>
        <v>35897491.525914803</v>
      </c>
      <c r="M245" s="37">
        <f t="shared" si="39"/>
        <v>25746044.439406712</v>
      </c>
      <c r="N245" s="41">
        <f>'jan-nov'!M245</f>
        <v>23056467.788226452</v>
      </c>
      <c r="O245" s="41">
        <f t="shared" si="40"/>
        <v>2689576.6511802599</v>
      </c>
    </row>
    <row r="246" spans="1:15" x14ac:dyDescent="0.2">
      <c r="A246" s="33">
        <v>4611</v>
      </c>
      <c r="B246" s="34" t="s">
        <v>228</v>
      </c>
      <c r="C246" s="36">
        <v>142490792</v>
      </c>
      <c r="D246" s="36">
        <v>4043</v>
      </c>
      <c r="E246" s="37">
        <f t="shared" si="31"/>
        <v>35243.82686124165</v>
      </c>
      <c r="F246" s="38">
        <f t="shared" si="32"/>
        <v>0.86564198937268177</v>
      </c>
      <c r="G246" s="39">
        <f t="shared" si="33"/>
        <v>3282.1585750952304</v>
      </c>
      <c r="H246" s="39">
        <f t="shared" si="34"/>
        <v>489.59931178153744</v>
      </c>
      <c r="I246" s="37">
        <f t="shared" si="35"/>
        <v>3771.7578868767678</v>
      </c>
      <c r="J246" s="82">
        <f t="shared" si="36"/>
        <v>-592.57761289522489</v>
      </c>
      <c r="K246" s="37">
        <f t="shared" si="37"/>
        <v>3179.180273981543</v>
      </c>
      <c r="L246" s="37">
        <f t="shared" si="38"/>
        <v>15249217.136642773</v>
      </c>
      <c r="M246" s="37">
        <f t="shared" si="39"/>
        <v>12853425.847707378</v>
      </c>
      <c r="N246" s="41">
        <f>'jan-nov'!M246</f>
        <v>12829772.448883386</v>
      </c>
      <c r="O246" s="41">
        <f t="shared" si="40"/>
        <v>23653.398823991418</v>
      </c>
    </row>
    <row r="247" spans="1:15" x14ac:dyDescent="0.2">
      <c r="A247" s="33">
        <v>4612</v>
      </c>
      <c r="B247" s="34" t="s">
        <v>229</v>
      </c>
      <c r="C247" s="36">
        <v>200856880</v>
      </c>
      <c r="D247" s="36">
        <v>5775</v>
      </c>
      <c r="E247" s="37">
        <f t="shared" si="31"/>
        <v>34780.412121212124</v>
      </c>
      <c r="F247" s="38">
        <f t="shared" si="32"/>
        <v>0.85425981855896294</v>
      </c>
      <c r="G247" s="39">
        <f t="shared" si="33"/>
        <v>3560.2074191129459</v>
      </c>
      <c r="H247" s="39">
        <f t="shared" si="34"/>
        <v>651.7944707918715</v>
      </c>
      <c r="I247" s="37">
        <f t="shared" si="35"/>
        <v>4212.0018899048173</v>
      </c>
      <c r="J247" s="82">
        <f t="shared" si="36"/>
        <v>-592.57761289522489</v>
      </c>
      <c r="K247" s="37">
        <f t="shared" si="37"/>
        <v>3619.4242770095925</v>
      </c>
      <c r="L247" s="37">
        <f t="shared" si="38"/>
        <v>24324310.914200321</v>
      </c>
      <c r="M247" s="37">
        <f t="shared" si="39"/>
        <v>20902175.199730396</v>
      </c>
      <c r="N247" s="41">
        <f>'jan-nov'!M247</f>
        <v>19043499.481993962</v>
      </c>
      <c r="O247" s="41">
        <f t="shared" si="40"/>
        <v>1858675.7177364342</v>
      </c>
    </row>
    <row r="248" spans="1:15" x14ac:dyDescent="0.2">
      <c r="A248" s="33">
        <v>4613</v>
      </c>
      <c r="B248" s="34" t="s">
        <v>230</v>
      </c>
      <c r="C248" s="36">
        <v>432557753</v>
      </c>
      <c r="D248" s="36">
        <v>12061</v>
      </c>
      <c r="E248" s="37">
        <f t="shared" si="31"/>
        <v>35864.169886410746</v>
      </c>
      <c r="F248" s="38">
        <f t="shared" si="32"/>
        <v>0.88087855753864863</v>
      </c>
      <c r="G248" s="39">
        <f t="shared" si="33"/>
        <v>2909.9527599937733</v>
      </c>
      <c r="H248" s="39">
        <f t="shared" si="34"/>
        <v>272.47925297235412</v>
      </c>
      <c r="I248" s="37">
        <f t="shared" si="35"/>
        <v>3182.4320129661273</v>
      </c>
      <c r="J248" s="82">
        <f t="shared" si="36"/>
        <v>-592.57761289522489</v>
      </c>
      <c r="K248" s="37">
        <f t="shared" si="37"/>
        <v>2589.8544000709026</v>
      </c>
      <c r="L248" s="37">
        <f t="shared" si="38"/>
        <v>38383312.508384459</v>
      </c>
      <c r="M248" s="37">
        <f t="shared" si="39"/>
        <v>31236233.919255156</v>
      </c>
      <c r="N248" s="41">
        <f>'jan-nov'!M248</f>
        <v>27175876.074334007</v>
      </c>
      <c r="O248" s="41">
        <f t="shared" si="40"/>
        <v>4060357.8449211493</v>
      </c>
    </row>
    <row r="249" spans="1:15" x14ac:dyDescent="0.2">
      <c r="A249" s="33">
        <v>4614</v>
      </c>
      <c r="B249" s="34" t="s">
        <v>231</v>
      </c>
      <c r="C249" s="36">
        <v>682374588</v>
      </c>
      <c r="D249" s="36">
        <v>18919</v>
      </c>
      <c r="E249" s="37">
        <f t="shared" si="31"/>
        <v>36068.216501929281</v>
      </c>
      <c r="F249" s="38">
        <f t="shared" si="32"/>
        <v>0.88589025274636946</v>
      </c>
      <c r="G249" s="39">
        <f t="shared" si="33"/>
        <v>2787.5247906826521</v>
      </c>
      <c r="H249" s="39">
        <f t="shared" si="34"/>
        <v>201.0629375408669</v>
      </c>
      <c r="I249" s="37">
        <f t="shared" si="35"/>
        <v>2988.5877282235192</v>
      </c>
      <c r="J249" s="82">
        <f t="shared" si="36"/>
        <v>-592.57761289522489</v>
      </c>
      <c r="K249" s="37">
        <f t="shared" si="37"/>
        <v>2396.0101153282944</v>
      </c>
      <c r="L249" s="37">
        <f t="shared" si="38"/>
        <v>56541091.23026076</v>
      </c>
      <c r="M249" s="37">
        <f t="shared" si="39"/>
        <v>45330115.371895999</v>
      </c>
      <c r="N249" s="41">
        <f>'jan-nov'!M249</f>
        <v>36431497.048509717</v>
      </c>
      <c r="O249" s="41">
        <f t="shared" si="40"/>
        <v>8898618.3233862817</v>
      </c>
    </row>
    <row r="250" spans="1:15" x14ac:dyDescent="0.2">
      <c r="A250" s="33">
        <v>4615</v>
      </c>
      <c r="B250" s="34" t="s">
        <v>232</v>
      </c>
      <c r="C250" s="36">
        <v>108250850</v>
      </c>
      <c r="D250" s="36">
        <v>3117</v>
      </c>
      <c r="E250" s="37">
        <f t="shared" si="31"/>
        <v>34729.178697465512</v>
      </c>
      <c r="F250" s="38">
        <f t="shared" si="32"/>
        <v>0.85300144775181419</v>
      </c>
      <c r="G250" s="39">
        <f t="shared" si="33"/>
        <v>3590.9474733609136</v>
      </c>
      <c r="H250" s="39">
        <f t="shared" si="34"/>
        <v>669.72616910318607</v>
      </c>
      <c r="I250" s="37">
        <f t="shared" si="35"/>
        <v>4260.6736424640994</v>
      </c>
      <c r="J250" s="82">
        <f t="shared" si="36"/>
        <v>-592.57761289522489</v>
      </c>
      <c r="K250" s="37">
        <f t="shared" si="37"/>
        <v>3668.0960295688747</v>
      </c>
      <c r="L250" s="37">
        <f t="shared" si="38"/>
        <v>13280519.743560597</v>
      </c>
      <c r="M250" s="37">
        <f t="shared" si="39"/>
        <v>11433455.324166182</v>
      </c>
      <c r="N250" s="41">
        <f>'jan-nov'!M250</f>
        <v>10358799.353813877</v>
      </c>
      <c r="O250" s="41">
        <f t="shared" si="40"/>
        <v>1074655.9703523051</v>
      </c>
    </row>
    <row r="251" spans="1:15" x14ac:dyDescent="0.2">
      <c r="A251" s="33">
        <v>4616</v>
      </c>
      <c r="B251" s="34" t="s">
        <v>233</v>
      </c>
      <c r="C251" s="36">
        <v>155166237</v>
      </c>
      <c r="D251" s="36">
        <v>2883</v>
      </c>
      <c r="E251" s="37">
        <f t="shared" si="31"/>
        <v>53821.101977107181</v>
      </c>
      <c r="F251" s="38">
        <f t="shared" si="32"/>
        <v>1.3219281200399038</v>
      </c>
      <c r="G251" s="39">
        <f t="shared" si="33"/>
        <v>-7864.2064944240874</v>
      </c>
      <c r="H251" s="39">
        <f t="shared" si="34"/>
        <v>0</v>
      </c>
      <c r="I251" s="37">
        <f t="shared" si="35"/>
        <v>-7864.2064944240874</v>
      </c>
      <c r="J251" s="82">
        <f t="shared" si="36"/>
        <v>-592.57761289522489</v>
      </c>
      <c r="K251" s="37">
        <f t="shared" si="37"/>
        <v>-8456.7841073193122</v>
      </c>
      <c r="L251" s="37">
        <f t="shared" si="38"/>
        <v>-22672507.323424645</v>
      </c>
      <c r="M251" s="37">
        <f t="shared" si="39"/>
        <v>-24380908.581401575</v>
      </c>
      <c r="N251" s="41">
        <f>'jan-nov'!M251</f>
        <v>-9829091.8362817708</v>
      </c>
      <c r="O251" s="41">
        <f t="shared" si="40"/>
        <v>-14551816.745119805</v>
      </c>
    </row>
    <row r="252" spans="1:15" x14ac:dyDescent="0.2">
      <c r="A252" s="33">
        <v>4617</v>
      </c>
      <c r="B252" s="34" t="s">
        <v>234</v>
      </c>
      <c r="C252" s="36">
        <v>500708809</v>
      </c>
      <c r="D252" s="36">
        <v>13017</v>
      </c>
      <c r="E252" s="37">
        <f t="shared" si="31"/>
        <v>38465.760851194595</v>
      </c>
      <c r="F252" s="38">
        <f t="shared" si="32"/>
        <v>0.94477758834356118</v>
      </c>
      <c r="G252" s="39">
        <f t="shared" si="33"/>
        <v>1348.9981811234641</v>
      </c>
      <c r="H252" s="39">
        <f t="shared" si="34"/>
        <v>0</v>
      </c>
      <c r="I252" s="37">
        <f t="shared" si="35"/>
        <v>1348.9981811234641</v>
      </c>
      <c r="J252" s="82">
        <f t="shared" si="36"/>
        <v>-592.57761289522489</v>
      </c>
      <c r="K252" s="37">
        <f t="shared" si="37"/>
        <v>756.42056822823918</v>
      </c>
      <c r="L252" s="37">
        <f t="shared" si="38"/>
        <v>17559909.323684134</v>
      </c>
      <c r="M252" s="37">
        <f t="shared" si="39"/>
        <v>9846326.536626989</v>
      </c>
      <c r="N252" s="41">
        <f>'jan-nov'!M252</f>
        <v>7277787.2753104549</v>
      </c>
      <c r="O252" s="41">
        <f t="shared" si="40"/>
        <v>2568539.2613165341</v>
      </c>
    </row>
    <row r="253" spans="1:15" x14ac:dyDescent="0.2">
      <c r="A253" s="33">
        <v>4618</v>
      </c>
      <c r="B253" s="34" t="s">
        <v>235</v>
      </c>
      <c r="C253" s="36">
        <v>418240765</v>
      </c>
      <c r="D253" s="36">
        <v>10881</v>
      </c>
      <c r="E253" s="37">
        <f t="shared" si="31"/>
        <v>38437.71390497197</v>
      </c>
      <c r="F253" s="38">
        <f t="shared" si="32"/>
        <v>0.94408871268827077</v>
      </c>
      <c r="G253" s="39">
        <f t="shared" si="33"/>
        <v>1365.8263488570387</v>
      </c>
      <c r="H253" s="39">
        <f t="shared" si="34"/>
        <v>0</v>
      </c>
      <c r="I253" s="37">
        <f t="shared" si="35"/>
        <v>1365.8263488570387</v>
      </c>
      <c r="J253" s="82">
        <f t="shared" si="36"/>
        <v>-592.57761289522489</v>
      </c>
      <c r="K253" s="37">
        <f t="shared" si="37"/>
        <v>773.24873596181385</v>
      </c>
      <c r="L253" s="37">
        <f t="shared" si="38"/>
        <v>14861556.501913438</v>
      </c>
      <c r="M253" s="37">
        <f t="shared" si="39"/>
        <v>8413719.4960004967</v>
      </c>
      <c r="N253" s="41">
        <f>'jan-nov'!M253</f>
        <v>14604650.553388137</v>
      </c>
      <c r="O253" s="41">
        <f t="shared" si="40"/>
        <v>-6190931.0573876407</v>
      </c>
    </row>
    <row r="254" spans="1:15" x14ac:dyDescent="0.2">
      <c r="A254" s="33">
        <v>4619</v>
      </c>
      <c r="B254" s="34" t="s">
        <v>236</v>
      </c>
      <c r="C254" s="36">
        <v>66032480</v>
      </c>
      <c r="D254" s="36">
        <v>937</v>
      </c>
      <c r="E254" s="37">
        <f t="shared" si="31"/>
        <v>70472.230522945567</v>
      </c>
      <c r="F254" s="38">
        <f t="shared" si="32"/>
        <v>1.7309051615078683</v>
      </c>
      <c r="G254" s="39">
        <f t="shared" si="33"/>
        <v>-17854.883621927118</v>
      </c>
      <c r="H254" s="39">
        <f t="shared" si="34"/>
        <v>0</v>
      </c>
      <c r="I254" s="37">
        <f t="shared" si="35"/>
        <v>-17854.883621927118</v>
      </c>
      <c r="J254" s="82">
        <f t="shared" si="36"/>
        <v>-592.57761289522489</v>
      </c>
      <c r="K254" s="37">
        <f t="shared" si="37"/>
        <v>-18447.461234822342</v>
      </c>
      <c r="L254" s="37">
        <f t="shared" si="38"/>
        <v>-16730025.95374571</v>
      </c>
      <c r="M254" s="37">
        <f t="shared" si="39"/>
        <v>-17285271.177028533</v>
      </c>
      <c r="N254" s="41">
        <f>'jan-nov'!M254</f>
        <v>-17084274.980505038</v>
      </c>
      <c r="O254" s="41">
        <f t="shared" si="40"/>
        <v>-200996.19652349502</v>
      </c>
    </row>
    <row r="255" spans="1:15" x14ac:dyDescent="0.2">
      <c r="A255" s="33">
        <v>4620</v>
      </c>
      <c r="B255" s="34" t="s">
        <v>237</v>
      </c>
      <c r="C255" s="36">
        <v>39727768</v>
      </c>
      <c r="D255" s="36">
        <v>1051</v>
      </c>
      <c r="E255" s="37">
        <f t="shared" si="31"/>
        <v>37799.969552806848</v>
      </c>
      <c r="F255" s="38">
        <f t="shared" si="32"/>
        <v>0.92842474146593679</v>
      </c>
      <c r="G255" s="39">
        <f t="shared" si="33"/>
        <v>1748.4729601561121</v>
      </c>
      <c r="H255" s="39">
        <f t="shared" si="34"/>
        <v>0</v>
      </c>
      <c r="I255" s="37">
        <f t="shared" si="35"/>
        <v>1748.4729601561121</v>
      </c>
      <c r="J255" s="82">
        <f t="shared" si="36"/>
        <v>-592.57761289522489</v>
      </c>
      <c r="K255" s="37">
        <f t="shared" si="37"/>
        <v>1155.8953472608873</v>
      </c>
      <c r="L255" s="37">
        <f t="shared" si="38"/>
        <v>1837645.0811240738</v>
      </c>
      <c r="M255" s="37">
        <f t="shared" si="39"/>
        <v>1214846.0099711926</v>
      </c>
      <c r="N255" s="41">
        <f>'jan-nov'!M255</f>
        <v>1013911.886114412</v>
      </c>
      <c r="O255" s="41">
        <f t="shared" si="40"/>
        <v>200934.12385678058</v>
      </c>
    </row>
    <row r="256" spans="1:15" x14ac:dyDescent="0.2">
      <c r="A256" s="33">
        <v>4621</v>
      </c>
      <c r="B256" s="34" t="s">
        <v>238</v>
      </c>
      <c r="C256" s="36">
        <v>533557486</v>
      </c>
      <c r="D256" s="36">
        <v>15875</v>
      </c>
      <c r="E256" s="37">
        <f t="shared" si="31"/>
        <v>33609.920377952752</v>
      </c>
      <c r="F256" s="38">
        <f t="shared" si="32"/>
        <v>0.82551076116606081</v>
      </c>
      <c r="G256" s="39">
        <f t="shared" si="33"/>
        <v>4262.5024650685691</v>
      </c>
      <c r="H256" s="39">
        <f t="shared" si="34"/>
        <v>1061.4665809326518</v>
      </c>
      <c r="I256" s="37">
        <f t="shared" si="35"/>
        <v>5323.9690460012207</v>
      </c>
      <c r="J256" s="82">
        <f t="shared" si="36"/>
        <v>-592.57761289522489</v>
      </c>
      <c r="K256" s="37">
        <f t="shared" si="37"/>
        <v>4731.3914331059959</v>
      </c>
      <c r="L256" s="37">
        <f t="shared" si="38"/>
        <v>84518008.605269372</v>
      </c>
      <c r="M256" s="37">
        <f t="shared" si="39"/>
        <v>75110839.000557691</v>
      </c>
      <c r="N256" s="41">
        <f>'jan-nov'!M256</f>
        <v>69965048.33188808</v>
      </c>
      <c r="O256" s="41">
        <f t="shared" si="40"/>
        <v>5145790.6686696112</v>
      </c>
    </row>
    <row r="257" spans="1:15" x14ac:dyDescent="0.2">
      <c r="A257" s="33">
        <v>4622</v>
      </c>
      <c r="B257" s="34" t="s">
        <v>239</v>
      </c>
      <c r="C257" s="36">
        <v>297375549</v>
      </c>
      <c r="D257" s="36">
        <v>8497</v>
      </c>
      <c r="E257" s="37">
        <f t="shared" si="31"/>
        <v>34997.710839119689</v>
      </c>
      <c r="F257" s="38">
        <f t="shared" si="32"/>
        <v>0.85959700555622687</v>
      </c>
      <c r="G257" s="39">
        <f t="shared" si="33"/>
        <v>3429.8281883684072</v>
      </c>
      <c r="H257" s="39">
        <f t="shared" si="34"/>
        <v>575.73991952422398</v>
      </c>
      <c r="I257" s="37">
        <f t="shared" si="35"/>
        <v>4005.5681078926309</v>
      </c>
      <c r="J257" s="82">
        <f t="shared" si="36"/>
        <v>-592.57761289522489</v>
      </c>
      <c r="K257" s="37">
        <f t="shared" si="37"/>
        <v>3412.9904949974061</v>
      </c>
      <c r="L257" s="37">
        <f t="shared" si="38"/>
        <v>34035312.212763682</v>
      </c>
      <c r="M257" s="37">
        <f t="shared" si="39"/>
        <v>29000180.235992961</v>
      </c>
      <c r="N257" s="41">
        <f>'jan-nov'!M257</f>
        <v>26442367.110589176</v>
      </c>
      <c r="O257" s="41">
        <f t="shared" si="40"/>
        <v>2557813.1254037842</v>
      </c>
    </row>
    <row r="258" spans="1:15" x14ac:dyDescent="0.2">
      <c r="A258" s="33">
        <v>4623</v>
      </c>
      <c r="B258" s="34" t="s">
        <v>240</v>
      </c>
      <c r="C258" s="36">
        <v>80401787</v>
      </c>
      <c r="D258" s="36">
        <v>2501</v>
      </c>
      <c r="E258" s="37">
        <f t="shared" si="31"/>
        <v>32147.855657736905</v>
      </c>
      <c r="F258" s="38">
        <f t="shared" si="32"/>
        <v>0.7896002280113571</v>
      </c>
      <c r="G258" s="39">
        <f t="shared" si="33"/>
        <v>5139.7412971980775</v>
      </c>
      <c r="H258" s="39">
        <f t="shared" si="34"/>
        <v>1573.1892330081982</v>
      </c>
      <c r="I258" s="37">
        <f t="shared" si="35"/>
        <v>6712.9305302062758</v>
      </c>
      <c r="J258" s="82">
        <f t="shared" si="36"/>
        <v>-592.57761289522489</v>
      </c>
      <c r="K258" s="37">
        <f t="shared" si="37"/>
        <v>6120.352917311051</v>
      </c>
      <c r="L258" s="37">
        <f t="shared" si="38"/>
        <v>16789039.256045897</v>
      </c>
      <c r="M258" s="37">
        <f t="shared" si="39"/>
        <v>15307002.646194939</v>
      </c>
      <c r="N258" s="41">
        <f>'jan-nov'!M258</f>
        <v>14034601.681067854</v>
      </c>
      <c r="O258" s="41">
        <f t="shared" si="40"/>
        <v>1272400.9651270844</v>
      </c>
    </row>
    <row r="259" spans="1:15" x14ac:dyDescent="0.2">
      <c r="A259" s="33">
        <v>4624</v>
      </c>
      <c r="B259" s="34" t="s">
        <v>407</v>
      </c>
      <c r="C259" s="36">
        <v>897836175</v>
      </c>
      <c r="D259" s="36">
        <v>25213</v>
      </c>
      <c r="E259" s="37">
        <f t="shared" si="31"/>
        <v>35610.049379288459</v>
      </c>
      <c r="F259" s="38">
        <f t="shared" si="32"/>
        <v>0.87463697139671792</v>
      </c>
      <c r="G259" s="39">
        <f t="shared" si="33"/>
        <v>3062.4250642671454</v>
      </c>
      <c r="H259" s="39">
        <f t="shared" si="34"/>
        <v>361.42143046515446</v>
      </c>
      <c r="I259" s="37">
        <f t="shared" si="35"/>
        <v>3423.8464947323</v>
      </c>
      <c r="J259" s="82">
        <f t="shared" si="36"/>
        <v>-592.57761289522489</v>
      </c>
      <c r="K259" s="37">
        <f t="shared" si="37"/>
        <v>2831.2688818370752</v>
      </c>
      <c r="L259" s="37">
        <f t="shared" si="38"/>
        <v>86325441.671685487</v>
      </c>
      <c r="M259" s="37">
        <f t="shared" si="39"/>
        <v>71384782.317758173</v>
      </c>
      <c r="N259" s="41">
        <f>'jan-nov'!M259</f>
        <v>65453908.984651692</v>
      </c>
      <c r="O259" s="41">
        <f t="shared" si="40"/>
        <v>5930873.3331064805</v>
      </c>
    </row>
    <row r="260" spans="1:15" x14ac:dyDescent="0.2">
      <c r="A260" s="33">
        <v>4625</v>
      </c>
      <c r="B260" s="34" t="s">
        <v>241</v>
      </c>
      <c r="C260" s="36">
        <v>310149676</v>
      </c>
      <c r="D260" s="36">
        <v>5283</v>
      </c>
      <c r="E260" s="37">
        <f t="shared" si="31"/>
        <v>58707.112625402231</v>
      </c>
      <c r="F260" s="38">
        <f t="shared" si="32"/>
        <v>1.4419359726019516</v>
      </c>
      <c r="G260" s="39">
        <f t="shared" si="33"/>
        <v>-10795.812883401117</v>
      </c>
      <c r="H260" s="39">
        <f t="shared" si="34"/>
        <v>0</v>
      </c>
      <c r="I260" s="37">
        <f t="shared" si="35"/>
        <v>-10795.812883401117</v>
      </c>
      <c r="J260" s="82">
        <f t="shared" si="36"/>
        <v>-592.57761289522489</v>
      </c>
      <c r="K260" s="37">
        <f t="shared" si="37"/>
        <v>-11388.390496296342</v>
      </c>
      <c r="L260" s="37">
        <f t="shared" si="38"/>
        <v>-57034279.463008098</v>
      </c>
      <c r="M260" s="37">
        <f t="shared" si="39"/>
        <v>-60164866.991933577</v>
      </c>
      <c r="N260" s="41">
        <f>'jan-nov'!M260</f>
        <v>-53697346.728503838</v>
      </c>
      <c r="O260" s="41">
        <f t="shared" si="40"/>
        <v>-6467520.2634297386</v>
      </c>
    </row>
    <row r="261" spans="1:15" x14ac:dyDescent="0.2">
      <c r="A261" s="33">
        <v>4626</v>
      </c>
      <c r="B261" s="34" t="s">
        <v>246</v>
      </c>
      <c r="C261" s="36">
        <v>1383612145</v>
      </c>
      <c r="D261" s="36">
        <v>39032</v>
      </c>
      <c r="E261" s="37">
        <f t="shared" si="31"/>
        <v>35448.148826603814</v>
      </c>
      <c r="F261" s="38">
        <f t="shared" si="32"/>
        <v>0.87066044759133643</v>
      </c>
      <c r="G261" s="39">
        <f t="shared" si="33"/>
        <v>3159.5653958779321</v>
      </c>
      <c r="H261" s="39">
        <f t="shared" si="34"/>
        <v>418.0866239047802</v>
      </c>
      <c r="I261" s="37">
        <f t="shared" si="35"/>
        <v>3577.6520197827122</v>
      </c>
      <c r="J261" s="82">
        <f t="shared" si="36"/>
        <v>-592.57761289522489</v>
      </c>
      <c r="K261" s="37">
        <f t="shared" si="37"/>
        <v>2985.0744068874874</v>
      </c>
      <c r="L261" s="37">
        <f t="shared" si="38"/>
        <v>139642913.63615882</v>
      </c>
      <c r="M261" s="37">
        <f t="shared" si="39"/>
        <v>116513424.2496324</v>
      </c>
      <c r="N261" s="41">
        <f>'jan-nov'!M261</f>
        <v>100602064.10945232</v>
      </c>
      <c r="O261" s="41">
        <f t="shared" si="40"/>
        <v>15911360.140180081</v>
      </c>
    </row>
    <row r="262" spans="1:15" x14ac:dyDescent="0.2">
      <c r="A262" s="33">
        <v>4627</v>
      </c>
      <c r="B262" s="34" t="s">
        <v>242</v>
      </c>
      <c r="C262" s="36">
        <v>962608679</v>
      </c>
      <c r="D262" s="36">
        <v>29816</v>
      </c>
      <c r="E262" s="37">
        <f t="shared" si="31"/>
        <v>32284.970452106252</v>
      </c>
      <c r="F262" s="38">
        <f t="shared" si="32"/>
        <v>0.79296797589633028</v>
      </c>
      <c r="G262" s="39">
        <f t="shared" si="33"/>
        <v>5057.4724205764696</v>
      </c>
      <c r="H262" s="39">
        <f t="shared" si="34"/>
        <v>1525.1990549789268</v>
      </c>
      <c r="I262" s="37">
        <f t="shared" si="35"/>
        <v>6582.6714755553967</v>
      </c>
      <c r="J262" s="82">
        <f t="shared" si="36"/>
        <v>-592.57761289522489</v>
      </c>
      <c r="K262" s="37">
        <f t="shared" si="37"/>
        <v>5990.0938626601719</v>
      </c>
      <c r="L262" s="37">
        <f t="shared" si="38"/>
        <v>196268932.71515971</v>
      </c>
      <c r="M262" s="37">
        <f t="shared" si="39"/>
        <v>178600638.6090757</v>
      </c>
      <c r="N262" s="41">
        <f>'jan-nov'!M262</f>
        <v>165040595.24966782</v>
      </c>
      <c r="O262" s="41">
        <f t="shared" si="40"/>
        <v>13560043.359407872</v>
      </c>
    </row>
    <row r="263" spans="1:15" x14ac:dyDescent="0.2">
      <c r="A263" s="33">
        <v>4628</v>
      </c>
      <c r="B263" s="34" t="s">
        <v>243</v>
      </c>
      <c r="C263" s="36">
        <v>124052622</v>
      </c>
      <c r="D263" s="36">
        <v>3867</v>
      </c>
      <c r="E263" s="37">
        <f t="shared" si="31"/>
        <v>32079.809154383242</v>
      </c>
      <c r="F263" s="38">
        <f t="shared" si="32"/>
        <v>0.78792890239836866</v>
      </c>
      <c r="G263" s="39">
        <f t="shared" si="33"/>
        <v>5180.5691992102757</v>
      </c>
      <c r="H263" s="39">
        <f t="shared" si="34"/>
        <v>1597.0055091819804</v>
      </c>
      <c r="I263" s="37">
        <f t="shared" si="35"/>
        <v>6777.5747083922561</v>
      </c>
      <c r="J263" s="82">
        <f t="shared" si="36"/>
        <v>-592.57761289522489</v>
      </c>
      <c r="K263" s="37">
        <f t="shared" si="37"/>
        <v>6184.9970954970313</v>
      </c>
      <c r="L263" s="37">
        <f t="shared" si="38"/>
        <v>26208881.397352856</v>
      </c>
      <c r="M263" s="37">
        <f t="shared" si="39"/>
        <v>23917383.768287022</v>
      </c>
      <c r="N263" s="41">
        <f>'jan-nov'!M263</f>
        <v>21946684.435241658</v>
      </c>
      <c r="O263" s="41">
        <f t="shared" si="40"/>
        <v>1970699.3330453634</v>
      </c>
    </row>
    <row r="264" spans="1:15" x14ac:dyDescent="0.2">
      <c r="A264" s="33">
        <v>4629</v>
      </c>
      <c r="B264" s="34" t="s">
        <v>244</v>
      </c>
      <c r="C264" s="36">
        <v>31227624</v>
      </c>
      <c r="D264" s="36">
        <v>378</v>
      </c>
      <c r="E264" s="37">
        <f t="shared" si="31"/>
        <v>82612.761904761908</v>
      </c>
      <c r="F264" s="38">
        <f t="shared" si="32"/>
        <v>2.0290950765467008</v>
      </c>
      <c r="G264" s="39">
        <f t="shared" si="33"/>
        <v>-25139.202451016925</v>
      </c>
      <c r="H264" s="39">
        <f t="shared" si="34"/>
        <v>0</v>
      </c>
      <c r="I264" s="37">
        <f t="shared" si="35"/>
        <v>-25139.202451016925</v>
      </c>
      <c r="J264" s="82">
        <f t="shared" si="36"/>
        <v>-592.57761289522489</v>
      </c>
      <c r="K264" s="37">
        <f t="shared" si="37"/>
        <v>-25731.780063912149</v>
      </c>
      <c r="L264" s="37">
        <f t="shared" si="38"/>
        <v>-9502618.5264843982</v>
      </c>
      <c r="M264" s="37">
        <f t="shared" si="39"/>
        <v>-9726612.8641587924</v>
      </c>
      <c r="N264" s="41">
        <f>'jan-nov'!M264</f>
        <v>-9779859.9475249797</v>
      </c>
      <c r="O264" s="41">
        <f t="shared" si="40"/>
        <v>53247.083366187289</v>
      </c>
    </row>
    <row r="265" spans="1:15" x14ac:dyDescent="0.2">
      <c r="A265" s="33">
        <v>4630</v>
      </c>
      <c r="B265" s="34" t="s">
        <v>245</v>
      </c>
      <c r="C265" s="36">
        <v>255874620</v>
      </c>
      <c r="D265" s="36">
        <v>8131</v>
      </c>
      <c r="E265" s="37">
        <f t="shared" ref="E265:E328" si="41">(C265)/D265</f>
        <v>31469.022260484566</v>
      </c>
      <c r="F265" s="38">
        <f t="shared" ref="F265:F328" si="42">IF(ISNUMBER(C265),E265/E$365,"")</f>
        <v>0.77292704735014017</v>
      </c>
      <c r="G265" s="39">
        <f t="shared" ref="G265:G328" si="43">(E$365-E265)*0.6</f>
        <v>5547.0413355494811</v>
      </c>
      <c r="H265" s="39">
        <f t="shared" ref="H265:H328" si="44">IF(E265&gt;=E$365*0.9,0,IF(E265&lt;0.9*E$365,(E$365*0.9-E265)*0.35))</f>
        <v>1810.7809220465169</v>
      </c>
      <c r="I265" s="37">
        <f t="shared" ref="I265:I328" si="45">G265+H265</f>
        <v>7357.8222575959981</v>
      </c>
      <c r="J265" s="82">
        <f t="shared" ref="J265:J328" si="46">I$367</f>
        <v>-592.57761289522489</v>
      </c>
      <c r="K265" s="37">
        <f t="shared" ref="K265:K328" si="47">I265+J265</f>
        <v>6765.2446447007733</v>
      </c>
      <c r="L265" s="37">
        <f t="shared" ref="L265:L328" si="48">(I265*D265)</f>
        <v>59826452.776513062</v>
      </c>
      <c r="M265" s="37">
        <f t="shared" ref="M265:M328" si="49">(K265*D265)</f>
        <v>55008204.206061989</v>
      </c>
      <c r="N265" s="41">
        <f>'jan-nov'!M265</f>
        <v>51574697.731652416</v>
      </c>
      <c r="O265" s="41">
        <f t="shared" ref="O265:O328" si="50">M265-N265</f>
        <v>3433506.4744095728</v>
      </c>
    </row>
    <row r="266" spans="1:15" x14ac:dyDescent="0.2">
      <c r="A266" s="33">
        <v>4631</v>
      </c>
      <c r="B266" s="34" t="s">
        <v>408</v>
      </c>
      <c r="C266" s="36">
        <v>976494343</v>
      </c>
      <c r="D266" s="36">
        <v>29593</v>
      </c>
      <c r="E266" s="37">
        <f t="shared" si="41"/>
        <v>32997.477207447708</v>
      </c>
      <c r="F266" s="38">
        <f t="shared" si="42"/>
        <v>0.81046822544538055</v>
      </c>
      <c r="G266" s="39">
        <f t="shared" si="43"/>
        <v>4629.9683673715963</v>
      </c>
      <c r="H266" s="39">
        <f t="shared" si="44"/>
        <v>1275.8216906094174</v>
      </c>
      <c r="I266" s="37">
        <f t="shared" si="45"/>
        <v>5905.7900579810139</v>
      </c>
      <c r="J266" s="82">
        <f t="shared" si="46"/>
        <v>-592.57761289522489</v>
      </c>
      <c r="K266" s="37">
        <f t="shared" si="47"/>
        <v>5313.2124450857891</v>
      </c>
      <c r="L266" s="37">
        <f t="shared" si="48"/>
        <v>174770045.18583214</v>
      </c>
      <c r="M266" s="37">
        <f t="shared" si="49"/>
        <v>157233895.88742375</v>
      </c>
      <c r="N266" s="41">
        <f>'jan-nov'!M266</f>
        <v>143240397.56618986</v>
      </c>
      <c r="O266" s="41">
        <f t="shared" si="50"/>
        <v>13993498.321233898</v>
      </c>
    </row>
    <row r="267" spans="1:15" x14ac:dyDescent="0.2">
      <c r="A267" s="33">
        <v>4632</v>
      </c>
      <c r="B267" s="34" t="s">
        <v>247</v>
      </c>
      <c r="C267" s="36">
        <v>127317195</v>
      </c>
      <c r="D267" s="36">
        <v>2889</v>
      </c>
      <c r="E267" s="37">
        <f t="shared" si="41"/>
        <v>44069.641744548288</v>
      </c>
      <c r="F267" s="38">
        <f t="shared" si="42"/>
        <v>1.0824174259193424</v>
      </c>
      <c r="G267" s="39">
        <f t="shared" si="43"/>
        <v>-2013.3303548887516</v>
      </c>
      <c r="H267" s="39">
        <f t="shared" si="44"/>
        <v>0</v>
      </c>
      <c r="I267" s="37">
        <f t="shared" si="45"/>
        <v>-2013.3303548887516</v>
      </c>
      <c r="J267" s="82">
        <f t="shared" si="46"/>
        <v>-592.57761289522489</v>
      </c>
      <c r="K267" s="37">
        <f t="shared" si="47"/>
        <v>-2605.9079677839763</v>
      </c>
      <c r="L267" s="37">
        <f t="shared" si="48"/>
        <v>-5816511.3952736035</v>
      </c>
      <c r="M267" s="37">
        <f t="shared" si="49"/>
        <v>-7528468.1189279072</v>
      </c>
      <c r="N267" s="41">
        <f>'jan-nov'!M267</f>
        <v>-8087843.5275123278</v>
      </c>
      <c r="O267" s="41">
        <f t="shared" si="50"/>
        <v>559375.40858442057</v>
      </c>
    </row>
    <row r="268" spans="1:15" x14ac:dyDescent="0.2">
      <c r="A268" s="33">
        <v>4633</v>
      </c>
      <c r="B268" s="34" t="s">
        <v>248</v>
      </c>
      <c r="C268" s="36">
        <v>18262496</v>
      </c>
      <c r="D268" s="36">
        <v>502</v>
      </c>
      <c r="E268" s="37">
        <f t="shared" si="41"/>
        <v>36379.474103585657</v>
      </c>
      <c r="F268" s="38">
        <f t="shared" si="42"/>
        <v>0.89353521282876902</v>
      </c>
      <c r="G268" s="39">
        <f t="shared" si="43"/>
        <v>2600.7702296888265</v>
      </c>
      <c r="H268" s="39">
        <f t="shared" si="44"/>
        <v>92.12277696113523</v>
      </c>
      <c r="I268" s="37">
        <f t="shared" si="45"/>
        <v>2692.8930066499615</v>
      </c>
      <c r="J268" s="82">
        <f t="shared" si="46"/>
        <v>-592.57761289522489</v>
      </c>
      <c r="K268" s="37">
        <f t="shared" si="47"/>
        <v>2100.3153937547368</v>
      </c>
      <c r="L268" s="37">
        <f t="shared" si="48"/>
        <v>1351832.2893382807</v>
      </c>
      <c r="M268" s="37">
        <f t="shared" si="49"/>
        <v>1054358.3276648778</v>
      </c>
      <c r="N268" s="41">
        <f>'jan-nov'!M268</f>
        <v>859139.4337102148</v>
      </c>
      <c r="O268" s="41">
        <f t="shared" si="50"/>
        <v>195218.89395466296</v>
      </c>
    </row>
    <row r="269" spans="1:15" x14ac:dyDescent="0.2">
      <c r="A269" s="33">
        <v>4634</v>
      </c>
      <c r="B269" s="34" t="s">
        <v>249</v>
      </c>
      <c r="C269" s="36">
        <v>71910310</v>
      </c>
      <c r="D269" s="36">
        <v>1629</v>
      </c>
      <c r="E269" s="37">
        <f t="shared" si="41"/>
        <v>44143.836709637813</v>
      </c>
      <c r="F269" s="38">
        <f t="shared" si="42"/>
        <v>1.084239767103641</v>
      </c>
      <c r="G269" s="39">
        <f t="shared" si="43"/>
        <v>-2057.8473339424672</v>
      </c>
      <c r="H269" s="39">
        <f t="shared" si="44"/>
        <v>0</v>
      </c>
      <c r="I269" s="37">
        <f t="shared" si="45"/>
        <v>-2057.8473339424672</v>
      </c>
      <c r="J269" s="82">
        <f t="shared" si="46"/>
        <v>-592.57761289522489</v>
      </c>
      <c r="K269" s="37">
        <f t="shared" si="47"/>
        <v>-2650.424946837692</v>
      </c>
      <c r="L269" s="37">
        <f t="shared" si="48"/>
        <v>-3352233.3069922789</v>
      </c>
      <c r="M269" s="37">
        <f t="shared" si="49"/>
        <v>-4317542.2383986004</v>
      </c>
      <c r="N269" s="41">
        <f>'jan-nov'!M269</f>
        <v>-4727812.369095739</v>
      </c>
      <c r="O269" s="41">
        <f t="shared" si="50"/>
        <v>410270.13069713861</v>
      </c>
    </row>
    <row r="270" spans="1:15" x14ac:dyDescent="0.2">
      <c r="A270" s="33">
        <v>4635</v>
      </c>
      <c r="B270" s="34" t="s">
        <v>250</v>
      </c>
      <c r="C270" s="36">
        <v>101315003</v>
      </c>
      <c r="D270" s="36">
        <v>2230</v>
      </c>
      <c r="E270" s="37">
        <f t="shared" si="41"/>
        <v>45432.73677130045</v>
      </c>
      <c r="F270" s="38">
        <f t="shared" si="42"/>
        <v>1.1158971128814688</v>
      </c>
      <c r="G270" s="39">
        <f t="shared" si="43"/>
        <v>-2831.1873709400488</v>
      </c>
      <c r="H270" s="39">
        <f t="shared" si="44"/>
        <v>0</v>
      </c>
      <c r="I270" s="37">
        <f t="shared" si="45"/>
        <v>-2831.1873709400488</v>
      </c>
      <c r="J270" s="82">
        <f t="shared" si="46"/>
        <v>-592.57761289522489</v>
      </c>
      <c r="K270" s="37">
        <f t="shared" si="47"/>
        <v>-3423.7649838352736</v>
      </c>
      <c r="L270" s="37">
        <f t="shared" si="48"/>
        <v>-6313547.8371963091</v>
      </c>
      <c r="M270" s="37">
        <f t="shared" si="49"/>
        <v>-7634995.9139526598</v>
      </c>
      <c r="N270" s="41">
        <f>'jan-nov'!M270</f>
        <v>-6776548.6406896831</v>
      </c>
      <c r="O270" s="41">
        <f t="shared" si="50"/>
        <v>-858447.27326297667</v>
      </c>
    </row>
    <row r="271" spans="1:15" x14ac:dyDescent="0.2">
      <c r="A271" s="33">
        <v>4636</v>
      </c>
      <c r="B271" s="34" t="s">
        <v>251</v>
      </c>
      <c r="C271" s="36">
        <v>26337330</v>
      </c>
      <c r="D271" s="36">
        <v>768</v>
      </c>
      <c r="E271" s="37">
        <f t="shared" si="41"/>
        <v>34293.3984375</v>
      </c>
      <c r="F271" s="38">
        <f t="shared" si="42"/>
        <v>0.84229802179721858</v>
      </c>
      <c r="G271" s="39">
        <f t="shared" si="43"/>
        <v>3852.4156293402207</v>
      </c>
      <c r="H271" s="39">
        <f t="shared" si="44"/>
        <v>822.24926009111505</v>
      </c>
      <c r="I271" s="37">
        <f t="shared" si="45"/>
        <v>4674.6648894313357</v>
      </c>
      <c r="J271" s="82">
        <f t="shared" si="46"/>
        <v>-592.57761289522489</v>
      </c>
      <c r="K271" s="37">
        <f t="shared" si="47"/>
        <v>4082.0872765361109</v>
      </c>
      <c r="L271" s="37">
        <f t="shared" si="48"/>
        <v>3590142.6350832656</v>
      </c>
      <c r="M271" s="37">
        <f t="shared" si="49"/>
        <v>3135043.0283797332</v>
      </c>
      <c r="N271" s="41">
        <f>'jan-nov'!M271</f>
        <v>2904220.5549820536</v>
      </c>
      <c r="O271" s="41">
        <f t="shared" si="50"/>
        <v>230822.47339767963</v>
      </c>
    </row>
    <row r="272" spans="1:15" x14ac:dyDescent="0.2">
      <c r="A272" s="33">
        <v>4637</v>
      </c>
      <c r="B272" s="34" t="s">
        <v>252</v>
      </c>
      <c r="C272" s="36">
        <v>47934424</v>
      </c>
      <c r="D272" s="36">
        <v>1290</v>
      </c>
      <c r="E272" s="37">
        <f t="shared" si="41"/>
        <v>37158.468217054266</v>
      </c>
      <c r="F272" s="38">
        <f t="shared" si="42"/>
        <v>0.91266849301277053</v>
      </c>
      <c r="G272" s="39">
        <f t="shared" si="43"/>
        <v>2133.3737616076614</v>
      </c>
      <c r="H272" s="39">
        <f t="shared" si="44"/>
        <v>0</v>
      </c>
      <c r="I272" s="37">
        <f t="shared" si="45"/>
        <v>2133.3737616076614</v>
      </c>
      <c r="J272" s="82">
        <f t="shared" si="46"/>
        <v>-592.57761289522489</v>
      </c>
      <c r="K272" s="37">
        <f t="shared" si="47"/>
        <v>1540.7961487124367</v>
      </c>
      <c r="L272" s="37">
        <f t="shared" si="48"/>
        <v>2752052.1524738832</v>
      </c>
      <c r="M272" s="37">
        <f t="shared" si="49"/>
        <v>1987627.0318390434</v>
      </c>
      <c r="N272" s="41">
        <f>'jan-nov'!M272</f>
        <v>1718855.1854306334</v>
      </c>
      <c r="O272" s="41">
        <f t="shared" si="50"/>
        <v>268771.84640841</v>
      </c>
    </row>
    <row r="273" spans="1:15" x14ac:dyDescent="0.2">
      <c r="A273" s="33">
        <v>4638</v>
      </c>
      <c r="B273" s="34" t="s">
        <v>253</v>
      </c>
      <c r="C273" s="36">
        <v>145750332</v>
      </c>
      <c r="D273" s="36">
        <v>3965</v>
      </c>
      <c r="E273" s="37">
        <f t="shared" si="41"/>
        <v>36759.226229508196</v>
      </c>
      <c r="F273" s="38">
        <f t="shared" si="42"/>
        <v>0.90286250259915446</v>
      </c>
      <c r="G273" s="39">
        <f t="shared" si="43"/>
        <v>2372.918954135303</v>
      </c>
      <c r="H273" s="39">
        <f t="shared" si="44"/>
        <v>0</v>
      </c>
      <c r="I273" s="37">
        <f t="shared" si="45"/>
        <v>2372.918954135303</v>
      </c>
      <c r="J273" s="82">
        <f t="shared" si="46"/>
        <v>-592.57761289522489</v>
      </c>
      <c r="K273" s="37">
        <f t="shared" si="47"/>
        <v>1780.3413412400782</v>
      </c>
      <c r="L273" s="37">
        <f t="shared" si="48"/>
        <v>9408623.6531464756</v>
      </c>
      <c r="M273" s="37">
        <f t="shared" si="49"/>
        <v>7059053.4180169106</v>
      </c>
      <c r="N273" s="41">
        <f>'jan-nov'!M273</f>
        <v>6481242.0451414268</v>
      </c>
      <c r="O273" s="41">
        <f t="shared" si="50"/>
        <v>577811.37287548371</v>
      </c>
    </row>
    <row r="274" spans="1:15" x14ac:dyDescent="0.2">
      <c r="A274" s="33">
        <v>4639</v>
      </c>
      <c r="B274" s="34" t="s">
        <v>254</v>
      </c>
      <c r="C274" s="36">
        <v>103461632</v>
      </c>
      <c r="D274" s="36">
        <v>2560</v>
      </c>
      <c r="E274" s="37">
        <f t="shared" si="41"/>
        <v>40414.699999999997</v>
      </c>
      <c r="F274" s="38">
        <f t="shared" si="42"/>
        <v>0.99264649794240867</v>
      </c>
      <c r="G274" s="39">
        <f t="shared" si="43"/>
        <v>179.6346918402225</v>
      </c>
      <c r="H274" s="39">
        <f t="shared" si="44"/>
        <v>0</v>
      </c>
      <c r="I274" s="37">
        <f t="shared" si="45"/>
        <v>179.6346918402225</v>
      </c>
      <c r="J274" s="82">
        <f t="shared" si="46"/>
        <v>-592.57761289522489</v>
      </c>
      <c r="K274" s="37">
        <f t="shared" si="47"/>
        <v>-412.94292105500239</v>
      </c>
      <c r="L274" s="37">
        <f t="shared" si="48"/>
        <v>459864.81111096963</v>
      </c>
      <c r="M274" s="37">
        <f t="shared" si="49"/>
        <v>-1057133.877900806</v>
      </c>
      <c r="N274" s="41">
        <f>'jan-nov'!M274</f>
        <v>-1507202.0583702254</v>
      </c>
      <c r="O274" s="41">
        <f t="shared" si="50"/>
        <v>450068.18046941934</v>
      </c>
    </row>
    <row r="275" spans="1:15" x14ac:dyDescent="0.2">
      <c r="A275" s="33">
        <v>4640</v>
      </c>
      <c r="B275" s="34" t="s">
        <v>255</v>
      </c>
      <c r="C275" s="36">
        <v>392951941</v>
      </c>
      <c r="D275" s="36">
        <v>12097</v>
      </c>
      <c r="E275" s="37">
        <f t="shared" si="41"/>
        <v>32483.420765479044</v>
      </c>
      <c r="F275" s="38">
        <f t="shared" si="42"/>
        <v>0.79784221741204298</v>
      </c>
      <c r="G275" s="39">
        <f t="shared" si="43"/>
        <v>4938.402232552794</v>
      </c>
      <c r="H275" s="39">
        <f t="shared" si="44"/>
        <v>1455.7414452984494</v>
      </c>
      <c r="I275" s="37">
        <f t="shared" si="45"/>
        <v>6394.1436778512434</v>
      </c>
      <c r="J275" s="82">
        <f t="shared" si="46"/>
        <v>-592.57761289522489</v>
      </c>
      <c r="K275" s="37">
        <f t="shared" si="47"/>
        <v>5801.5660649560186</v>
      </c>
      <c r="L275" s="37">
        <f t="shared" si="48"/>
        <v>77349956.070966497</v>
      </c>
      <c r="M275" s="37">
        <f t="shared" si="49"/>
        <v>70181544.687772959</v>
      </c>
      <c r="N275" s="41">
        <f>'jan-nov'!M275</f>
        <v>68118237.921442538</v>
      </c>
      <c r="O275" s="41">
        <f t="shared" si="50"/>
        <v>2063306.766330421</v>
      </c>
    </row>
    <row r="276" spans="1:15" x14ac:dyDescent="0.2">
      <c r="A276" s="33">
        <v>4641</v>
      </c>
      <c r="B276" s="34" t="s">
        <v>256</v>
      </c>
      <c r="C276" s="36">
        <v>94816844</v>
      </c>
      <c r="D276" s="36">
        <v>1766</v>
      </c>
      <c r="E276" s="37">
        <f t="shared" si="41"/>
        <v>53690.172140430353</v>
      </c>
      <c r="F276" s="38">
        <f t="shared" si="42"/>
        <v>1.3187122841224423</v>
      </c>
      <c r="G276" s="39">
        <f t="shared" si="43"/>
        <v>-7785.6485924179906</v>
      </c>
      <c r="H276" s="39">
        <f t="shared" si="44"/>
        <v>0</v>
      </c>
      <c r="I276" s="37">
        <f t="shared" si="45"/>
        <v>-7785.6485924179906</v>
      </c>
      <c r="J276" s="82">
        <f t="shared" si="46"/>
        <v>-592.57761289522489</v>
      </c>
      <c r="K276" s="37">
        <f t="shared" si="47"/>
        <v>-8378.2262053132163</v>
      </c>
      <c r="L276" s="37">
        <f t="shared" si="48"/>
        <v>-13749455.414210171</v>
      </c>
      <c r="M276" s="37">
        <f t="shared" si="49"/>
        <v>-14795947.47858314</v>
      </c>
      <c r="N276" s="41">
        <f>'jan-nov'!M276</f>
        <v>-14917778.718860084</v>
      </c>
      <c r="O276" s="41">
        <f t="shared" si="50"/>
        <v>121831.24027694389</v>
      </c>
    </row>
    <row r="277" spans="1:15" x14ac:dyDescent="0.2">
      <c r="A277" s="33">
        <v>4642</v>
      </c>
      <c r="B277" s="34" t="s">
        <v>257</v>
      </c>
      <c r="C277" s="36">
        <v>84458203</v>
      </c>
      <c r="D277" s="36">
        <v>2117</v>
      </c>
      <c r="E277" s="37">
        <f t="shared" si="41"/>
        <v>39895.230514879549</v>
      </c>
      <c r="F277" s="38">
        <f t="shared" si="42"/>
        <v>0.97988753733666978</v>
      </c>
      <c r="G277" s="39">
        <f t="shared" si="43"/>
        <v>491.31638291249106</v>
      </c>
      <c r="H277" s="39">
        <f t="shared" si="44"/>
        <v>0</v>
      </c>
      <c r="I277" s="37">
        <f t="shared" si="45"/>
        <v>491.31638291249106</v>
      </c>
      <c r="J277" s="82">
        <f t="shared" si="46"/>
        <v>-592.57761289522489</v>
      </c>
      <c r="K277" s="37">
        <f t="shared" si="47"/>
        <v>-101.26122998273382</v>
      </c>
      <c r="L277" s="37">
        <f t="shared" si="48"/>
        <v>1040116.7826257435</v>
      </c>
      <c r="M277" s="37">
        <f t="shared" si="49"/>
        <v>-214370.0238734475</v>
      </c>
      <c r="N277" s="41">
        <f>'jan-nov'!M277</f>
        <v>-573648.85584755836</v>
      </c>
      <c r="O277" s="41">
        <f t="shared" si="50"/>
        <v>359278.83197411086</v>
      </c>
    </row>
    <row r="278" spans="1:15" x14ac:dyDescent="0.2">
      <c r="A278" s="33">
        <v>4643</v>
      </c>
      <c r="B278" s="34" t="s">
        <v>258</v>
      </c>
      <c r="C278" s="36">
        <v>206696813</v>
      </c>
      <c r="D278" s="36">
        <v>5204</v>
      </c>
      <c r="E278" s="37">
        <f t="shared" si="41"/>
        <v>39718.834166026136</v>
      </c>
      <c r="F278" s="38">
        <f t="shared" si="42"/>
        <v>0.97555497473100472</v>
      </c>
      <c r="G278" s="39">
        <f t="shared" si="43"/>
        <v>597.15419222453932</v>
      </c>
      <c r="H278" s="39">
        <f t="shared" si="44"/>
        <v>0</v>
      </c>
      <c r="I278" s="37">
        <f t="shared" si="45"/>
        <v>597.15419222453932</v>
      </c>
      <c r="J278" s="82">
        <f t="shared" si="46"/>
        <v>-592.57761289522489</v>
      </c>
      <c r="K278" s="37">
        <f t="shared" si="47"/>
        <v>4.576579329314427</v>
      </c>
      <c r="L278" s="37">
        <f t="shared" si="48"/>
        <v>3107590.4163365024</v>
      </c>
      <c r="M278" s="37">
        <f t="shared" si="49"/>
        <v>23816.518829752276</v>
      </c>
      <c r="N278" s="41">
        <f>'jan-nov'!M278</f>
        <v>3381018.2060317774</v>
      </c>
      <c r="O278" s="41">
        <f t="shared" si="50"/>
        <v>-3357201.6872020252</v>
      </c>
    </row>
    <row r="279" spans="1:15" x14ac:dyDescent="0.2">
      <c r="A279" s="33">
        <v>4644</v>
      </c>
      <c r="B279" s="34" t="s">
        <v>259</v>
      </c>
      <c r="C279" s="36">
        <v>188683741</v>
      </c>
      <c r="D279" s="36">
        <v>5246</v>
      </c>
      <c r="E279" s="37">
        <f t="shared" si="41"/>
        <v>35967.163743804806</v>
      </c>
      <c r="F279" s="38">
        <f t="shared" si="42"/>
        <v>0.8834082433176299</v>
      </c>
      <c r="G279" s="39">
        <f t="shared" si="43"/>
        <v>2848.1564455573375</v>
      </c>
      <c r="H279" s="39">
        <f t="shared" si="44"/>
        <v>236.43140288443317</v>
      </c>
      <c r="I279" s="37">
        <f t="shared" si="45"/>
        <v>3084.5878484417708</v>
      </c>
      <c r="J279" s="82">
        <f t="shared" si="46"/>
        <v>-592.57761289522489</v>
      </c>
      <c r="K279" s="37">
        <f t="shared" si="47"/>
        <v>2492.010235546546</v>
      </c>
      <c r="L279" s="37">
        <f t="shared" si="48"/>
        <v>16181747.85292553</v>
      </c>
      <c r="M279" s="37">
        <f t="shared" si="49"/>
        <v>13073085.69567718</v>
      </c>
      <c r="N279" s="41">
        <f>'jan-nov'!M279</f>
        <v>20838568.198093534</v>
      </c>
      <c r="O279" s="41">
        <f t="shared" si="50"/>
        <v>-7765482.5024163537</v>
      </c>
    </row>
    <row r="280" spans="1:15" x14ac:dyDescent="0.2">
      <c r="A280" s="33">
        <v>4645</v>
      </c>
      <c r="B280" s="34" t="s">
        <v>260</v>
      </c>
      <c r="C280" s="36">
        <v>112033999</v>
      </c>
      <c r="D280" s="36">
        <v>2951</v>
      </c>
      <c r="E280" s="37">
        <f t="shared" si="41"/>
        <v>37964.757370382918</v>
      </c>
      <c r="F280" s="38">
        <f t="shared" si="42"/>
        <v>0.93247218088823758</v>
      </c>
      <c r="G280" s="39">
        <f t="shared" si="43"/>
        <v>1649.6002696104697</v>
      </c>
      <c r="H280" s="39">
        <f t="shared" si="44"/>
        <v>0</v>
      </c>
      <c r="I280" s="37">
        <f t="shared" si="45"/>
        <v>1649.6002696104697</v>
      </c>
      <c r="J280" s="82">
        <f t="shared" si="46"/>
        <v>-592.57761289522489</v>
      </c>
      <c r="K280" s="37">
        <f t="shared" si="47"/>
        <v>1057.0226567152449</v>
      </c>
      <c r="L280" s="37">
        <f t="shared" si="48"/>
        <v>4867970.395620496</v>
      </c>
      <c r="M280" s="37">
        <f t="shared" si="49"/>
        <v>3119273.8599666879</v>
      </c>
      <c r="N280" s="41">
        <f>'jan-nov'!M280</f>
        <v>2588842.26310527</v>
      </c>
      <c r="O280" s="41">
        <f t="shared" si="50"/>
        <v>530431.59686141787</v>
      </c>
    </row>
    <row r="281" spans="1:15" x14ac:dyDescent="0.2">
      <c r="A281" s="33">
        <v>4646</v>
      </c>
      <c r="B281" s="34" t="s">
        <v>261</v>
      </c>
      <c r="C281" s="36">
        <v>141951757</v>
      </c>
      <c r="D281" s="36">
        <v>2901</v>
      </c>
      <c r="E281" s="37">
        <f t="shared" si="41"/>
        <v>48932.008617718027</v>
      </c>
      <c r="F281" s="38">
        <f t="shared" si="42"/>
        <v>1.2018445514049483</v>
      </c>
      <c r="G281" s="39">
        <f t="shared" si="43"/>
        <v>-4930.7504787905955</v>
      </c>
      <c r="H281" s="39">
        <f t="shared" si="44"/>
        <v>0</v>
      </c>
      <c r="I281" s="37">
        <f t="shared" si="45"/>
        <v>-4930.7504787905955</v>
      </c>
      <c r="J281" s="82">
        <f t="shared" si="46"/>
        <v>-592.57761289522489</v>
      </c>
      <c r="K281" s="37">
        <f t="shared" si="47"/>
        <v>-5523.3280916858203</v>
      </c>
      <c r="L281" s="37">
        <f t="shared" si="48"/>
        <v>-14304107.138971517</v>
      </c>
      <c r="M281" s="37">
        <f t="shared" si="49"/>
        <v>-16023174.793980565</v>
      </c>
      <c r="N281" s="41">
        <f>'jan-nov'!M281</f>
        <v>-15860863.909973437</v>
      </c>
      <c r="O281" s="41">
        <f t="shared" si="50"/>
        <v>-162310.88400712796</v>
      </c>
    </row>
    <row r="282" spans="1:15" x14ac:dyDescent="0.2">
      <c r="A282" s="33">
        <v>4647</v>
      </c>
      <c r="B282" s="34" t="s">
        <v>409</v>
      </c>
      <c r="C282" s="36">
        <v>856056290</v>
      </c>
      <c r="D282" s="36">
        <v>22116</v>
      </c>
      <c r="E282" s="37">
        <f t="shared" si="41"/>
        <v>38707.555163682402</v>
      </c>
      <c r="F282" s="38">
        <f t="shared" si="42"/>
        <v>0.95071642439859605</v>
      </c>
      <c r="G282" s="39">
        <f t="shared" si="43"/>
        <v>1203.9215936307794</v>
      </c>
      <c r="H282" s="39">
        <f t="shared" si="44"/>
        <v>0</v>
      </c>
      <c r="I282" s="37">
        <f t="shared" si="45"/>
        <v>1203.9215936307794</v>
      </c>
      <c r="J282" s="82">
        <f t="shared" si="46"/>
        <v>-592.57761289522489</v>
      </c>
      <c r="K282" s="37">
        <f t="shared" si="47"/>
        <v>611.34398073555451</v>
      </c>
      <c r="L282" s="37">
        <f t="shared" si="48"/>
        <v>26625929.964738317</v>
      </c>
      <c r="M282" s="37">
        <f t="shared" si="49"/>
        <v>13520483.477947524</v>
      </c>
      <c r="N282" s="41">
        <f>'jan-nov'!M282</f>
        <v>11833822.124173563</v>
      </c>
      <c r="O282" s="41">
        <f t="shared" si="50"/>
        <v>1686661.3537739608</v>
      </c>
    </row>
    <row r="283" spans="1:15" x14ac:dyDescent="0.2">
      <c r="A283" s="33">
        <v>4648</v>
      </c>
      <c r="B283" s="34" t="s">
        <v>262</v>
      </c>
      <c r="C283" s="36">
        <v>129262196</v>
      </c>
      <c r="D283" s="36">
        <v>3521</v>
      </c>
      <c r="E283" s="37">
        <f t="shared" si="41"/>
        <v>36711.785288270381</v>
      </c>
      <c r="F283" s="38">
        <f t="shared" si="42"/>
        <v>0.90169728093033574</v>
      </c>
      <c r="G283" s="39">
        <f t="shared" si="43"/>
        <v>2401.3835188779922</v>
      </c>
      <c r="H283" s="39">
        <f t="shared" si="44"/>
        <v>0</v>
      </c>
      <c r="I283" s="37">
        <f t="shared" si="45"/>
        <v>2401.3835188779922</v>
      </c>
      <c r="J283" s="82">
        <f t="shared" si="46"/>
        <v>-592.57761289522489</v>
      </c>
      <c r="K283" s="37">
        <f t="shared" si="47"/>
        <v>1808.8059059827674</v>
      </c>
      <c r="L283" s="37">
        <f t="shared" si="48"/>
        <v>8455271.3699694108</v>
      </c>
      <c r="M283" s="37">
        <f t="shared" si="49"/>
        <v>6368805.5949653238</v>
      </c>
      <c r="N283" s="41">
        <f>'jan-nov'!M283</f>
        <v>5345939.3962025149</v>
      </c>
      <c r="O283" s="41">
        <f t="shared" si="50"/>
        <v>1022866.1987628089</v>
      </c>
    </row>
    <row r="284" spans="1:15" x14ac:dyDescent="0.2">
      <c r="A284" s="33">
        <v>4649</v>
      </c>
      <c r="B284" s="34" t="s">
        <v>410</v>
      </c>
      <c r="C284" s="36">
        <v>307027498</v>
      </c>
      <c r="D284" s="36">
        <v>9527</v>
      </c>
      <c r="E284" s="37">
        <f t="shared" si="41"/>
        <v>32227.09121444316</v>
      </c>
      <c r="F284" s="38">
        <f t="shared" si="42"/>
        <v>0.79154637379190174</v>
      </c>
      <c r="G284" s="39">
        <f t="shared" si="43"/>
        <v>5092.1999631743247</v>
      </c>
      <c r="H284" s="39">
        <f t="shared" si="44"/>
        <v>1545.4567881610089</v>
      </c>
      <c r="I284" s="37">
        <f t="shared" si="45"/>
        <v>6637.6567513353339</v>
      </c>
      <c r="J284" s="82">
        <f t="shared" si="46"/>
        <v>-592.57761289522489</v>
      </c>
      <c r="K284" s="37">
        <f t="shared" si="47"/>
        <v>6045.0791384401091</v>
      </c>
      <c r="L284" s="37">
        <f t="shared" si="48"/>
        <v>63236955.869971722</v>
      </c>
      <c r="M284" s="37">
        <f t="shared" si="49"/>
        <v>57591468.951918922</v>
      </c>
      <c r="N284" s="41">
        <f>'jan-nov'!M284</f>
        <v>55246941.725083344</v>
      </c>
      <c r="O284" s="41">
        <f t="shared" si="50"/>
        <v>2344527.2268355787</v>
      </c>
    </row>
    <row r="285" spans="1:15" x14ac:dyDescent="0.2">
      <c r="A285" s="33">
        <v>4650</v>
      </c>
      <c r="B285" s="34" t="s">
        <v>263</v>
      </c>
      <c r="C285" s="36">
        <v>188130841</v>
      </c>
      <c r="D285" s="36">
        <v>5875</v>
      </c>
      <c r="E285" s="37">
        <f t="shared" si="41"/>
        <v>32022.270808510639</v>
      </c>
      <c r="F285" s="38">
        <f t="shared" si="42"/>
        <v>0.78651567311477044</v>
      </c>
      <c r="G285" s="39">
        <f t="shared" si="43"/>
        <v>5215.092206733837</v>
      </c>
      <c r="H285" s="39">
        <f t="shared" si="44"/>
        <v>1617.1439302373915</v>
      </c>
      <c r="I285" s="37">
        <f t="shared" si="45"/>
        <v>6832.2361369712289</v>
      </c>
      <c r="J285" s="82">
        <f t="shared" si="46"/>
        <v>-592.57761289522489</v>
      </c>
      <c r="K285" s="37">
        <f t="shared" si="47"/>
        <v>6239.6585240760041</v>
      </c>
      <c r="L285" s="37">
        <f t="shared" si="48"/>
        <v>40139387.30470597</v>
      </c>
      <c r="M285" s="37">
        <f t="shared" si="49"/>
        <v>36657993.828946523</v>
      </c>
      <c r="N285" s="41">
        <f>'jan-nov'!M285</f>
        <v>35873688.179517657</v>
      </c>
      <c r="O285" s="41">
        <f t="shared" si="50"/>
        <v>784305.6494288668</v>
      </c>
    </row>
    <row r="286" spans="1:15" x14ac:dyDescent="0.2">
      <c r="A286" s="33">
        <v>4651</v>
      </c>
      <c r="B286" s="34" t="s">
        <v>264</v>
      </c>
      <c r="C286" s="36">
        <v>250041280</v>
      </c>
      <c r="D286" s="36">
        <v>7207</v>
      </c>
      <c r="E286" s="37">
        <f t="shared" si="41"/>
        <v>34694.225058970449</v>
      </c>
      <c r="F286" s="38">
        <f t="shared" si="42"/>
        <v>0.85214293323005685</v>
      </c>
      <c r="G286" s="39">
        <f t="shared" si="43"/>
        <v>3611.9196564579511</v>
      </c>
      <c r="H286" s="39">
        <f t="shared" si="44"/>
        <v>681.95994257645793</v>
      </c>
      <c r="I286" s="37">
        <f t="shared" si="45"/>
        <v>4293.8795990344088</v>
      </c>
      <c r="J286" s="82">
        <f t="shared" si="46"/>
        <v>-592.57761289522489</v>
      </c>
      <c r="K286" s="37">
        <f t="shared" si="47"/>
        <v>3701.301986139184</v>
      </c>
      <c r="L286" s="37">
        <f t="shared" si="48"/>
        <v>30945990.270240985</v>
      </c>
      <c r="M286" s="37">
        <f t="shared" si="49"/>
        <v>26675283.414105099</v>
      </c>
      <c r="N286" s="41">
        <f>'jan-nov'!M286</f>
        <v>27365229.672533374</v>
      </c>
      <c r="O286" s="41">
        <f t="shared" si="50"/>
        <v>-689946.25842827559</v>
      </c>
    </row>
    <row r="287" spans="1:15" x14ac:dyDescent="0.2">
      <c r="A287" s="33">
        <v>5001</v>
      </c>
      <c r="B287" s="34" t="s">
        <v>352</v>
      </c>
      <c r="C287" s="36">
        <v>8418154866</v>
      </c>
      <c r="D287" s="36">
        <v>210496</v>
      </c>
      <c r="E287" s="37">
        <f t="shared" si="41"/>
        <v>39991.994460702343</v>
      </c>
      <c r="F287" s="38">
        <f t="shared" si="42"/>
        <v>0.98226420701250761</v>
      </c>
      <c r="G287" s="39">
        <f t="shared" si="43"/>
        <v>433.25801541881521</v>
      </c>
      <c r="H287" s="39">
        <f t="shared" si="44"/>
        <v>0</v>
      </c>
      <c r="I287" s="37">
        <f t="shared" si="45"/>
        <v>433.25801541881521</v>
      </c>
      <c r="J287" s="82">
        <f t="shared" si="46"/>
        <v>-592.57761289522489</v>
      </c>
      <c r="K287" s="37">
        <f t="shared" si="47"/>
        <v>-159.31959747640968</v>
      </c>
      <c r="L287" s="37">
        <f t="shared" si="48"/>
        <v>91199079.213598922</v>
      </c>
      <c r="M287" s="37">
        <f t="shared" si="49"/>
        <v>-33536137.990394332</v>
      </c>
      <c r="N287" s="41">
        <f>'jan-nov'!M287</f>
        <v>-37323205.144491114</v>
      </c>
      <c r="O287" s="41">
        <f t="shared" si="50"/>
        <v>3787067.1540967822</v>
      </c>
    </row>
    <row r="288" spans="1:15" x14ac:dyDescent="0.2">
      <c r="A288" s="33">
        <v>5006</v>
      </c>
      <c r="B288" s="34" t="s">
        <v>353</v>
      </c>
      <c r="C288" s="36">
        <v>696642616</v>
      </c>
      <c r="D288" s="36">
        <v>24004</v>
      </c>
      <c r="E288" s="37">
        <f t="shared" si="41"/>
        <v>29021.938676887185</v>
      </c>
      <c r="F288" s="38">
        <f t="shared" si="42"/>
        <v>0.71282295281448105</v>
      </c>
      <c r="G288" s="39">
        <f t="shared" si="43"/>
        <v>7015.2914857079095</v>
      </c>
      <c r="H288" s="39">
        <f t="shared" si="44"/>
        <v>2667.2601763056005</v>
      </c>
      <c r="I288" s="37">
        <f t="shared" si="45"/>
        <v>9682.5516620135095</v>
      </c>
      <c r="J288" s="82">
        <f t="shared" si="46"/>
        <v>-592.57761289522489</v>
      </c>
      <c r="K288" s="37">
        <f t="shared" si="47"/>
        <v>9089.9740491182838</v>
      </c>
      <c r="L288" s="37">
        <f t="shared" si="48"/>
        <v>232419970.09497228</v>
      </c>
      <c r="M288" s="37">
        <f t="shared" si="49"/>
        <v>218195737.07503527</v>
      </c>
      <c r="N288" s="41">
        <f>'jan-nov'!M288</f>
        <v>208979424.0275901</v>
      </c>
      <c r="O288" s="41">
        <f t="shared" si="50"/>
        <v>9216313.047445178</v>
      </c>
    </row>
    <row r="289" spans="1:15" x14ac:dyDescent="0.2">
      <c r="A289" s="33">
        <v>5007</v>
      </c>
      <c r="B289" s="34" t="s">
        <v>354</v>
      </c>
      <c r="C289" s="36">
        <v>457115502</v>
      </c>
      <c r="D289" s="36">
        <v>15001</v>
      </c>
      <c r="E289" s="37">
        <f t="shared" si="41"/>
        <v>30472.33531097927</v>
      </c>
      <c r="F289" s="38">
        <f t="shared" si="42"/>
        <v>0.74844690002821679</v>
      </c>
      <c r="G289" s="39">
        <f t="shared" si="43"/>
        <v>6145.0535052526584</v>
      </c>
      <c r="H289" s="39">
        <f t="shared" si="44"/>
        <v>2159.6213543733707</v>
      </c>
      <c r="I289" s="37">
        <f t="shared" si="45"/>
        <v>8304.6748596260295</v>
      </c>
      <c r="J289" s="82">
        <f t="shared" si="46"/>
        <v>-592.57761289522489</v>
      </c>
      <c r="K289" s="37">
        <f t="shared" si="47"/>
        <v>7712.0972467308047</v>
      </c>
      <c r="L289" s="37">
        <f t="shared" si="48"/>
        <v>124578427.56925006</v>
      </c>
      <c r="M289" s="37">
        <f t="shared" si="49"/>
        <v>115689170.7982088</v>
      </c>
      <c r="N289" s="41">
        <f>'jan-nov'!M289</f>
        <v>108946204.02153096</v>
      </c>
      <c r="O289" s="41">
        <f t="shared" si="50"/>
        <v>6742966.7766778469</v>
      </c>
    </row>
    <row r="290" spans="1:15" x14ac:dyDescent="0.2">
      <c r="A290" s="33">
        <v>5014</v>
      </c>
      <c r="B290" s="34" t="s">
        <v>356</v>
      </c>
      <c r="C290" s="36">
        <v>505135602</v>
      </c>
      <c r="D290" s="36">
        <v>5265</v>
      </c>
      <c r="E290" s="37">
        <f t="shared" si="41"/>
        <v>95942.184615384613</v>
      </c>
      <c r="F290" s="38">
        <f t="shared" si="42"/>
        <v>2.3564859707830466</v>
      </c>
      <c r="G290" s="39">
        <f t="shared" si="43"/>
        <v>-33136.856077390548</v>
      </c>
      <c r="H290" s="39">
        <f t="shared" si="44"/>
        <v>0</v>
      </c>
      <c r="I290" s="37">
        <f t="shared" si="45"/>
        <v>-33136.856077390548</v>
      </c>
      <c r="J290" s="82">
        <f t="shared" si="46"/>
        <v>-592.57761289522489</v>
      </c>
      <c r="K290" s="37">
        <f t="shared" si="47"/>
        <v>-33729.433690285776</v>
      </c>
      <c r="L290" s="37">
        <f t="shared" si="48"/>
        <v>-174465547.24746123</v>
      </c>
      <c r="M290" s="37">
        <f t="shared" si="49"/>
        <v>-177585468.3793546</v>
      </c>
      <c r="N290" s="41">
        <f>'jan-nov'!M290</f>
        <v>-172709769.25481221</v>
      </c>
      <c r="O290" s="41">
        <f t="shared" si="50"/>
        <v>-4875699.1245423853</v>
      </c>
    </row>
    <row r="291" spans="1:15" x14ac:dyDescent="0.2">
      <c r="A291" s="33">
        <v>5020</v>
      </c>
      <c r="B291" s="34" t="s">
        <v>359</v>
      </c>
      <c r="C291" s="36">
        <v>25339143</v>
      </c>
      <c r="D291" s="36">
        <v>904</v>
      </c>
      <c r="E291" s="37">
        <f t="shared" si="41"/>
        <v>28030.025442477876</v>
      </c>
      <c r="F291" s="38">
        <f t="shared" si="42"/>
        <v>0.68846005519556697</v>
      </c>
      <c r="G291" s="39">
        <f t="shared" si="43"/>
        <v>7610.439426353495</v>
      </c>
      <c r="H291" s="39">
        <f t="shared" si="44"/>
        <v>3014.4298083488584</v>
      </c>
      <c r="I291" s="37">
        <f t="shared" si="45"/>
        <v>10624.869234702353</v>
      </c>
      <c r="J291" s="82">
        <f t="shared" si="46"/>
        <v>-592.57761289522489</v>
      </c>
      <c r="K291" s="37">
        <f t="shared" si="47"/>
        <v>10032.291621807128</v>
      </c>
      <c r="L291" s="37">
        <f t="shared" si="48"/>
        <v>9604881.7881709281</v>
      </c>
      <c r="M291" s="37">
        <f t="shared" si="49"/>
        <v>9069191.6261136439</v>
      </c>
      <c r="N291" s="41">
        <f>'jan-nov'!M291</f>
        <v>8806026.2996142898</v>
      </c>
      <c r="O291" s="41">
        <f t="shared" si="50"/>
        <v>263165.32649935409</v>
      </c>
    </row>
    <row r="292" spans="1:15" x14ac:dyDescent="0.2">
      <c r="A292" s="33">
        <v>5021</v>
      </c>
      <c r="B292" s="34" t="s">
        <v>360</v>
      </c>
      <c r="C292" s="36">
        <v>236607786</v>
      </c>
      <c r="D292" s="36">
        <v>7066</v>
      </c>
      <c r="E292" s="37">
        <f t="shared" si="41"/>
        <v>33485.392867251627</v>
      </c>
      <c r="F292" s="38">
        <f t="shared" si="42"/>
        <v>0.8224521761117376</v>
      </c>
      <c r="G292" s="39">
        <f t="shared" si="43"/>
        <v>4337.2189714892447</v>
      </c>
      <c r="H292" s="39">
        <f t="shared" si="44"/>
        <v>1105.0512096780458</v>
      </c>
      <c r="I292" s="37">
        <f t="shared" si="45"/>
        <v>5442.2701811672905</v>
      </c>
      <c r="J292" s="82">
        <f t="shared" si="46"/>
        <v>-592.57761289522489</v>
      </c>
      <c r="K292" s="37">
        <f t="shared" si="47"/>
        <v>4849.6925682720657</v>
      </c>
      <c r="L292" s="37">
        <f t="shared" si="48"/>
        <v>38455081.100128077</v>
      </c>
      <c r="M292" s="37">
        <f t="shared" si="49"/>
        <v>34267927.687410414</v>
      </c>
      <c r="N292" s="41">
        <f>'jan-nov'!M292</f>
        <v>34349645.913024969</v>
      </c>
      <c r="O292" s="41">
        <f t="shared" si="50"/>
        <v>-81718.22561455518</v>
      </c>
    </row>
    <row r="293" spans="1:15" x14ac:dyDescent="0.2">
      <c r="A293" s="33">
        <v>5022</v>
      </c>
      <c r="B293" s="34" t="s">
        <v>361</v>
      </c>
      <c r="C293" s="36">
        <v>73323489</v>
      </c>
      <c r="D293" s="36">
        <v>2443</v>
      </c>
      <c r="E293" s="37">
        <f t="shared" si="41"/>
        <v>30013.708145722474</v>
      </c>
      <c r="F293" s="38">
        <f t="shared" si="42"/>
        <v>0.73718231933224698</v>
      </c>
      <c r="G293" s="39">
        <f t="shared" si="43"/>
        <v>6420.2298044067365</v>
      </c>
      <c r="H293" s="39">
        <f t="shared" si="44"/>
        <v>2320.140862213249</v>
      </c>
      <c r="I293" s="37">
        <f t="shared" si="45"/>
        <v>8740.3706666199851</v>
      </c>
      <c r="J293" s="82">
        <f t="shared" si="46"/>
        <v>-592.57761289522489</v>
      </c>
      <c r="K293" s="37">
        <f t="shared" si="47"/>
        <v>8147.7930537247603</v>
      </c>
      <c r="L293" s="37">
        <f t="shared" si="48"/>
        <v>21352725.538552623</v>
      </c>
      <c r="M293" s="37">
        <f t="shared" si="49"/>
        <v>19905058.43024959</v>
      </c>
      <c r="N293" s="41">
        <f>'jan-nov'!M293</f>
        <v>19502740.938504107</v>
      </c>
      <c r="O293" s="41">
        <f t="shared" si="50"/>
        <v>402317.49174548313</v>
      </c>
    </row>
    <row r="294" spans="1:15" x14ac:dyDescent="0.2">
      <c r="A294" s="33">
        <v>5025</v>
      </c>
      <c r="B294" s="34" t="s">
        <v>362</v>
      </c>
      <c r="C294" s="36">
        <v>183183214</v>
      </c>
      <c r="D294" s="36">
        <v>5572</v>
      </c>
      <c r="E294" s="37">
        <f t="shared" si="41"/>
        <v>32875.666547020817</v>
      </c>
      <c r="F294" s="38">
        <f t="shared" si="42"/>
        <v>0.807476370365798</v>
      </c>
      <c r="G294" s="39">
        <f t="shared" si="43"/>
        <v>4703.0547636277306</v>
      </c>
      <c r="H294" s="39">
        <f t="shared" si="44"/>
        <v>1318.4554217588291</v>
      </c>
      <c r="I294" s="37">
        <f t="shared" si="45"/>
        <v>6021.5101853865599</v>
      </c>
      <c r="J294" s="82">
        <f t="shared" si="46"/>
        <v>-592.57761289522489</v>
      </c>
      <c r="K294" s="37">
        <f t="shared" si="47"/>
        <v>5428.9325724913351</v>
      </c>
      <c r="L294" s="37">
        <f t="shared" si="48"/>
        <v>33551854.75297391</v>
      </c>
      <c r="M294" s="37">
        <f t="shared" si="49"/>
        <v>30250012.29392172</v>
      </c>
      <c r="N294" s="41">
        <f>'jan-nov'!M294</f>
        <v>29763294.458020814</v>
      </c>
      <c r="O294" s="41">
        <f t="shared" si="50"/>
        <v>486717.83590090647</v>
      </c>
    </row>
    <row r="295" spans="1:15" x14ac:dyDescent="0.2">
      <c r="A295" s="33">
        <v>5026</v>
      </c>
      <c r="B295" s="34" t="s">
        <v>363</v>
      </c>
      <c r="C295" s="36">
        <v>54538567</v>
      </c>
      <c r="D295" s="36">
        <v>1953</v>
      </c>
      <c r="E295" s="37">
        <f t="shared" si="41"/>
        <v>27925.533538146443</v>
      </c>
      <c r="F295" s="38">
        <f t="shared" si="42"/>
        <v>0.68589357510545301</v>
      </c>
      <c r="G295" s="39">
        <f t="shared" si="43"/>
        <v>7673.134568952355</v>
      </c>
      <c r="H295" s="39">
        <f t="shared" si="44"/>
        <v>3051.0019748648601</v>
      </c>
      <c r="I295" s="37">
        <f t="shared" si="45"/>
        <v>10724.136543817214</v>
      </c>
      <c r="J295" s="82">
        <f t="shared" si="46"/>
        <v>-592.57761289522489</v>
      </c>
      <c r="K295" s="37">
        <f t="shared" si="47"/>
        <v>10131.558930921989</v>
      </c>
      <c r="L295" s="37">
        <f t="shared" si="48"/>
        <v>20944238.670075018</v>
      </c>
      <c r="M295" s="37">
        <f t="shared" si="49"/>
        <v>19786934.592090644</v>
      </c>
      <c r="N295" s="41">
        <f>'jan-nov'!M295</f>
        <v>18784074.58063795</v>
      </c>
      <c r="O295" s="41">
        <f t="shared" si="50"/>
        <v>1002860.0114526935</v>
      </c>
    </row>
    <row r="296" spans="1:15" x14ac:dyDescent="0.2">
      <c r="A296" s="33">
        <v>5027</v>
      </c>
      <c r="B296" s="34" t="s">
        <v>364</v>
      </c>
      <c r="C296" s="36">
        <v>171427878</v>
      </c>
      <c r="D296" s="36">
        <v>6120</v>
      </c>
      <c r="E296" s="37">
        <f t="shared" si="41"/>
        <v>28011.091176470589</v>
      </c>
      <c r="F296" s="38">
        <f t="shared" si="42"/>
        <v>0.68799500082566589</v>
      </c>
      <c r="G296" s="39">
        <f t="shared" si="43"/>
        <v>7621.7999859578667</v>
      </c>
      <c r="H296" s="39">
        <f t="shared" si="44"/>
        <v>3021.0568014514088</v>
      </c>
      <c r="I296" s="37">
        <f t="shared" si="45"/>
        <v>10642.856787409275</v>
      </c>
      <c r="J296" s="82">
        <f t="shared" si="46"/>
        <v>-592.57761289522489</v>
      </c>
      <c r="K296" s="37">
        <f t="shared" si="47"/>
        <v>10050.279174514049</v>
      </c>
      <c r="L296" s="37">
        <f t="shared" si="48"/>
        <v>65134283.538944766</v>
      </c>
      <c r="M296" s="37">
        <f t="shared" si="49"/>
        <v>61507708.548025981</v>
      </c>
      <c r="N296" s="41">
        <f>'jan-nov'!M296</f>
        <v>59444250.708450742</v>
      </c>
      <c r="O296" s="41">
        <f t="shared" si="50"/>
        <v>2063457.8395752385</v>
      </c>
    </row>
    <row r="297" spans="1:15" x14ac:dyDescent="0.2">
      <c r="A297" s="33">
        <v>5028</v>
      </c>
      <c r="B297" s="34" t="s">
        <v>365</v>
      </c>
      <c r="C297" s="36">
        <v>529305724</v>
      </c>
      <c r="D297" s="36">
        <v>17123</v>
      </c>
      <c r="E297" s="37">
        <f t="shared" si="41"/>
        <v>30911.973602756527</v>
      </c>
      <c r="F297" s="38">
        <f t="shared" si="42"/>
        <v>0.75924508511171562</v>
      </c>
      <c r="G297" s="39">
        <f t="shared" si="43"/>
        <v>5881.2705301863043</v>
      </c>
      <c r="H297" s="39">
        <f t="shared" si="44"/>
        <v>2005.7479522513306</v>
      </c>
      <c r="I297" s="37">
        <f t="shared" si="45"/>
        <v>7887.0184824376347</v>
      </c>
      <c r="J297" s="82">
        <f t="shared" si="46"/>
        <v>-592.57761289522489</v>
      </c>
      <c r="K297" s="37">
        <f t="shared" si="47"/>
        <v>7294.4408695424099</v>
      </c>
      <c r="L297" s="37">
        <f t="shared" si="48"/>
        <v>135049417.47477961</v>
      </c>
      <c r="M297" s="37">
        <f t="shared" si="49"/>
        <v>124902711.00917469</v>
      </c>
      <c r="N297" s="41">
        <f>'jan-nov'!M297</f>
        <v>118322533.11498396</v>
      </c>
      <c r="O297" s="41">
        <f t="shared" si="50"/>
        <v>6580177.8941907287</v>
      </c>
    </row>
    <row r="298" spans="1:15" x14ac:dyDescent="0.2">
      <c r="A298" s="33">
        <v>5029</v>
      </c>
      <c r="B298" s="34" t="s">
        <v>366</v>
      </c>
      <c r="C298" s="36">
        <v>255813858</v>
      </c>
      <c r="D298" s="36">
        <v>8360</v>
      </c>
      <c r="E298" s="37">
        <f t="shared" si="41"/>
        <v>30599.743779904307</v>
      </c>
      <c r="F298" s="38">
        <f t="shared" si="42"/>
        <v>0.75157624579811344</v>
      </c>
      <c r="G298" s="39">
        <f t="shared" si="43"/>
        <v>6068.6084238976364</v>
      </c>
      <c r="H298" s="39">
        <f t="shared" si="44"/>
        <v>2115.0283902496076</v>
      </c>
      <c r="I298" s="37">
        <f t="shared" si="45"/>
        <v>8183.636814147244</v>
      </c>
      <c r="J298" s="82">
        <f t="shared" si="46"/>
        <v>-592.57761289522489</v>
      </c>
      <c r="K298" s="37">
        <f t="shared" si="47"/>
        <v>7591.0592012520192</v>
      </c>
      <c r="L298" s="37">
        <f t="shared" si="48"/>
        <v>68415203.766270965</v>
      </c>
      <c r="M298" s="37">
        <f t="shared" si="49"/>
        <v>63461254.922466882</v>
      </c>
      <c r="N298" s="41">
        <f>'jan-nov'!M298</f>
        <v>59197030.022981718</v>
      </c>
      <c r="O298" s="41">
        <f t="shared" si="50"/>
        <v>4264224.8994851634</v>
      </c>
    </row>
    <row r="299" spans="1:15" x14ac:dyDescent="0.2">
      <c r="A299" s="33">
        <v>5031</v>
      </c>
      <c r="B299" s="34" t="s">
        <v>367</v>
      </c>
      <c r="C299" s="36">
        <v>528578240</v>
      </c>
      <c r="D299" s="36">
        <v>14425</v>
      </c>
      <c r="E299" s="37">
        <f t="shared" si="41"/>
        <v>36643.205545927209</v>
      </c>
      <c r="F299" s="38">
        <f t="shared" si="42"/>
        <v>0.90001285815677201</v>
      </c>
      <c r="G299" s="39">
        <f t="shared" si="43"/>
        <v>2442.5313642838955</v>
      </c>
      <c r="H299" s="39">
        <f t="shared" si="44"/>
        <v>0</v>
      </c>
      <c r="I299" s="37">
        <f t="shared" si="45"/>
        <v>2442.5313642838955</v>
      </c>
      <c r="J299" s="82">
        <f t="shared" si="46"/>
        <v>-592.57761289522489</v>
      </c>
      <c r="K299" s="37">
        <f t="shared" si="47"/>
        <v>1849.9537513886708</v>
      </c>
      <c r="L299" s="37">
        <f t="shared" si="48"/>
        <v>35233514.929795191</v>
      </c>
      <c r="M299" s="37">
        <f t="shared" si="49"/>
        <v>26685582.863781575</v>
      </c>
      <c r="N299" s="41">
        <f>'jan-nov'!M299</f>
        <v>23863687.33320687</v>
      </c>
      <c r="O299" s="41">
        <f t="shared" si="50"/>
        <v>2821895.5305747055</v>
      </c>
    </row>
    <row r="300" spans="1:15" x14ac:dyDescent="0.2">
      <c r="A300" s="33">
        <v>5032</v>
      </c>
      <c r="B300" s="34" t="s">
        <v>368</v>
      </c>
      <c r="C300" s="36">
        <v>124398697</v>
      </c>
      <c r="D300" s="36">
        <v>4090</v>
      </c>
      <c r="E300" s="37">
        <f t="shared" si="41"/>
        <v>30415.329339853302</v>
      </c>
      <c r="F300" s="38">
        <f t="shared" si="42"/>
        <v>0.74704674667807447</v>
      </c>
      <c r="G300" s="39">
        <f t="shared" si="43"/>
        <v>6179.2570879282393</v>
      </c>
      <c r="H300" s="39">
        <f t="shared" si="44"/>
        <v>2179.5734442674593</v>
      </c>
      <c r="I300" s="37">
        <f t="shared" si="45"/>
        <v>8358.8305321956977</v>
      </c>
      <c r="J300" s="82">
        <f t="shared" si="46"/>
        <v>-592.57761289522489</v>
      </c>
      <c r="K300" s="37">
        <f t="shared" si="47"/>
        <v>7766.252919300473</v>
      </c>
      <c r="L300" s="37">
        <f t="shared" si="48"/>
        <v>34187616.876680404</v>
      </c>
      <c r="M300" s="37">
        <f t="shared" si="49"/>
        <v>31763974.439938933</v>
      </c>
      <c r="N300" s="41">
        <f>'jan-nov'!M300</f>
        <v>29988295.268719513</v>
      </c>
      <c r="O300" s="41">
        <f t="shared" si="50"/>
        <v>1775679.1712194197</v>
      </c>
    </row>
    <row r="301" spans="1:15" x14ac:dyDescent="0.2">
      <c r="A301" s="33">
        <v>5033</v>
      </c>
      <c r="B301" s="34" t="s">
        <v>369</v>
      </c>
      <c r="C301" s="36">
        <v>36304246</v>
      </c>
      <c r="D301" s="36">
        <v>750</v>
      </c>
      <c r="E301" s="37">
        <f t="shared" si="41"/>
        <v>48405.66133333333</v>
      </c>
      <c r="F301" s="38">
        <f t="shared" si="42"/>
        <v>1.1889166615889664</v>
      </c>
      <c r="G301" s="39">
        <f t="shared" si="43"/>
        <v>-4614.9421081597766</v>
      </c>
      <c r="H301" s="39">
        <f t="shared" si="44"/>
        <v>0</v>
      </c>
      <c r="I301" s="37">
        <f t="shared" si="45"/>
        <v>-4614.9421081597766</v>
      </c>
      <c r="J301" s="82">
        <f t="shared" si="46"/>
        <v>-592.57761289522489</v>
      </c>
      <c r="K301" s="37">
        <f t="shared" si="47"/>
        <v>-5207.5197210550014</v>
      </c>
      <c r="L301" s="37">
        <f t="shared" si="48"/>
        <v>-3461206.5811198326</v>
      </c>
      <c r="M301" s="37">
        <f t="shared" si="49"/>
        <v>-3905639.7907912512</v>
      </c>
      <c r="N301" s="41">
        <f>'jan-nov'!M301</f>
        <v>-4031913.4038194008</v>
      </c>
      <c r="O301" s="41">
        <f t="shared" si="50"/>
        <v>126273.61302814959</v>
      </c>
    </row>
    <row r="302" spans="1:15" x14ac:dyDescent="0.2">
      <c r="A302" s="33">
        <v>5034</v>
      </c>
      <c r="B302" s="34" t="s">
        <v>370</v>
      </c>
      <c r="C302" s="36">
        <v>69458955</v>
      </c>
      <c r="D302" s="36">
        <v>2399</v>
      </c>
      <c r="E302" s="37">
        <f t="shared" si="41"/>
        <v>28953.295122967902</v>
      </c>
      <c r="F302" s="38">
        <f t="shared" si="42"/>
        <v>0.71113696273155835</v>
      </c>
      <c r="G302" s="39">
        <f t="shared" si="43"/>
        <v>7056.477618059479</v>
      </c>
      <c r="H302" s="39">
        <f t="shared" si="44"/>
        <v>2691.2854201773494</v>
      </c>
      <c r="I302" s="37">
        <f t="shared" si="45"/>
        <v>9747.7630382368279</v>
      </c>
      <c r="J302" s="82">
        <f t="shared" si="46"/>
        <v>-592.57761289522489</v>
      </c>
      <c r="K302" s="37">
        <f t="shared" si="47"/>
        <v>9155.1854253416022</v>
      </c>
      <c r="L302" s="37">
        <f t="shared" si="48"/>
        <v>23384883.52873015</v>
      </c>
      <c r="M302" s="37">
        <f t="shared" si="49"/>
        <v>21963289.835394505</v>
      </c>
      <c r="N302" s="41">
        <f>'jan-nov'!M302</f>
        <v>21197950.497593679</v>
      </c>
      <c r="O302" s="41">
        <f t="shared" si="50"/>
        <v>765339.33780082688</v>
      </c>
    </row>
    <row r="303" spans="1:15" x14ac:dyDescent="0.2">
      <c r="A303" s="33">
        <v>5035</v>
      </c>
      <c r="B303" s="34" t="s">
        <v>371</v>
      </c>
      <c r="C303" s="36">
        <v>760669408</v>
      </c>
      <c r="D303" s="36">
        <v>24287</v>
      </c>
      <c r="E303" s="37">
        <f t="shared" si="41"/>
        <v>31320.02338699716</v>
      </c>
      <c r="F303" s="38">
        <f t="shared" si="42"/>
        <v>0.76926740840775931</v>
      </c>
      <c r="G303" s="39">
        <f t="shared" si="43"/>
        <v>5636.4406596419249</v>
      </c>
      <c r="H303" s="39">
        <f t="shared" si="44"/>
        <v>1862.930527767109</v>
      </c>
      <c r="I303" s="37">
        <f t="shared" si="45"/>
        <v>7499.3711874090341</v>
      </c>
      <c r="J303" s="82">
        <f t="shared" si="46"/>
        <v>-592.57761289522489</v>
      </c>
      <c r="K303" s="37">
        <f t="shared" si="47"/>
        <v>6906.7935745138093</v>
      </c>
      <c r="L303" s="37">
        <f t="shared" si="48"/>
        <v>182137228.0286032</v>
      </c>
      <c r="M303" s="37">
        <f t="shared" si="49"/>
        <v>167745295.5442169</v>
      </c>
      <c r="N303" s="41">
        <f>'jan-nov'!M303</f>
        <v>157482595.58958218</v>
      </c>
      <c r="O303" s="41">
        <f t="shared" si="50"/>
        <v>10262699.954634726</v>
      </c>
    </row>
    <row r="304" spans="1:15" x14ac:dyDescent="0.2">
      <c r="A304" s="33">
        <v>5036</v>
      </c>
      <c r="B304" s="34" t="s">
        <v>372</v>
      </c>
      <c r="C304" s="36">
        <v>79045321</v>
      </c>
      <c r="D304" s="36">
        <v>2608</v>
      </c>
      <c r="E304" s="37">
        <f t="shared" si="41"/>
        <v>30308.788726993866</v>
      </c>
      <c r="F304" s="38">
        <f t="shared" si="42"/>
        <v>0.74442994719067124</v>
      </c>
      <c r="G304" s="39">
        <f t="shared" si="43"/>
        <v>6243.1814556439012</v>
      </c>
      <c r="H304" s="39">
        <f t="shared" si="44"/>
        <v>2216.862658768262</v>
      </c>
      <c r="I304" s="37">
        <f t="shared" si="45"/>
        <v>8460.0441144121633</v>
      </c>
      <c r="J304" s="82">
        <f t="shared" si="46"/>
        <v>-592.57761289522489</v>
      </c>
      <c r="K304" s="37">
        <f t="shared" si="47"/>
        <v>7867.4665015169385</v>
      </c>
      <c r="L304" s="37">
        <f t="shared" si="48"/>
        <v>22063795.050386921</v>
      </c>
      <c r="M304" s="37">
        <f t="shared" si="49"/>
        <v>20518352.635956176</v>
      </c>
      <c r="N304" s="41">
        <f>'jan-nov'!M304</f>
        <v>20934027.62941822</v>
      </c>
      <c r="O304" s="41">
        <f t="shared" si="50"/>
        <v>-415674.99346204475</v>
      </c>
    </row>
    <row r="305" spans="1:15" x14ac:dyDescent="0.2">
      <c r="A305" s="33">
        <v>5037</v>
      </c>
      <c r="B305" s="34" t="s">
        <v>373</v>
      </c>
      <c r="C305" s="36">
        <v>624982653</v>
      </c>
      <c r="D305" s="36">
        <v>20171</v>
      </c>
      <c r="E305" s="37">
        <f t="shared" si="41"/>
        <v>30984.217589608845</v>
      </c>
      <c r="F305" s="38">
        <f t="shared" si="42"/>
        <v>0.76101950730330303</v>
      </c>
      <c r="G305" s="39">
        <f t="shared" si="43"/>
        <v>5837.9241380749136</v>
      </c>
      <c r="H305" s="39">
        <f t="shared" si="44"/>
        <v>1980.4625568530194</v>
      </c>
      <c r="I305" s="37">
        <f t="shared" si="45"/>
        <v>7818.3866949279327</v>
      </c>
      <c r="J305" s="82">
        <f t="shared" si="46"/>
        <v>-592.57761289522489</v>
      </c>
      <c r="K305" s="37">
        <f t="shared" si="47"/>
        <v>7225.8090820327079</v>
      </c>
      <c r="L305" s="37">
        <f t="shared" si="48"/>
        <v>157704678.02339134</v>
      </c>
      <c r="M305" s="37">
        <f t="shared" si="49"/>
        <v>145751794.99368176</v>
      </c>
      <c r="N305" s="41">
        <f>'jan-nov'!M305</f>
        <v>139902665.10350648</v>
      </c>
      <c r="O305" s="41">
        <f t="shared" si="50"/>
        <v>5849129.890175283</v>
      </c>
    </row>
    <row r="306" spans="1:15" x14ac:dyDescent="0.2">
      <c r="A306" s="33">
        <v>5038</v>
      </c>
      <c r="B306" s="34" t="s">
        <v>374</v>
      </c>
      <c r="C306" s="36">
        <v>435376788</v>
      </c>
      <c r="D306" s="36">
        <v>14955</v>
      </c>
      <c r="E306" s="37">
        <f t="shared" si="41"/>
        <v>29112.456569709128</v>
      </c>
      <c r="F306" s="38">
        <f t="shared" si="42"/>
        <v>0.71504620992911583</v>
      </c>
      <c r="G306" s="39">
        <f t="shared" si="43"/>
        <v>6960.9807500147444</v>
      </c>
      <c r="H306" s="39">
        <f t="shared" si="44"/>
        <v>2635.5789138179202</v>
      </c>
      <c r="I306" s="37">
        <f t="shared" si="45"/>
        <v>9596.5596638326642</v>
      </c>
      <c r="J306" s="82">
        <f t="shared" si="46"/>
        <v>-592.57761289522489</v>
      </c>
      <c r="K306" s="37">
        <f t="shared" si="47"/>
        <v>9003.9820509374385</v>
      </c>
      <c r="L306" s="37">
        <f t="shared" si="48"/>
        <v>143516549.77261749</v>
      </c>
      <c r="M306" s="37">
        <f t="shared" si="49"/>
        <v>134654551.57176939</v>
      </c>
      <c r="N306" s="41">
        <f>'jan-nov'!M306</f>
        <v>128908629.44467007</v>
      </c>
      <c r="O306" s="41">
        <f t="shared" si="50"/>
        <v>5745922.1270993203</v>
      </c>
    </row>
    <row r="307" spans="1:15" x14ac:dyDescent="0.2">
      <c r="A307" s="33">
        <v>5041</v>
      </c>
      <c r="B307" s="34" t="s">
        <v>391</v>
      </c>
      <c r="C307" s="36">
        <v>59484536</v>
      </c>
      <c r="D307" s="36">
        <v>2033</v>
      </c>
      <c r="E307" s="37">
        <f t="shared" si="41"/>
        <v>29259.486473192326</v>
      </c>
      <c r="F307" s="38">
        <f t="shared" si="42"/>
        <v>0.7186574879736245</v>
      </c>
      <c r="G307" s="39">
        <f t="shared" si="43"/>
        <v>6872.7628079248252</v>
      </c>
      <c r="H307" s="39">
        <f t="shared" si="44"/>
        <v>2584.1184475988007</v>
      </c>
      <c r="I307" s="37">
        <f t="shared" si="45"/>
        <v>9456.8812555236254</v>
      </c>
      <c r="J307" s="82">
        <f t="shared" si="46"/>
        <v>-592.57761289522489</v>
      </c>
      <c r="K307" s="37">
        <f t="shared" si="47"/>
        <v>8864.3036426283998</v>
      </c>
      <c r="L307" s="37">
        <f t="shared" si="48"/>
        <v>19225839.592479531</v>
      </c>
      <c r="M307" s="37">
        <f t="shared" si="49"/>
        <v>18021129.305463538</v>
      </c>
      <c r="N307" s="41">
        <f>'jan-nov'!M307</f>
        <v>17368341.71865692</v>
      </c>
      <c r="O307" s="41">
        <f t="shared" si="50"/>
        <v>652787.58680661768</v>
      </c>
    </row>
    <row r="308" spans="1:15" x14ac:dyDescent="0.2">
      <c r="A308" s="33">
        <v>5042</v>
      </c>
      <c r="B308" s="34" t="s">
        <v>375</v>
      </c>
      <c r="C308" s="36">
        <v>38865267</v>
      </c>
      <c r="D308" s="36">
        <v>1309</v>
      </c>
      <c r="E308" s="37">
        <f t="shared" si="41"/>
        <v>29690.807486631016</v>
      </c>
      <c r="F308" s="38">
        <f t="shared" si="42"/>
        <v>0.72925138805153888</v>
      </c>
      <c r="G308" s="39">
        <f t="shared" si="43"/>
        <v>6613.970199861611</v>
      </c>
      <c r="H308" s="39">
        <f t="shared" si="44"/>
        <v>2433.1560928952595</v>
      </c>
      <c r="I308" s="37">
        <f t="shared" si="45"/>
        <v>9047.1262927568714</v>
      </c>
      <c r="J308" s="82">
        <f t="shared" si="46"/>
        <v>-592.57761289522489</v>
      </c>
      <c r="K308" s="37">
        <f t="shared" si="47"/>
        <v>8454.5486798616457</v>
      </c>
      <c r="L308" s="37">
        <f t="shared" si="48"/>
        <v>11842688.317218745</v>
      </c>
      <c r="M308" s="37">
        <f t="shared" si="49"/>
        <v>11067004.221938895</v>
      </c>
      <c r="N308" s="41">
        <f>'jan-nov'!M308</f>
        <v>10799897.904585298</v>
      </c>
      <c r="O308" s="41">
        <f t="shared" si="50"/>
        <v>267106.31735359691</v>
      </c>
    </row>
    <row r="309" spans="1:15" x14ac:dyDescent="0.2">
      <c r="A309" s="33">
        <v>5043</v>
      </c>
      <c r="B309" s="34" t="s">
        <v>392</v>
      </c>
      <c r="C309" s="36">
        <v>14136126</v>
      </c>
      <c r="D309" s="36">
        <v>441</v>
      </c>
      <c r="E309" s="37">
        <f t="shared" si="41"/>
        <v>32054.707482993199</v>
      </c>
      <c r="F309" s="38">
        <f t="shared" si="42"/>
        <v>0.78731236717237851</v>
      </c>
      <c r="G309" s="39">
        <f t="shared" si="43"/>
        <v>5195.6302020443009</v>
      </c>
      <c r="H309" s="39">
        <f t="shared" si="44"/>
        <v>1605.7910941684954</v>
      </c>
      <c r="I309" s="37">
        <f t="shared" si="45"/>
        <v>6801.4212962127967</v>
      </c>
      <c r="J309" s="82">
        <f t="shared" si="46"/>
        <v>-592.57761289522489</v>
      </c>
      <c r="K309" s="37">
        <f t="shared" si="47"/>
        <v>6208.843683317572</v>
      </c>
      <c r="L309" s="37">
        <f t="shared" si="48"/>
        <v>2999426.7916298434</v>
      </c>
      <c r="M309" s="37">
        <f t="shared" si="49"/>
        <v>2738100.0643430492</v>
      </c>
      <c r="N309" s="41">
        <f>'jan-nov'!M309</f>
        <v>2549693.8020795374</v>
      </c>
      <c r="O309" s="41">
        <f t="shared" si="50"/>
        <v>188406.26226351177</v>
      </c>
    </row>
    <row r="310" spans="1:15" x14ac:dyDescent="0.2">
      <c r="A310" s="33">
        <v>5044</v>
      </c>
      <c r="B310" s="34" t="s">
        <v>376</v>
      </c>
      <c r="C310" s="36">
        <v>32555302</v>
      </c>
      <c r="D310" s="36">
        <v>818</v>
      </c>
      <c r="E310" s="37">
        <f t="shared" si="41"/>
        <v>39798.657701711491</v>
      </c>
      <c r="F310" s="38">
        <f t="shared" si="42"/>
        <v>0.97751556216952218</v>
      </c>
      <c r="G310" s="39">
        <f t="shared" si="43"/>
        <v>549.26007081332648</v>
      </c>
      <c r="H310" s="39">
        <f t="shared" si="44"/>
        <v>0</v>
      </c>
      <c r="I310" s="37">
        <f t="shared" si="45"/>
        <v>549.26007081332648</v>
      </c>
      <c r="J310" s="82">
        <f t="shared" si="46"/>
        <v>-592.57761289522489</v>
      </c>
      <c r="K310" s="37">
        <f t="shared" si="47"/>
        <v>-43.317542081898409</v>
      </c>
      <c r="L310" s="37">
        <f t="shared" si="48"/>
        <v>449294.73792530107</v>
      </c>
      <c r="M310" s="37">
        <f t="shared" si="49"/>
        <v>-35433.7494229929</v>
      </c>
      <c r="N310" s="41">
        <f>'jan-nov'!M310</f>
        <v>-79438.704432360872</v>
      </c>
      <c r="O310" s="41">
        <f t="shared" si="50"/>
        <v>44004.955009367972</v>
      </c>
    </row>
    <row r="311" spans="1:15" x14ac:dyDescent="0.2">
      <c r="A311" s="33">
        <v>5045</v>
      </c>
      <c r="B311" s="34" t="s">
        <v>377</v>
      </c>
      <c r="C311" s="36">
        <v>67162660</v>
      </c>
      <c r="D311" s="36">
        <v>2287</v>
      </c>
      <c r="E311" s="37">
        <f t="shared" si="41"/>
        <v>29367.144731088763</v>
      </c>
      <c r="F311" s="38">
        <f t="shared" si="42"/>
        <v>0.72130173852294144</v>
      </c>
      <c r="G311" s="39">
        <f t="shared" si="43"/>
        <v>6808.1678531869629</v>
      </c>
      <c r="H311" s="39">
        <f t="shared" si="44"/>
        <v>2546.4380573350477</v>
      </c>
      <c r="I311" s="37">
        <f t="shared" si="45"/>
        <v>9354.6059105220102</v>
      </c>
      <c r="J311" s="82">
        <f t="shared" si="46"/>
        <v>-592.57761289522489</v>
      </c>
      <c r="K311" s="37">
        <f t="shared" si="47"/>
        <v>8762.0282976267845</v>
      </c>
      <c r="L311" s="37">
        <f t="shared" si="48"/>
        <v>21393983.717363838</v>
      </c>
      <c r="M311" s="37">
        <f t="shared" si="49"/>
        <v>20038758.716672458</v>
      </c>
      <c r="N311" s="41">
        <f>'jan-nov'!M311</f>
        <v>19082883.384367127</v>
      </c>
      <c r="O311" s="41">
        <f t="shared" si="50"/>
        <v>955875.33230533078</v>
      </c>
    </row>
    <row r="312" spans="1:15" x14ac:dyDescent="0.2">
      <c r="A312" s="33">
        <v>5046</v>
      </c>
      <c r="B312" s="34" t="s">
        <v>378</v>
      </c>
      <c r="C312" s="36">
        <v>30299006</v>
      </c>
      <c r="D312" s="36">
        <v>1193</v>
      </c>
      <c r="E312" s="37">
        <f t="shared" si="41"/>
        <v>25397.322715842412</v>
      </c>
      <c r="F312" s="38">
        <f t="shared" si="42"/>
        <v>0.62379687220229663</v>
      </c>
      <c r="G312" s="39">
        <f t="shared" si="43"/>
        <v>9190.0610623347729</v>
      </c>
      <c r="H312" s="39">
        <f t="shared" si="44"/>
        <v>3935.8757626712704</v>
      </c>
      <c r="I312" s="37">
        <f t="shared" si="45"/>
        <v>13125.936825006043</v>
      </c>
      <c r="J312" s="82">
        <f t="shared" si="46"/>
        <v>-592.57761289522489</v>
      </c>
      <c r="K312" s="37">
        <f t="shared" si="47"/>
        <v>12533.359212110818</v>
      </c>
      <c r="L312" s="37">
        <f t="shared" si="48"/>
        <v>15659242.63223221</v>
      </c>
      <c r="M312" s="37">
        <f t="shared" si="49"/>
        <v>14952297.540048206</v>
      </c>
      <c r="N312" s="41">
        <f>'jan-nov'!M312</f>
        <v>14561666.219457798</v>
      </c>
      <c r="O312" s="41">
        <f t="shared" si="50"/>
        <v>390631.32059040852</v>
      </c>
    </row>
    <row r="313" spans="1:15" x14ac:dyDescent="0.2">
      <c r="A313" s="33">
        <v>5047</v>
      </c>
      <c r="B313" s="34" t="s">
        <v>379</v>
      </c>
      <c r="C313" s="36">
        <v>113926466</v>
      </c>
      <c r="D313" s="36">
        <v>3817</v>
      </c>
      <c r="E313" s="37">
        <f t="shared" si="41"/>
        <v>29847.12234739324</v>
      </c>
      <c r="F313" s="38">
        <f t="shared" si="42"/>
        <v>0.73309071876813403</v>
      </c>
      <c r="G313" s="39">
        <f t="shared" si="43"/>
        <v>6520.1812834042767</v>
      </c>
      <c r="H313" s="39">
        <f t="shared" si="44"/>
        <v>2378.4458916284807</v>
      </c>
      <c r="I313" s="37">
        <f t="shared" si="45"/>
        <v>8898.6271750327578</v>
      </c>
      <c r="J313" s="82">
        <f t="shared" si="46"/>
        <v>-592.57761289522489</v>
      </c>
      <c r="K313" s="37">
        <f t="shared" si="47"/>
        <v>8306.0495621375321</v>
      </c>
      <c r="L313" s="37">
        <f t="shared" si="48"/>
        <v>33966059.92710004</v>
      </c>
      <c r="M313" s="37">
        <f t="shared" si="49"/>
        <v>31704191.17867896</v>
      </c>
      <c r="N313" s="41">
        <f>'jan-nov'!M313</f>
        <v>30203755.686479803</v>
      </c>
      <c r="O313" s="41">
        <f t="shared" si="50"/>
        <v>1500435.4921991564</v>
      </c>
    </row>
    <row r="314" spans="1:15" x14ac:dyDescent="0.2">
      <c r="A314" s="33">
        <v>5049</v>
      </c>
      <c r="B314" s="34" t="s">
        <v>380</v>
      </c>
      <c r="C314" s="36">
        <v>47240843</v>
      </c>
      <c r="D314" s="36">
        <v>1101</v>
      </c>
      <c r="E314" s="37">
        <f t="shared" si="41"/>
        <v>42907.214350590373</v>
      </c>
      <c r="F314" s="38">
        <f t="shared" si="42"/>
        <v>1.0538664412101983</v>
      </c>
      <c r="G314" s="39">
        <f t="shared" si="43"/>
        <v>-1315.8739185140032</v>
      </c>
      <c r="H314" s="39">
        <f t="shared" si="44"/>
        <v>0</v>
      </c>
      <c r="I314" s="37">
        <f t="shared" si="45"/>
        <v>-1315.8739185140032</v>
      </c>
      <c r="J314" s="82">
        <f t="shared" si="46"/>
        <v>-592.57761289522489</v>
      </c>
      <c r="K314" s="37">
        <f t="shared" si="47"/>
        <v>-1908.4515314092282</v>
      </c>
      <c r="L314" s="37">
        <f t="shared" si="48"/>
        <v>-1448777.1842839175</v>
      </c>
      <c r="M314" s="37">
        <f t="shared" si="49"/>
        <v>-2101205.13608156</v>
      </c>
      <c r="N314" s="41">
        <f>'jan-nov'!M314</f>
        <v>-2243163.3408068777</v>
      </c>
      <c r="O314" s="41">
        <f t="shared" si="50"/>
        <v>141958.20472531766</v>
      </c>
    </row>
    <row r="315" spans="1:15" x14ac:dyDescent="0.2">
      <c r="A315" s="33">
        <v>5052</v>
      </c>
      <c r="B315" s="34" t="s">
        <v>381</v>
      </c>
      <c r="C315" s="36">
        <v>18035609</v>
      </c>
      <c r="D315" s="36">
        <v>570</v>
      </c>
      <c r="E315" s="37">
        <f t="shared" si="41"/>
        <v>31641.419298245615</v>
      </c>
      <c r="F315" s="38">
        <f t="shared" si="42"/>
        <v>0.77716138079290109</v>
      </c>
      <c r="G315" s="39">
        <f t="shared" si="43"/>
        <v>5443.6031128928516</v>
      </c>
      <c r="H315" s="39">
        <f t="shared" si="44"/>
        <v>1750.4419588301498</v>
      </c>
      <c r="I315" s="37">
        <f t="shared" si="45"/>
        <v>7194.0450717230015</v>
      </c>
      <c r="J315" s="82">
        <f t="shared" si="46"/>
        <v>-592.57761289522489</v>
      </c>
      <c r="K315" s="37">
        <f t="shared" si="47"/>
        <v>6601.4674588277767</v>
      </c>
      <c r="L315" s="37">
        <f t="shared" si="48"/>
        <v>4100605.690882111</v>
      </c>
      <c r="M315" s="37">
        <f t="shared" si="49"/>
        <v>3762836.4515318326</v>
      </c>
      <c r="N315" s="41">
        <f>'jan-nov'!M315</f>
        <v>3668645.1958851158</v>
      </c>
      <c r="O315" s="41">
        <f t="shared" si="50"/>
        <v>94191.255646716803</v>
      </c>
    </row>
    <row r="316" spans="1:15" x14ac:dyDescent="0.2">
      <c r="A316" s="33">
        <v>5053</v>
      </c>
      <c r="B316" s="34" t="s">
        <v>382</v>
      </c>
      <c r="C316" s="36">
        <v>216518137</v>
      </c>
      <c r="D316" s="36">
        <v>6794</v>
      </c>
      <c r="E316" s="37">
        <f t="shared" si="41"/>
        <v>31869.022225493081</v>
      </c>
      <c r="F316" s="38">
        <f t="shared" si="42"/>
        <v>0.78275165484302733</v>
      </c>
      <c r="G316" s="39">
        <f t="shared" si="43"/>
        <v>5307.0413565443714</v>
      </c>
      <c r="H316" s="39">
        <f t="shared" si="44"/>
        <v>1670.7809342935366</v>
      </c>
      <c r="I316" s="37">
        <f t="shared" si="45"/>
        <v>6977.8222908379084</v>
      </c>
      <c r="J316" s="82">
        <f t="shared" si="46"/>
        <v>-592.57761289522489</v>
      </c>
      <c r="K316" s="37">
        <f t="shared" si="47"/>
        <v>6385.2446779426837</v>
      </c>
      <c r="L316" s="37">
        <f t="shared" si="48"/>
        <v>47407324.64395275</v>
      </c>
      <c r="M316" s="37">
        <f t="shared" si="49"/>
        <v>43381352.341942593</v>
      </c>
      <c r="N316" s="41">
        <f>'jan-nov'!M316</f>
        <v>41413641.473760486</v>
      </c>
      <c r="O316" s="41">
        <f t="shared" si="50"/>
        <v>1967710.8681821078</v>
      </c>
    </row>
    <row r="317" spans="1:15" x14ac:dyDescent="0.2">
      <c r="A317" s="33">
        <v>5054</v>
      </c>
      <c r="B317" s="34" t="s">
        <v>383</v>
      </c>
      <c r="C317" s="36">
        <v>277798775</v>
      </c>
      <c r="D317" s="36">
        <v>9899</v>
      </c>
      <c r="E317" s="37">
        <f t="shared" si="41"/>
        <v>28063.317001717343</v>
      </c>
      <c r="F317" s="38">
        <f t="shared" si="42"/>
        <v>0.68927774652298246</v>
      </c>
      <c r="G317" s="39">
        <f t="shared" si="43"/>
        <v>7590.4644908098144</v>
      </c>
      <c r="H317" s="39">
        <f t="shared" si="44"/>
        <v>3002.7777626150446</v>
      </c>
      <c r="I317" s="37">
        <f t="shared" si="45"/>
        <v>10593.242253424858</v>
      </c>
      <c r="J317" s="82">
        <f t="shared" si="46"/>
        <v>-592.57761289522489</v>
      </c>
      <c r="K317" s="37">
        <f t="shared" si="47"/>
        <v>10000.664640529632</v>
      </c>
      <c r="L317" s="37">
        <f t="shared" si="48"/>
        <v>104862505.06665267</v>
      </c>
      <c r="M317" s="37">
        <f t="shared" si="49"/>
        <v>98996579.276602834</v>
      </c>
      <c r="N317" s="41">
        <f>'jan-nov'!M317</f>
        <v>95216276.811871558</v>
      </c>
      <c r="O317" s="41">
        <f t="shared" si="50"/>
        <v>3780302.464731276</v>
      </c>
    </row>
    <row r="318" spans="1:15" x14ac:dyDescent="0.2">
      <c r="A318" s="33">
        <v>5055</v>
      </c>
      <c r="B318" s="34" t="s">
        <v>411</v>
      </c>
      <c r="C318" s="36">
        <v>195703162</v>
      </c>
      <c r="D318" s="36">
        <v>5884</v>
      </c>
      <c r="E318" s="37">
        <f t="shared" si="41"/>
        <v>33260.224677090417</v>
      </c>
      <c r="F318" s="38">
        <f t="shared" si="42"/>
        <v>0.81692170290739474</v>
      </c>
      <c r="G318" s="39">
        <f t="shared" si="43"/>
        <v>4472.319885585971</v>
      </c>
      <c r="H318" s="39">
        <f t="shared" si="44"/>
        <v>1183.8600762344693</v>
      </c>
      <c r="I318" s="37">
        <f t="shared" si="45"/>
        <v>5656.1799618204404</v>
      </c>
      <c r="J318" s="82">
        <f t="shared" si="46"/>
        <v>-592.57761289522489</v>
      </c>
      <c r="K318" s="37">
        <f t="shared" si="47"/>
        <v>5063.6023489252157</v>
      </c>
      <c r="L318" s="37">
        <f t="shared" si="48"/>
        <v>33280962.895351473</v>
      </c>
      <c r="M318" s="37">
        <f t="shared" si="49"/>
        <v>29794236.221075971</v>
      </c>
      <c r="N318" s="41">
        <f>'jan-nov'!M318</f>
        <v>28207109.566294786</v>
      </c>
      <c r="O318" s="41">
        <f t="shared" si="50"/>
        <v>1587126.6547811851</v>
      </c>
    </row>
    <row r="319" spans="1:15" x14ac:dyDescent="0.2">
      <c r="A319" s="33">
        <v>5056</v>
      </c>
      <c r="B319" s="34" t="s">
        <v>355</v>
      </c>
      <c r="C319" s="36">
        <v>171757519</v>
      </c>
      <c r="D319" s="36">
        <v>5156</v>
      </c>
      <c r="E319" s="37">
        <f t="shared" si="41"/>
        <v>33312.164274631497</v>
      </c>
      <c r="F319" s="38">
        <f t="shared" si="42"/>
        <v>0.81819741841694182</v>
      </c>
      <c r="G319" s="39">
        <f t="shared" si="43"/>
        <v>4441.156127061322</v>
      </c>
      <c r="H319" s="39">
        <f t="shared" si="44"/>
        <v>1165.6812170950909</v>
      </c>
      <c r="I319" s="37">
        <f t="shared" si="45"/>
        <v>5606.8373441564127</v>
      </c>
      <c r="J319" s="82">
        <f t="shared" si="46"/>
        <v>-592.57761289522489</v>
      </c>
      <c r="K319" s="37">
        <f t="shared" si="47"/>
        <v>5014.2597312611879</v>
      </c>
      <c r="L319" s="37">
        <f t="shared" si="48"/>
        <v>28908853.346470464</v>
      </c>
      <c r="M319" s="37">
        <f t="shared" si="49"/>
        <v>25853523.174382683</v>
      </c>
      <c r="N319" s="41">
        <f>'jan-nov'!M319</f>
        <v>23674956.130322203</v>
      </c>
      <c r="O319" s="41">
        <f t="shared" si="50"/>
        <v>2178567.0440604798</v>
      </c>
    </row>
    <row r="320" spans="1:15" x14ac:dyDescent="0.2">
      <c r="A320" s="33">
        <v>5057</v>
      </c>
      <c r="B320" s="34" t="s">
        <v>357</v>
      </c>
      <c r="C320" s="36">
        <v>317177083</v>
      </c>
      <c r="D320" s="36">
        <v>10371</v>
      </c>
      <c r="E320" s="37">
        <f t="shared" si="41"/>
        <v>30583.076173946582</v>
      </c>
      <c r="F320" s="38">
        <f t="shared" si="42"/>
        <v>0.75116686404634936</v>
      </c>
      <c r="G320" s="39">
        <f t="shared" si="43"/>
        <v>6078.608987472272</v>
      </c>
      <c r="H320" s="39">
        <f t="shared" si="44"/>
        <v>2120.8620523348113</v>
      </c>
      <c r="I320" s="37">
        <f t="shared" si="45"/>
        <v>8199.4710398070838</v>
      </c>
      <c r="J320" s="82">
        <f t="shared" si="46"/>
        <v>-592.57761289522489</v>
      </c>
      <c r="K320" s="37">
        <f t="shared" si="47"/>
        <v>7606.893426911859</v>
      </c>
      <c r="L320" s="37">
        <f t="shared" si="48"/>
        <v>85036714.15383926</v>
      </c>
      <c r="M320" s="37">
        <f t="shared" si="49"/>
        <v>78891091.730502889</v>
      </c>
      <c r="N320" s="41">
        <f>'jan-nov'!M320</f>
        <v>74218904.096183419</v>
      </c>
      <c r="O320" s="41">
        <f t="shared" si="50"/>
        <v>4672187.6343194693</v>
      </c>
    </row>
    <row r="321" spans="1:15" x14ac:dyDescent="0.2">
      <c r="A321" s="33">
        <v>5058</v>
      </c>
      <c r="B321" s="34" t="s">
        <v>358</v>
      </c>
      <c r="C321" s="36">
        <v>141232807</v>
      </c>
      <c r="D321" s="36">
        <v>4252</v>
      </c>
      <c r="E321" s="37">
        <f t="shared" si="41"/>
        <v>33215.617826904985</v>
      </c>
      <c r="F321" s="38">
        <f t="shared" si="42"/>
        <v>0.81582609082513724</v>
      </c>
      <c r="G321" s="39">
        <f t="shared" si="43"/>
        <v>4499.0839956972295</v>
      </c>
      <c r="H321" s="39">
        <f t="shared" si="44"/>
        <v>1199.4724737993702</v>
      </c>
      <c r="I321" s="37">
        <f t="shared" si="45"/>
        <v>5698.5564694965997</v>
      </c>
      <c r="J321" s="82">
        <f t="shared" si="46"/>
        <v>-592.57761289522489</v>
      </c>
      <c r="K321" s="37">
        <f t="shared" si="47"/>
        <v>5105.9788566013749</v>
      </c>
      <c r="L321" s="37">
        <f t="shared" si="48"/>
        <v>24230262.108299542</v>
      </c>
      <c r="M321" s="37">
        <f t="shared" si="49"/>
        <v>21710622.098269045</v>
      </c>
      <c r="N321" s="41">
        <f>'jan-nov'!M321</f>
        <v>20781878.030707922</v>
      </c>
      <c r="O321" s="41">
        <f t="shared" si="50"/>
        <v>928744.06756112352</v>
      </c>
    </row>
    <row r="322" spans="1:15" x14ac:dyDescent="0.2">
      <c r="A322" s="33">
        <v>5059</v>
      </c>
      <c r="B322" s="34" t="s">
        <v>412</v>
      </c>
      <c r="C322" s="36">
        <v>558007405</v>
      </c>
      <c r="D322" s="36">
        <v>18502</v>
      </c>
      <c r="E322" s="37">
        <f t="shared" si="41"/>
        <v>30159.301967354881</v>
      </c>
      <c r="F322" s="38">
        <f t="shared" si="42"/>
        <v>0.74075832502239092</v>
      </c>
      <c r="G322" s="39">
        <f t="shared" si="43"/>
        <v>6332.8735114272922</v>
      </c>
      <c r="H322" s="39">
        <f t="shared" si="44"/>
        <v>2269.1830246419067</v>
      </c>
      <c r="I322" s="37">
        <f t="shared" si="45"/>
        <v>8602.056536069198</v>
      </c>
      <c r="J322" s="82">
        <f t="shared" si="46"/>
        <v>-592.57761289522489</v>
      </c>
      <c r="K322" s="37">
        <f t="shared" si="47"/>
        <v>8009.4789231739733</v>
      </c>
      <c r="L322" s="37">
        <f t="shared" si="48"/>
        <v>159155250.03035229</v>
      </c>
      <c r="M322" s="37">
        <f t="shared" si="49"/>
        <v>148191379.03656486</v>
      </c>
      <c r="N322" s="41">
        <f>'jan-nov'!M322</f>
        <v>141015424.27783582</v>
      </c>
      <c r="O322" s="41">
        <f t="shared" si="50"/>
        <v>7175954.7587290406</v>
      </c>
    </row>
    <row r="323" spans="1:15" x14ac:dyDescent="0.2">
      <c r="A323" s="33">
        <v>5060</v>
      </c>
      <c r="B323" s="34" t="s">
        <v>413</v>
      </c>
      <c r="C323" s="36">
        <v>416138496</v>
      </c>
      <c r="D323" s="36">
        <v>9732</v>
      </c>
      <c r="E323" s="37">
        <f t="shared" si="41"/>
        <v>42759.81257706535</v>
      </c>
      <c r="F323" s="38">
        <f t="shared" si="42"/>
        <v>1.0502460294718923</v>
      </c>
      <c r="G323" s="39">
        <f t="shared" si="43"/>
        <v>-1227.4328543989889</v>
      </c>
      <c r="H323" s="39">
        <f t="shared" si="44"/>
        <v>0</v>
      </c>
      <c r="I323" s="37">
        <f t="shared" si="45"/>
        <v>-1227.4328543989889</v>
      </c>
      <c r="J323" s="82">
        <f t="shared" si="46"/>
        <v>-592.57761289522489</v>
      </c>
      <c r="K323" s="37">
        <f t="shared" si="47"/>
        <v>-1820.0104672942139</v>
      </c>
      <c r="L323" s="37">
        <f t="shared" si="48"/>
        <v>-11945376.539010959</v>
      </c>
      <c r="M323" s="37">
        <f t="shared" si="49"/>
        <v>-17712341.86770729</v>
      </c>
      <c r="N323" s="41">
        <f>'jan-nov'!M323</f>
        <v>-17737217.575960524</v>
      </c>
      <c r="O323" s="41">
        <f t="shared" si="50"/>
        <v>24875.708253234625</v>
      </c>
    </row>
    <row r="324" spans="1:15" x14ac:dyDescent="0.2">
      <c r="A324" s="33">
        <v>5061</v>
      </c>
      <c r="B324" s="34" t="s">
        <v>285</v>
      </c>
      <c r="C324" s="36">
        <v>56443289</v>
      </c>
      <c r="D324" s="36">
        <v>1980</v>
      </c>
      <c r="E324" s="37">
        <f t="shared" si="41"/>
        <v>28506.711616161618</v>
      </c>
      <c r="F324" s="38">
        <f t="shared" si="42"/>
        <v>0.70016819260410235</v>
      </c>
      <c r="G324" s="39">
        <f t="shared" si="43"/>
        <v>7324.4277221432503</v>
      </c>
      <c r="H324" s="39">
        <f t="shared" si="44"/>
        <v>2847.5896475595487</v>
      </c>
      <c r="I324" s="37">
        <f t="shared" si="45"/>
        <v>10172.017369702799</v>
      </c>
      <c r="J324" s="82">
        <f t="shared" si="46"/>
        <v>-592.57761289522489</v>
      </c>
      <c r="K324" s="37">
        <f t="shared" si="47"/>
        <v>9579.4397568075728</v>
      </c>
      <c r="L324" s="37">
        <f t="shared" si="48"/>
        <v>20140594.392011542</v>
      </c>
      <c r="M324" s="37">
        <f t="shared" si="49"/>
        <v>18967290.718478993</v>
      </c>
      <c r="N324" s="41">
        <f>'jan-nov'!M324</f>
        <v>18541720.790969357</v>
      </c>
      <c r="O324" s="41">
        <f t="shared" si="50"/>
        <v>425569.92750963569</v>
      </c>
    </row>
    <row r="325" spans="1:15" x14ac:dyDescent="0.2">
      <c r="A325" s="33">
        <v>5401</v>
      </c>
      <c r="B325" s="34" t="s">
        <v>324</v>
      </c>
      <c r="C325" s="36">
        <v>2902828086</v>
      </c>
      <c r="D325" s="36">
        <v>77544</v>
      </c>
      <c r="E325" s="37">
        <f t="shared" si="41"/>
        <v>37434.593082636951</v>
      </c>
      <c r="F325" s="38">
        <f t="shared" si="42"/>
        <v>0.91945053966449564</v>
      </c>
      <c r="G325" s="39">
        <f t="shared" si="43"/>
        <v>1967.6988422580498</v>
      </c>
      <c r="H325" s="39">
        <f t="shared" si="44"/>
        <v>0</v>
      </c>
      <c r="I325" s="37">
        <f t="shared" si="45"/>
        <v>1967.6988422580498</v>
      </c>
      <c r="J325" s="82">
        <f t="shared" si="46"/>
        <v>-592.57761289522489</v>
      </c>
      <c r="K325" s="37">
        <f t="shared" si="47"/>
        <v>1375.121229362825</v>
      </c>
      <c r="L325" s="37">
        <f t="shared" si="48"/>
        <v>152583239.02405822</v>
      </c>
      <c r="M325" s="37">
        <f t="shared" si="49"/>
        <v>106632400.6097109</v>
      </c>
      <c r="N325" s="41">
        <f>'jan-nov'!M325</f>
        <v>93985213.736304373</v>
      </c>
      <c r="O325" s="41">
        <f t="shared" si="50"/>
        <v>12647186.873406529</v>
      </c>
    </row>
    <row r="326" spans="1:15" x14ac:dyDescent="0.2">
      <c r="A326" s="33">
        <v>5402</v>
      </c>
      <c r="B326" s="34" t="s">
        <v>420</v>
      </c>
      <c r="C326" s="36">
        <v>881392205</v>
      </c>
      <c r="D326" s="36">
        <v>24804</v>
      </c>
      <c r="E326" s="37">
        <f t="shared" si="41"/>
        <v>35534.276931140135</v>
      </c>
      <c r="F326" s="38">
        <f t="shared" si="42"/>
        <v>0.87277588482933144</v>
      </c>
      <c r="G326" s="39">
        <f t="shared" si="43"/>
        <v>3107.8885331561396</v>
      </c>
      <c r="H326" s="39">
        <f t="shared" si="44"/>
        <v>387.94178731706779</v>
      </c>
      <c r="I326" s="37">
        <f t="shared" si="45"/>
        <v>3495.8303204732074</v>
      </c>
      <c r="J326" s="82">
        <f t="shared" si="46"/>
        <v>-592.57761289522489</v>
      </c>
      <c r="K326" s="37">
        <f t="shared" si="47"/>
        <v>2903.2527075779826</v>
      </c>
      <c r="L326" s="37">
        <f t="shared" si="48"/>
        <v>86710575.269017443</v>
      </c>
      <c r="M326" s="37">
        <f t="shared" si="49"/>
        <v>72012280.158764288</v>
      </c>
      <c r="N326" s="41">
        <f>'jan-nov'!M326</f>
        <v>60309548.15777979</v>
      </c>
      <c r="O326" s="41">
        <f t="shared" si="50"/>
        <v>11702732.000984497</v>
      </c>
    </row>
    <row r="327" spans="1:15" x14ac:dyDescent="0.2">
      <c r="A327" s="33">
        <v>5403</v>
      </c>
      <c r="B327" s="34" t="s">
        <v>342</v>
      </c>
      <c r="C327" s="36">
        <v>712697922</v>
      </c>
      <c r="D327" s="36">
        <v>21144</v>
      </c>
      <c r="E327" s="37">
        <f t="shared" si="41"/>
        <v>33706.863507377981</v>
      </c>
      <c r="F327" s="38">
        <f t="shared" si="42"/>
        <v>0.82789183186369142</v>
      </c>
      <c r="G327" s="39">
        <f t="shared" si="43"/>
        <v>4204.3365874134324</v>
      </c>
      <c r="H327" s="39">
        <f t="shared" si="44"/>
        <v>1027.5364856338219</v>
      </c>
      <c r="I327" s="37">
        <f t="shared" si="45"/>
        <v>5231.8730730472544</v>
      </c>
      <c r="J327" s="82">
        <f t="shared" si="46"/>
        <v>-592.57761289522489</v>
      </c>
      <c r="K327" s="37">
        <f t="shared" si="47"/>
        <v>4639.2954601520296</v>
      </c>
      <c r="L327" s="37">
        <f t="shared" si="48"/>
        <v>110622724.25651115</v>
      </c>
      <c r="M327" s="37">
        <f t="shared" si="49"/>
        <v>98093263.209454507</v>
      </c>
      <c r="N327" s="41">
        <f>'jan-nov'!M327</f>
        <v>90992480.618412063</v>
      </c>
      <c r="O327" s="41">
        <f t="shared" si="50"/>
        <v>7100782.5910424441</v>
      </c>
    </row>
    <row r="328" spans="1:15" x14ac:dyDescent="0.2">
      <c r="A328" s="33">
        <v>5404</v>
      </c>
      <c r="B328" s="34" t="s">
        <v>339</v>
      </c>
      <c r="C328" s="36">
        <v>52834829</v>
      </c>
      <c r="D328" s="36">
        <v>1897</v>
      </c>
      <c r="E328" s="37">
        <f t="shared" si="41"/>
        <v>27851.781233526621</v>
      </c>
      <c r="F328" s="38">
        <f t="shared" si="42"/>
        <v>0.68408210633552402</v>
      </c>
      <c r="G328" s="39">
        <f t="shared" si="43"/>
        <v>7717.3859517242481</v>
      </c>
      <c r="H328" s="39">
        <f t="shared" si="44"/>
        <v>3076.8152814817977</v>
      </c>
      <c r="I328" s="37">
        <f t="shared" si="45"/>
        <v>10794.201233206046</v>
      </c>
      <c r="J328" s="82">
        <f t="shared" si="46"/>
        <v>-592.57761289522489</v>
      </c>
      <c r="K328" s="37">
        <f t="shared" si="47"/>
        <v>10201.62362031082</v>
      </c>
      <c r="L328" s="37">
        <f t="shared" si="48"/>
        <v>20476599.739391867</v>
      </c>
      <c r="M328" s="37">
        <f t="shared" si="49"/>
        <v>19352480.007729627</v>
      </c>
      <c r="N328" s="41">
        <f>'jan-nov'!M328</f>
        <v>18591435.27402468</v>
      </c>
      <c r="O328" s="41">
        <f t="shared" si="50"/>
        <v>761044.73370494694</v>
      </c>
    </row>
    <row r="329" spans="1:15" x14ac:dyDescent="0.2">
      <c r="A329" s="33">
        <v>5405</v>
      </c>
      <c r="B329" s="34" t="s">
        <v>340</v>
      </c>
      <c r="C329" s="36">
        <v>177507012</v>
      </c>
      <c r="D329" s="36">
        <v>5568</v>
      </c>
      <c r="E329" s="37">
        <f t="shared" ref="E329:E363" si="51">(C329)/D329</f>
        <v>31879.851293103449</v>
      </c>
      <c r="F329" s="38">
        <f t="shared" ref="F329:F363" si="52">IF(ISNUMBER(C329),E329/E$365,"")</f>
        <v>0.78301763321325935</v>
      </c>
      <c r="G329" s="39">
        <f t="shared" ref="G329:G363" si="53">(E$365-E329)*0.6</f>
        <v>5300.5439159781508</v>
      </c>
      <c r="H329" s="39">
        <f t="shared" ref="H329:H363" si="54">IF(E329&gt;=E$365*0.9,0,IF(E329&lt;0.9*E$365,(E$365*0.9-E329)*0.35))</f>
        <v>1666.9907606299078</v>
      </c>
      <c r="I329" s="37">
        <f t="shared" ref="I329:I363" si="55">G329+H329</f>
        <v>6967.5346766080584</v>
      </c>
      <c r="J329" s="82">
        <f t="shared" ref="J329:J363" si="56">I$367</f>
        <v>-592.57761289522489</v>
      </c>
      <c r="K329" s="37">
        <f t="shared" ref="K329:K363" si="57">I329+J329</f>
        <v>6374.9570637128336</v>
      </c>
      <c r="L329" s="37">
        <f t="shared" ref="L329:L363" si="58">(I329*D329)</f>
        <v>38795233.079353668</v>
      </c>
      <c r="M329" s="37">
        <f t="shared" ref="M329:M363" si="59">(K329*D329)</f>
        <v>35495760.93075306</v>
      </c>
      <c r="N329" s="41">
        <f>'jan-nov'!M329</f>
        <v>33943393.786119871</v>
      </c>
      <c r="O329" s="41">
        <f t="shared" ref="O329:O362" si="60">M329-N329</f>
        <v>1552367.1446331888</v>
      </c>
    </row>
    <row r="330" spans="1:15" x14ac:dyDescent="0.2">
      <c r="A330" s="33">
        <v>5406</v>
      </c>
      <c r="B330" s="34" t="s">
        <v>341</v>
      </c>
      <c r="C330" s="36">
        <v>411665441</v>
      </c>
      <c r="D330" s="36">
        <v>11274</v>
      </c>
      <c r="E330" s="37">
        <f t="shared" si="51"/>
        <v>36514.585861273728</v>
      </c>
      <c r="F330" s="38">
        <f t="shared" si="52"/>
        <v>0.89685376308647002</v>
      </c>
      <c r="G330" s="39">
        <f t="shared" si="53"/>
        <v>2519.7031750759838</v>
      </c>
      <c r="H330" s="39">
        <f t="shared" si="54"/>
        <v>44.833661770310208</v>
      </c>
      <c r="I330" s="37">
        <f t="shared" si="55"/>
        <v>2564.5368368462941</v>
      </c>
      <c r="J330" s="82">
        <f t="shared" si="56"/>
        <v>-592.57761289522489</v>
      </c>
      <c r="K330" s="37">
        <f t="shared" si="57"/>
        <v>1971.9592239510694</v>
      </c>
      <c r="L330" s="37">
        <f t="shared" si="58"/>
        <v>28912588.298605122</v>
      </c>
      <c r="M330" s="37">
        <f t="shared" si="59"/>
        <v>22231868.290824357</v>
      </c>
      <c r="N330" s="41">
        <f>'jan-nov'!M330</f>
        <v>18407780.377786778</v>
      </c>
      <c r="O330" s="41">
        <f t="shared" si="60"/>
        <v>3824087.9130375795</v>
      </c>
    </row>
    <row r="331" spans="1:15" x14ac:dyDescent="0.2">
      <c r="A331" s="33">
        <v>5411</v>
      </c>
      <c r="B331" s="34" t="s">
        <v>325</v>
      </c>
      <c r="C331" s="36">
        <v>78702648</v>
      </c>
      <c r="D331" s="36">
        <v>2789</v>
      </c>
      <c r="E331" s="37">
        <f t="shared" si="51"/>
        <v>28218.948727142346</v>
      </c>
      <c r="F331" s="38">
        <f t="shared" si="52"/>
        <v>0.69310029839672804</v>
      </c>
      <c r="G331" s="39">
        <f t="shared" si="53"/>
        <v>7497.0854555548131</v>
      </c>
      <c r="H331" s="39">
        <f t="shared" si="54"/>
        <v>2948.3066587162939</v>
      </c>
      <c r="I331" s="37">
        <f t="shared" si="55"/>
        <v>10445.392114271108</v>
      </c>
      <c r="J331" s="82">
        <f t="shared" si="56"/>
        <v>-592.57761289522489</v>
      </c>
      <c r="K331" s="37">
        <f t="shared" si="57"/>
        <v>9852.8145013758822</v>
      </c>
      <c r="L331" s="37">
        <f t="shared" si="58"/>
        <v>29132198.606702119</v>
      </c>
      <c r="M331" s="37">
        <f t="shared" si="59"/>
        <v>27479499.644337334</v>
      </c>
      <c r="N331" s="41">
        <f>'jan-nov'!M331</f>
        <v>25998988.107936129</v>
      </c>
      <c r="O331" s="41">
        <f t="shared" si="60"/>
        <v>1480511.5364012048</v>
      </c>
    </row>
    <row r="332" spans="1:15" x14ac:dyDescent="0.2">
      <c r="A332" s="33">
        <v>5412</v>
      </c>
      <c r="B332" s="34" t="s">
        <v>313</v>
      </c>
      <c r="C332" s="36">
        <v>128165118</v>
      </c>
      <c r="D332" s="36">
        <v>4201</v>
      </c>
      <c r="E332" s="37">
        <f t="shared" si="51"/>
        <v>30508.240418947869</v>
      </c>
      <c r="F332" s="38">
        <f t="shared" si="52"/>
        <v>0.74932878408731596</v>
      </c>
      <c r="G332" s="39">
        <f t="shared" si="53"/>
        <v>6123.5104404714994</v>
      </c>
      <c r="H332" s="39">
        <f t="shared" si="54"/>
        <v>2147.0545665843606</v>
      </c>
      <c r="I332" s="37">
        <f t="shared" si="55"/>
        <v>8270.5650070558604</v>
      </c>
      <c r="J332" s="82">
        <f t="shared" si="56"/>
        <v>-592.57761289522489</v>
      </c>
      <c r="K332" s="37">
        <f t="shared" si="57"/>
        <v>7677.9873941606356</v>
      </c>
      <c r="L332" s="37">
        <f t="shared" si="58"/>
        <v>34744643.594641671</v>
      </c>
      <c r="M332" s="37">
        <f t="shared" si="59"/>
        <v>32255225.04286883</v>
      </c>
      <c r="N332" s="41">
        <f>'jan-nov'!M332</f>
        <v>29961354.288970832</v>
      </c>
      <c r="O332" s="41">
        <f t="shared" si="60"/>
        <v>2293870.7538979985</v>
      </c>
    </row>
    <row r="333" spans="1:15" x14ac:dyDescent="0.2">
      <c r="A333" s="33">
        <v>5413</v>
      </c>
      <c r="B333" s="34" t="s">
        <v>326</v>
      </c>
      <c r="C333" s="36">
        <v>51315575</v>
      </c>
      <c r="D333" s="36">
        <v>1289</v>
      </c>
      <c r="E333" s="37">
        <f t="shared" si="51"/>
        <v>39810.376260667181</v>
      </c>
      <c r="F333" s="38">
        <f t="shared" si="52"/>
        <v>0.97780338780000553</v>
      </c>
      <c r="G333" s="39">
        <f t="shared" si="53"/>
        <v>542.22893543991233</v>
      </c>
      <c r="H333" s="39">
        <f t="shared" si="54"/>
        <v>0</v>
      </c>
      <c r="I333" s="37">
        <f t="shared" si="55"/>
        <v>542.22893543991233</v>
      </c>
      <c r="J333" s="82">
        <f t="shared" si="56"/>
        <v>-592.57761289522489</v>
      </c>
      <c r="K333" s="37">
        <f t="shared" si="57"/>
        <v>-50.348677455312554</v>
      </c>
      <c r="L333" s="37">
        <f t="shared" si="58"/>
        <v>698933.097782047</v>
      </c>
      <c r="M333" s="37">
        <f t="shared" si="59"/>
        <v>-64899.445239897883</v>
      </c>
      <c r="N333" s="41">
        <f>'jan-nov'!M333</f>
        <v>1402217.133969058</v>
      </c>
      <c r="O333" s="41">
        <f t="shared" si="60"/>
        <v>-1467116.5792089559</v>
      </c>
    </row>
    <row r="334" spans="1:15" x14ac:dyDescent="0.2">
      <c r="A334" s="33">
        <v>5414</v>
      </c>
      <c r="B334" s="34" t="s">
        <v>327</v>
      </c>
      <c r="C334" s="36">
        <v>35122231</v>
      </c>
      <c r="D334" s="36">
        <v>1070</v>
      </c>
      <c r="E334" s="37">
        <f t="shared" si="51"/>
        <v>32824.514953271027</v>
      </c>
      <c r="F334" s="38">
        <f t="shared" si="52"/>
        <v>0.8062200094278249</v>
      </c>
      <c r="G334" s="39">
        <f t="shared" si="53"/>
        <v>4733.7457198776037</v>
      </c>
      <c r="H334" s="39">
        <f t="shared" si="54"/>
        <v>1336.3584795712554</v>
      </c>
      <c r="I334" s="37">
        <f t="shared" si="55"/>
        <v>6070.1041994488587</v>
      </c>
      <c r="J334" s="82">
        <f t="shared" si="56"/>
        <v>-592.57761289522489</v>
      </c>
      <c r="K334" s="37">
        <f t="shared" si="57"/>
        <v>5477.5265865536339</v>
      </c>
      <c r="L334" s="37">
        <f t="shared" si="58"/>
        <v>6495011.493410279</v>
      </c>
      <c r="M334" s="37">
        <f t="shared" si="59"/>
        <v>5860953.4476123881</v>
      </c>
      <c r="N334" s="41">
        <f>'jan-nov'!M334</f>
        <v>5499714.633503641</v>
      </c>
      <c r="O334" s="41">
        <f t="shared" si="60"/>
        <v>361238.81410874706</v>
      </c>
    </row>
    <row r="335" spans="1:15" x14ac:dyDescent="0.2">
      <c r="A335" s="33">
        <v>5415</v>
      </c>
      <c r="B335" s="34" t="s">
        <v>387</v>
      </c>
      <c r="C335" s="36">
        <v>23771225</v>
      </c>
      <c r="D335" s="36">
        <v>970</v>
      </c>
      <c r="E335" s="37">
        <f t="shared" si="51"/>
        <v>24506.417525773195</v>
      </c>
      <c r="F335" s="38">
        <f t="shared" si="52"/>
        <v>0.60191488577357333</v>
      </c>
      <c r="G335" s="39">
        <f t="shared" si="53"/>
        <v>9724.6041763763042</v>
      </c>
      <c r="H335" s="39">
        <f t="shared" si="54"/>
        <v>4247.6925791954964</v>
      </c>
      <c r="I335" s="37">
        <f t="shared" si="55"/>
        <v>13972.296755571801</v>
      </c>
      <c r="J335" s="82">
        <f t="shared" si="56"/>
        <v>-592.57761289522489</v>
      </c>
      <c r="K335" s="37">
        <f t="shared" si="57"/>
        <v>13379.719142676575</v>
      </c>
      <c r="L335" s="37">
        <f t="shared" si="58"/>
        <v>13553127.852904646</v>
      </c>
      <c r="M335" s="37">
        <f t="shared" si="59"/>
        <v>12978327.568396278</v>
      </c>
      <c r="N335" s="41">
        <f>'jan-nov'!M335</f>
        <v>12426117.035979936</v>
      </c>
      <c r="O335" s="41">
        <f t="shared" si="60"/>
        <v>552210.53241634183</v>
      </c>
    </row>
    <row r="336" spans="1:15" x14ac:dyDescent="0.2">
      <c r="A336" s="33">
        <v>5416</v>
      </c>
      <c r="B336" s="34" t="s">
        <v>328</v>
      </c>
      <c r="C336" s="36">
        <v>143698691</v>
      </c>
      <c r="D336" s="36">
        <v>3993</v>
      </c>
      <c r="E336" s="37">
        <f t="shared" si="51"/>
        <v>35987.651139494112</v>
      </c>
      <c r="F336" s="38">
        <f t="shared" si="52"/>
        <v>0.88391144491464657</v>
      </c>
      <c r="G336" s="39">
        <f t="shared" si="53"/>
        <v>2835.8640081437538</v>
      </c>
      <c r="H336" s="39">
        <f t="shared" si="54"/>
        <v>229.26081439317602</v>
      </c>
      <c r="I336" s="37">
        <f t="shared" si="55"/>
        <v>3065.12482253693</v>
      </c>
      <c r="J336" s="82">
        <f t="shared" si="56"/>
        <v>-592.57761289522489</v>
      </c>
      <c r="K336" s="37">
        <f t="shared" si="57"/>
        <v>2472.5472096417052</v>
      </c>
      <c r="L336" s="37">
        <f t="shared" si="58"/>
        <v>12239043.416389961</v>
      </c>
      <c r="M336" s="37">
        <f t="shared" si="59"/>
        <v>9872881.0080993287</v>
      </c>
      <c r="N336" s="41">
        <f>'jan-nov'!M336</f>
        <v>7766539.3501215372</v>
      </c>
      <c r="O336" s="41">
        <f t="shared" si="60"/>
        <v>2106341.6579777915</v>
      </c>
    </row>
    <row r="337" spans="1:15" x14ac:dyDescent="0.2">
      <c r="A337" s="33">
        <v>5417</v>
      </c>
      <c r="B337" s="34" t="s">
        <v>329</v>
      </c>
      <c r="C337" s="36">
        <v>58021310</v>
      </c>
      <c r="D337" s="36">
        <v>2087</v>
      </c>
      <c r="E337" s="37">
        <f t="shared" si="51"/>
        <v>27801.298514614278</v>
      </c>
      <c r="F337" s="38">
        <f t="shared" si="52"/>
        <v>0.68284217398083757</v>
      </c>
      <c r="G337" s="39">
        <f t="shared" si="53"/>
        <v>7747.6755830716538</v>
      </c>
      <c r="H337" s="39">
        <f t="shared" si="54"/>
        <v>3094.4842331011178</v>
      </c>
      <c r="I337" s="37">
        <f t="shared" si="55"/>
        <v>10842.159816172771</v>
      </c>
      <c r="J337" s="82">
        <f t="shared" si="56"/>
        <v>-592.57761289522489</v>
      </c>
      <c r="K337" s="37">
        <f t="shared" si="57"/>
        <v>10249.582203277545</v>
      </c>
      <c r="L337" s="37">
        <f t="shared" si="58"/>
        <v>22627587.536352571</v>
      </c>
      <c r="M337" s="37">
        <f t="shared" si="59"/>
        <v>21390878.058240235</v>
      </c>
      <c r="N337" s="41">
        <f>'jan-nov'!M337</f>
        <v>20475742.789319716</v>
      </c>
      <c r="O337" s="41">
        <f t="shared" si="60"/>
        <v>915135.26892051846</v>
      </c>
    </row>
    <row r="338" spans="1:15" x14ac:dyDescent="0.2">
      <c r="A338" s="33">
        <v>5418</v>
      </c>
      <c r="B338" s="34" t="s">
        <v>330</v>
      </c>
      <c r="C338" s="36">
        <v>221610732</v>
      </c>
      <c r="D338" s="36">
        <v>6599</v>
      </c>
      <c r="E338" s="37">
        <f t="shared" si="51"/>
        <v>33582.471889680251</v>
      </c>
      <c r="F338" s="38">
        <f t="shared" si="52"/>
        <v>0.82483658454820863</v>
      </c>
      <c r="G338" s="39">
        <f t="shared" si="53"/>
        <v>4278.9715580320699</v>
      </c>
      <c r="H338" s="39">
        <f t="shared" si="54"/>
        <v>1071.0735518280271</v>
      </c>
      <c r="I338" s="37">
        <f t="shared" si="55"/>
        <v>5350.045109860097</v>
      </c>
      <c r="J338" s="82">
        <f t="shared" si="56"/>
        <v>-592.57761289522489</v>
      </c>
      <c r="K338" s="37">
        <f t="shared" si="57"/>
        <v>4757.4674969648722</v>
      </c>
      <c r="L338" s="37">
        <f t="shared" si="58"/>
        <v>35304947.679966778</v>
      </c>
      <c r="M338" s="37">
        <f t="shared" si="59"/>
        <v>31394528.012471192</v>
      </c>
      <c r="N338" s="41">
        <f>'jan-nov'!M338</f>
        <v>28872617.943589292</v>
      </c>
      <c r="O338" s="41">
        <f t="shared" si="60"/>
        <v>2521910.0688818991</v>
      </c>
    </row>
    <row r="339" spans="1:15" x14ac:dyDescent="0.2">
      <c r="A339" s="33">
        <v>5419</v>
      </c>
      <c r="B339" s="34" t="s">
        <v>331</v>
      </c>
      <c r="C339" s="36">
        <v>110840477</v>
      </c>
      <c r="D339" s="36">
        <v>3414</v>
      </c>
      <c r="E339" s="37">
        <f t="shared" si="51"/>
        <v>32466.454891622729</v>
      </c>
      <c r="F339" s="38">
        <f t="shared" si="52"/>
        <v>0.79742550974705961</v>
      </c>
      <c r="G339" s="39">
        <f t="shared" si="53"/>
        <v>4948.5817568665834</v>
      </c>
      <c r="H339" s="39">
        <f t="shared" si="54"/>
        <v>1461.6795011481599</v>
      </c>
      <c r="I339" s="37">
        <f t="shared" si="55"/>
        <v>6410.2612580147434</v>
      </c>
      <c r="J339" s="82">
        <f t="shared" si="56"/>
        <v>-592.57761289522489</v>
      </c>
      <c r="K339" s="37">
        <f t="shared" si="57"/>
        <v>5817.6836451195186</v>
      </c>
      <c r="L339" s="37">
        <f t="shared" si="58"/>
        <v>21884631.934862334</v>
      </c>
      <c r="M339" s="37">
        <f t="shared" si="59"/>
        <v>19861571.964438036</v>
      </c>
      <c r="N339" s="41">
        <f>'jan-nov'!M339</f>
        <v>18666032.767459281</v>
      </c>
      <c r="O339" s="41">
        <f t="shared" si="60"/>
        <v>1195539.1969787553</v>
      </c>
    </row>
    <row r="340" spans="1:15" x14ac:dyDescent="0.2">
      <c r="A340" s="33">
        <v>5420</v>
      </c>
      <c r="B340" s="34" t="s">
        <v>332</v>
      </c>
      <c r="C340" s="36">
        <v>29711025</v>
      </c>
      <c r="D340" s="36">
        <v>1068</v>
      </c>
      <c r="E340" s="37">
        <f t="shared" si="51"/>
        <v>27819.311797752809</v>
      </c>
      <c r="F340" s="38">
        <f t="shared" si="52"/>
        <v>0.68328460761077681</v>
      </c>
      <c r="G340" s="39">
        <f t="shared" si="53"/>
        <v>7736.867613188535</v>
      </c>
      <c r="H340" s="39">
        <f t="shared" si="54"/>
        <v>3088.1795840026316</v>
      </c>
      <c r="I340" s="37">
        <f t="shared" si="55"/>
        <v>10825.047197191167</v>
      </c>
      <c r="J340" s="82">
        <f t="shared" si="56"/>
        <v>-592.57761289522489</v>
      </c>
      <c r="K340" s="37">
        <f t="shared" si="57"/>
        <v>10232.469584295941</v>
      </c>
      <c r="L340" s="37">
        <f t="shared" si="58"/>
        <v>11561150.406600166</v>
      </c>
      <c r="M340" s="37">
        <f t="shared" si="59"/>
        <v>10928277.516028065</v>
      </c>
      <c r="N340" s="41">
        <f>'jan-nov'!M340</f>
        <v>10239233.547553165</v>
      </c>
      <c r="O340" s="41">
        <f t="shared" si="60"/>
        <v>689043.96847490035</v>
      </c>
    </row>
    <row r="341" spans="1:15" x14ac:dyDescent="0.2">
      <c r="A341" s="33">
        <v>5421</v>
      </c>
      <c r="B341" s="34" t="s">
        <v>414</v>
      </c>
      <c r="C341" s="36">
        <v>494827233</v>
      </c>
      <c r="D341" s="36">
        <v>14738</v>
      </c>
      <c r="E341" s="37">
        <f t="shared" si="51"/>
        <v>33574.924209526391</v>
      </c>
      <c r="F341" s="38">
        <f t="shared" si="52"/>
        <v>0.82465120204450781</v>
      </c>
      <c r="G341" s="39">
        <f t="shared" si="53"/>
        <v>4283.5001661243859</v>
      </c>
      <c r="H341" s="39">
        <f t="shared" si="54"/>
        <v>1073.7152398818782</v>
      </c>
      <c r="I341" s="37">
        <f t="shared" si="55"/>
        <v>5357.2154060062639</v>
      </c>
      <c r="J341" s="82">
        <f t="shared" si="56"/>
        <v>-592.57761289522489</v>
      </c>
      <c r="K341" s="37">
        <f t="shared" si="57"/>
        <v>4764.6377931110392</v>
      </c>
      <c r="L341" s="37">
        <f t="shared" si="58"/>
        <v>78954640.653720319</v>
      </c>
      <c r="M341" s="37">
        <f t="shared" si="59"/>
        <v>70221231.794870496</v>
      </c>
      <c r="N341" s="41">
        <f>'jan-nov'!M341</f>
        <v>65381010.96904359</v>
      </c>
      <c r="O341" s="41">
        <f t="shared" si="60"/>
        <v>4840220.8258269057</v>
      </c>
    </row>
    <row r="342" spans="1:15" x14ac:dyDescent="0.2">
      <c r="A342" s="33">
        <v>5422</v>
      </c>
      <c r="B342" s="34" t="s">
        <v>333</v>
      </c>
      <c r="C342" s="36">
        <v>161529662</v>
      </c>
      <c r="D342" s="36">
        <v>5576</v>
      </c>
      <c r="E342" s="37">
        <f t="shared" si="51"/>
        <v>28968.734218077476</v>
      </c>
      <c r="F342" s="38">
        <f t="shared" si="52"/>
        <v>0.71151617038847326</v>
      </c>
      <c r="G342" s="39">
        <f t="shared" si="53"/>
        <v>7047.2141609937353</v>
      </c>
      <c r="H342" s="39">
        <f t="shared" si="54"/>
        <v>2685.8817368889986</v>
      </c>
      <c r="I342" s="37">
        <f t="shared" si="55"/>
        <v>9733.095897882733</v>
      </c>
      <c r="J342" s="82">
        <f t="shared" si="56"/>
        <v>-592.57761289522489</v>
      </c>
      <c r="K342" s="37">
        <f t="shared" si="57"/>
        <v>9140.5182849875073</v>
      </c>
      <c r="L342" s="37">
        <f t="shared" si="58"/>
        <v>54271742.72659412</v>
      </c>
      <c r="M342" s="37">
        <f t="shared" si="59"/>
        <v>50967529.957090341</v>
      </c>
      <c r="N342" s="41">
        <f>'jan-nov'!M342</f>
        <v>48673331.77992177</v>
      </c>
      <c r="O342" s="41">
        <f t="shared" si="60"/>
        <v>2294198.1771685705</v>
      </c>
    </row>
    <row r="343" spans="1:15" x14ac:dyDescent="0.2">
      <c r="A343" s="33">
        <v>5423</v>
      </c>
      <c r="B343" s="34" t="s">
        <v>334</v>
      </c>
      <c r="C343" s="36">
        <v>67121414</v>
      </c>
      <c r="D343" s="36">
        <v>2179</v>
      </c>
      <c r="E343" s="37">
        <f t="shared" si="51"/>
        <v>30803.769619091327</v>
      </c>
      <c r="F343" s="38">
        <f t="shared" si="52"/>
        <v>0.75658743070753398</v>
      </c>
      <c r="G343" s="39">
        <f t="shared" si="53"/>
        <v>5946.1929203854243</v>
      </c>
      <c r="H343" s="39">
        <f t="shared" si="54"/>
        <v>2043.6193465341507</v>
      </c>
      <c r="I343" s="37">
        <f t="shared" si="55"/>
        <v>7989.8122669195745</v>
      </c>
      <c r="J343" s="82">
        <f t="shared" si="56"/>
        <v>-592.57761289522489</v>
      </c>
      <c r="K343" s="37">
        <f t="shared" si="57"/>
        <v>7397.2346540243498</v>
      </c>
      <c r="L343" s="37">
        <f t="shared" si="58"/>
        <v>17409800.929617751</v>
      </c>
      <c r="M343" s="37">
        <f t="shared" si="59"/>
        <v>16118574.311119057</v>
      </c>
      <c r="N343" s="41">
        <f>'jan-nov'!M343</f>
        <v>15620788.893041519</v>
      </c>
      <c r="O343" s="41">
        <f t="shared" si="60"/>
        <v>497785.41807753779</v>
      </c>
    </row>
    <row r="344" spans="1:15" x14ac:dyDescent="0.2">
      <c r="A344" s="33">
        <v>5424</v>
      </c>
      <c r="B344" s="34" t="s">
        <v>335</v>
      </c>
      <c r="C344" s="36">
        <v>81641745</v>
      </c>
      <c r="D344" s="36">
        <v>2729</v>
      </c>
      <c r="E344" s="37">
        <f t="shared" si="51"/>
        <v>29916.359472334188</v>
      </c>
      <c r="F344" s="38">
        <f t="shared" si="52"/>
        <v>0.73479128785809966</v>
      </c>
      <c r="G344" s="39">
        <f t="shared" si="53"/>
        <v>6478.6390084397071</v>
      </c>
      <c r="H344" s="39">
        <f t="shared" si="54"/>
        <v>2354.2128978991491</v>
      </c>
      <c r="I344" s="37">
        <f t="shared" si="55"/>
        <v>8832.8519063388558</v>
      </c>
      <c r="J344" s="82">
        <f t="shared" si="56"/>
        <v>-592.57761289522489</v>
      </c>
      <c r="K344" s="37">
        <f t="shared" si="57"/>
        <v>8240.2742934436301</v>
      </c>
      <c r="L344" s="37">
        <f t="shared" si="58"/>
        <v>24104852.852398738</v>
      </c>
      <c r="M344" s="37">
        <f t="shared" si="59"/>
        <v>22487708.546807665</v>
      </c>
      <c r="N344" s="41">
        <f>'jan-nov'!M344</f>
        <v>23506790.729421906</v>
      </c>
      <c r="O344" s="41">
        <f t="shared" si="60"/>
        <v>-1019082.1826142408</v>
      </c>
    </row>
    <row r="345" spans="1:15" x14ac:dyDescent="0.2">
      <c r="A345" s="33">
        <v>5425</v>
      </c>
      <c r="B345" s="34" t="s">
        <v>415</v>
      </c>
      <c r="C345" s="36">
        <v>52097706</v>
      </c>
      <c r="D345" s="36">
        <v>1836</v>
      </c>
      <c r="E345" s="37">
        <f t="shared" si="51"/>
        <v>28375.656862745098</v>
      </c>
      <c r="F345" s="38">
        <f t="shared" si="52"/>
        <v>0.69694928854153071</v>
      </c>
      <c r="G345" s="39">
        <f t="shared" si="53"/>
        <v>7403.0605741931613</v>
      </c>
      <c r="H345" s="39">
        <f t="shared" si="54"/>
        <v>2893.4588112553306</v>
      </c>
      <c r="I345" s="37">
        <f t="shared" si="55"/>
        <v>10296.519385448491</v>
      </c>
      <c r="J345" s="82">
        <f t="shared" si="56"/>
        <v>-592.57761289522489</v>
      </c>
      <c r="K345" s="37">
        <f t="shared" si="57"/>
        <v>9703.9417725532658</v>
      </c>
      <c r="L345" s="37">
        <f t="shared" si="58"/>
        <v>18904409.591683429</v>
      </c>
      <c r="M345" s="37">
        <f t="shared" si="59"/>
        <v>17816437.094407797</v>
      </c>
      <c r="N345" s="41">
        <f>'jan-nov'!M345</f>
        <v>16742383.752535218</v>
      </c>
      <c r="O345" s="41">
        <f t="shared" si="60"/>
        <v>1074053.3418725785</v>
      </c>
    </row>
    <row r="346" spans="1:15" x14ac:dyDescent="0.2">
      <c r="A346" s="33">
        <v>5426</v>
      </c>
      <c r="B346" s="34" t="s">
        <v>416</v>
      </c>
      <c r="C346" s="36">
        <v>54379835</v>
      </c>
      <c r="D346" s="36">
        <v>2012</v>
      </c>
      <c r="E346" s="37">
        <f t="shared" si="51"/>
        <v>27027.750994035785</v>
      </c>
      <c r="F346" s="38">
        <f t="shared" si="52"/>
        <v>0.66384267040183598</v>
      </c>
      <c r="G346" s="39">
        <f t="shared" si="53"/>
        <v>8211.8040954187491</v>
      </c>
      <c r="H346" s="39">
        <f t="shared" si="54"/>
        <v>3365.2258653035901</v>
      </c>
      <c r="I346" s="37">
        <f t="shared" si="55"/>
        <v>11577.029960722339</v>
      </c>
      <c r="J346" s="82">
        <f t="shared" si="56"/>
        <v>-592.57761289522489</v>
      </c>
      <c r="K346" s="37">
        <f t="shared" si="57"/>
        <v>10984.452347827113</v>
      </c>
      <c r="L346" s="37">
        <f t="shared" si="58"/>
        <v>23292984.280973345</v>
      </c>
      <c r="M346" s="37">
        <f t="shared" si="59"/>
        <v>22100718.12382815</v>
      </c>
      <c r="N346" s="41">
        <f>'jan-nov'!M346</f>
        <v>21097987.016176939</v>
      </c>
      <c r="O346" s="41">
        <f t="shared" si="60"/>
        <v>1002731.1076512113</v>
      </c>
    </row>
    <row r="347" spans="1:15" x14ac:dyDescent="0.2">
      <c r="A347" s="33">
        <v>5427</v>
      </c>
      <c r="B347" s="34" t="s">
        <v>336</v>
      </c>
      <c r="C347" s="36">
        <v>82063929</v>
      </c>
      <c r="D347" s="36">
        <v>2804</v>
      </c>
      <c r="E347" s="37">
        <f t="shared" si="51"/>
        <v>29266.736447931526</v>
      </c>
      <c r="F347" s="38">
        <f t="shared" si="52"/>
        <v>0.71883555837956692</v>
      </c>
      <c r="G347" s="39">
        <f t="shared" si="53"/>
        <v>6868.4128230813049</v>
      </c>
      <c r="H347" s="39">
        <f t="shared" si="54"/>
        <v>2581.5809564400811</v>
      </c>
      <c r="I347" s="37">
        <f t="shared" si="55"/>
        <v>9449.9937795213864</v>
      </c>
      <c r="J347" s="82">
        <f t="shared" si="56"/>
        <v>-592.57761289522489</v>
      </c>
      <c r="K347" s="37">
        <f t="shared" si="57"/>
        <v>8857.4161666261607</v>
      </c>
      <c r="L347" s="37">
        <f t="shared" si="58"/>
        <v>26497782.557777967</v>
      </c>
      <c r="M347" s="37">
        <f t="shared" si="59"/>
        <v>24836194.931219753</v>
      </c>
      <c r="N347" s="41">
        <f>'jan-nov'!M347</f>
        <v>23710799.50256468</v>
      </c>
      <c r="O347" s="41">
        <f t="shared" si="60"/>
        <v>1125395.428655073</v>
      </c>
    </row>
    <row r="348" spans="1:15" x14ac:dyDescent="0.2">
      <c r="A348" s="33">
        <v>5428</v>
      </c>
      <c r="B348" s="34" t="s">
        <v>421</v>
      </c>
      <c r="C348" s="36">
        <v>137684751</v>
      </c>
      <c r="D348" s="36">
        <v>4746</v>
      </c>
      <c r="E348" s="37">
        <f t="shared" si="51"/>
        <v>29010.693426042984</v>
      </c>
      <c r="F348" s="38">
        <f t="shared" si="52"/>
        <v>0.71254675235106113</v>
      </c>
      <c r="G348" s="39">
        <f t="shared" si="53"/>
        <v>7022.03863621443</v>
      </c>
      <c r="H348" s="39">
        <f t="shared" si="54"/>
        <v>2671.1960141010704</v>
      </c>
      <c r="I348" s="37">
        <f t="shared" si="55"/>
        <v>9693.2346503155004</v>
      </c>
      <c r="J348" s="82">
        <f t="shared" si="56"/>
        <v>-592.57761289522489</v>
      </c>
      <c r="K348" s="37">
        <f t="shared" si="57"/>
        <v>9100.6570374202747</v>
      </c>
      <c r="L348" s="37">
        <f t="shared" si="58"/>
        <v>46004091.650397368</v>
      </c>
      <c r="M348" s="37">
        <f t="shared" si="59"/>
        <v>43191718.299596623</v>
      </c>
      <c r="N348" s="41">
        <f>'jan-nov'!M348</f>
        <v>40836525.610475019</v>
      </c>
      <c r="O348" s="41">
        <f t="shared" si="60"/>
        <v>2355192.689121604</v>
      </c>
    </row>
    <row r="349" spans="1:15" x14ac:dyDescent="0.2">
      <c r="A349" s="33">
        <v>5429</v>
      </c>
      <c r="B349" s="34" t="s">
        <v>338</v>
      </c>
      <c r="C349" s="36">
        <v>32580516</v>
      </c>
      <c r="D349" s="36">
        <v>1159</v>
      </c>
      <c r="E349" s="37">
        <f t="shared" si="51"/>
        <v>28110.885245901638</v>
      </c>
      <c r="F349" s="38">
        <f t="shared" si="52"/>
        <v>0.69044609494577935</v>
      </c>
      <c r="G349" s="39">
        <f t="shared" si="53"/>
        <v>7561.9235442992376</v>
      </c>
      <c r="H349" s="39">
        <f t="shared" si="54"/>
        <v>2986.1288771505415</v>
      </c>
      <c r="I349" s="37">
        <f t="shared" si="55"/>
        <v>10548.052421449778</v>
      </c>
      <c r="J349" s="82">
        <f t="shared" si="56"/>
        <v>-592.57761289522489</v>
      </c>
      <c r="K349" s="37">
        <f t="shared" si="57"/>
        <v>9955.4748085545525</v>
      </c>
      <c r="L349" s="37">
        <f t="shared" si="58"/>
        <v>12225192.756460292</v>
      </c>
      <c r="M349" s="37">
        <f t="shared" si="59"/>
        <v>11538395.303114727</v>
      </c>
      <c r="N349" s="41">
        <f>'jan-nov'!M349</f>
        <v>10975526.158299739</v>
      </c>
      <c r="O349" s="41">
        <f t="shared" si="60"/>
        <v>562869.1448149886</v>
      </c>
    </row>
    <row r="350" spans="1:15" x14ac:dyDescent="0.2">
      <c r="A350" s="33">
        <v>5430</v>
      </c>
      <c r="B350" s="34" t="s">
        <v>417</v>
      </c>
      <c r="C350" s="36">
        <v>68668330</v>
      </c>
      <c r="D350" s="36">
        <v>2877</v>
      </c>
      <c r="E350" s="37">
        <f t="shared" si="51"/>
        <v>23868.032672923186</v>
      </c>
      <c r="F350" s="38">
        <f t="shared" si="52"/>
        <v>0.5862351828802933</v>
      </c>
      <c r="G350" s="39">
        <f t="shared" si="53"/>
        <v>10107.635088086308</v>
      </c>
      <c r="H350" s="39">
        <f t="shared" si="54"/>
        <v>4471.127277693</v>
      </c>
      <c r="I350" s="37">
        <f t="shared" si="55"/>
        <v>14578.762365779308</v>
      </c>
      <c r="J350" s="82">
        <f t="shared" si="56"/>
        <v>-592.57761289522489</v>
      </c>
      <c r="K350" s="37">
        <f t="shared" si="57"/>
        <v>13986.184752884083</v>
      </c>
      <c r="L350" s="37">
        <f t="shared" si="58"/>
        <v>41943099.326347068</v>
      </c>
      <c r="M350" s="37">
        <f t="shared" si="59"/>
        <v>40238253.534047507</v>
      </c>
      <c r="N350" s="41">
        <f>'jan-nov'!M350</f>
        <v>38736786.439756982</v>
      </c>
      <c r="O350" s="41">
        <f t="shared" si="60"/>
        <v>1501467.0942905247</v>
      </c>
    </row>
    <row r="351" spans="1:15" x14ac:dyDescent="0.2">
      <c r="A351" s="33">
        <v>5432</v>
      </c>
      <c r="B351" s="34" t="s">
        <v>343</v>
      </c>
      <c r="C351" s="36">
        <v>24596821</v>
      </c>
      <c r="D351" s="36">
        <v>859</v>
      </c>
      <c r="E351" s="37">
        <f t="shared" si="51"/>
        <v>28634.250291036089</v>
      </c>
      <c r="F351" s="38">
        <f t="shared" si="52"/>
        <v>0.70330073643014479</v>
      </c>
      <c r="G351" s="39">
        <f t="shared" si="53"/>
        <v>7247.904517218567</v>
      </c>
      <c r="H351" s="39">
        <f t="shared" si="54"/>
        <v>2802.9511113534836</v>
      </c>
      <c r="I351" s="37">
        <f t="shared" si="55"/>
        <v>10050.855628572052</v>
      </c>
      <c r="J351" s="82">
        <f t="shared" si="56"/>
        <v>-592.57761289522489</v>
      </c>
      <c r="K351" s="37">
        <f t="shared" si="57"/>
        <v>9458.2780156768258</v>
      </c>
      <c r="L351" s="37">
        <f t="shared" si="58"/>
        <v>8633684.9849433918</v>
      </c>
      <c r="M351" s="37">
        <f t="shared" si="59"/>
        <v>8124660.8154663937</v>
      </c>
      <c r="N351" s="41">
        <f>'jan-nov'!M351</f>
        <v>7715903.9157286258</v>
      </c>
      <c r="O351" s="41">
        <f t="shared" si="60"/>
        <v>408756.89973776788</v>
      </c>
    </row>
    <row r="352" spans="1:15" x14ac:dyDescent="0.2">
      <c r="A352" s="33">
        <v>5433</v>
      </c>
      <c r="B352" s="34" t="s">
        <v>344</v>
      </c>
      <c r="C352" s="36">
        <v>27499693</v>
      </c>
      <c r="D352" s="36">
        <v>964</v>
      </c>
      <c r="E352" s="37">
        <f t="shared" si="51"/>
        <v>28526.652489626555</v>
      </c>
      <c r="F352" s="38">
        <f t="shared" si="52"/>
        <v>0.70065797078409331</v>
      </c>
      <c r="G352" s="39">
        <f t="shared" si="53"/>
        <v>7312.463198064288</v>
      </c>
      <c r="H352" s="39">
        <f t="shared" si="54"/>
        <v>2840.610341846821</v>
      </c>
      <c r="I352" s="37">
        <f t="shared" si="55"/>
        <v>10153.073539911109</v>
      </c>
      <c r="J352" s="82">
        <f t="shared" si="56"/>
        <v>-592.57761289522489</v>
      </c>
      <c r="K352" s="37">
        <f t="shared" si="57"/>
        <v>9560.4959270158834</v>
      </c>
      <c r="L352" s="37">
        <f t="shared" si="58"/>
        <v>9787562.8924743086</v>
      </c>
      <c r="M352" s="37">
        <f t="shared" si="59"/>
        <v>9216318.0736433119</v>
      </c>
      <c r="N352" s="41">
        <f>'jan-nov'!M352</f>
        <v>8729707.7281285115</v>
      </c>
      <c r="O352" s="41">
        <f t="shared" si="60"/>
        <v>486610.3455148004</v>
      </c>
    </row>
    <row r="353" spans="1:15" x14ac:dyDescent="0.2">
      <c r="A353" s="33">
        <v>5434</v>
      </c>
      <c r="B353" s="34" t="s">
        <v>345</v>
      </c>
      <c r="C353" s="36">
        <v>40307768</v>
      </c>
      <c r="D353" s="36">
        <v>1162</v>
      </c>
      <c r="E353" s="37">
        <f t="shared" si="51"/>
        <v>34688.268502581755</v>
      </c>
      <c r="F353" s="38">
        <f t="shared" si="52"/>
        <v>0.85199663114593804</v>
      </c>
      <c r="G353" s="39">
        <f t="shared" si="53"/>
        <v>3615.4935902911675</v>
      </c>
      <c r="H353" s="39">
        <f t="shared" si="54"/>
        <v>684.04473731250073</v>
      </c>
      <c r="I353" s="37">
        <f t="shared" si="55"/>
        <v>4299.5383276036682</v>
      </c>
      <c r="J353" s="82">
        <f t="shared" si="56"/>
        <v>-592.57761289522489</v>
      </c>
      <c r="K353" s="37">
        <f t="shared" si="57"/>
        <v>3706.9607147084434</v>
      </c>
      <c r="L353" s="37">
        <f t="shared" si="58"/>
        <v>4996063.5366754625</v>
      </c>
      <c r="M353" s="37">
        <f t="shared" si="59"/>
        <v>4307488.3504912117</v>
      </c>
      <c r="N353" s="41">
        <f>'jan-nov'!M353</f>
        <v>4213417.6872254452</v>
      </c>
      <c r="O353" s="41">
        <f t="shared" si="60"/>
        <v>94070.663265766576</v>
      </c>
    </row>
    <row r="354" spans="1:15" x14ac:dyDescent="0.2">
      <c r="A354" s="33">
        <v>5435</v>
      </c>
      <c r="B354" s="34" t="s">
        <v>346</v>
      </c>
      <c r="C354" s="36">
        <v>99630637</v>
      </c>
      <c r="D354" s="36">
        <v>2947</v>
      </c>
      <c r="E354" s="37">
        <f t="shared" si="51"/>
        <v>33807.477774007464</v>
      </c>
      <c r="F354" s="38">
        <f t="shared" si="52"/>
        <v>0.83036307127442077</v>
      </c>
      <c r="G354" s="39">
        <f t="shared" si="53"/>
        <v>4143.9680274357424</v>
      </c>
      <c r="H354" s="39">
        <f t="shared" si="54"/>
        <v>992.32149231350263</v>
      </c>
      <c r="I354" s="37">
        <f t="shared" si="55"/>
        <v>5136.2895197492453</v>
      </c>
      <c r="J354" s="82">
        <f t="shared" si="56"/>
        <v>-592.57761289522489</v>
      </c>
      <c r="K354" s="37">
        <f t="shared" si="57"/>
        <v>4543.7119068540205</v>
      </c>
      <c r="L354" s="37">
        <f t="shared" si="58"/>
        <v>15136645.214701027</v>
      </c>
      <c r="M354" s="37">
        <f t="shared" si="59"/>
        <v>13390318.989498798</v>
      </c>
      <c r="N354" s="41">
        <f>'jan-nov'!M354</f>
        <v>12886144.798023568</v>
      </c>
      <c r="O354" s="41">
        <f t="shared" si="60"/>
        <v>504174.19147522934</v>
      </c>
    </row>
    <row r="355" spans="1:15" x14ac:dyDescent="0.2">
      <c r="A355" s="33">
        <v>5436</v>
      </c>
      <c r="B355" s="34" t="s">
        <v>418</v>
      </c>
      <c r="C355" s="36">
        <v>117795761</v>
      </c>
      <c r="D355" s="36">
        <v>3904</v>
      </c>
      <c r="E355" s="37">
        <f t="shared" si="51"/>
        <v>30173.094518442624</v>
      </c>
      <c r="F355" s="38">
        <f t="shared" si="52"/>
        <v>0.7410970910539324</v>
      </c>
      <c r="G355" s="39">
        <f t="shared" si="53"/>
        <v>6324.5979807746462</v>
      </c>
      <c r="H355" s="39">
        <f t="shared" si="54"/>
        <v>2264.3556317611965</v>
      </c>
      <c r="I355" s="37">
        <f t="shared" si="55"/>
        <v>8588.9536125358427</v>
      </c>
      <c r="J355" s="82">
        <f t="shared" si="56"/>
        <v>-592.57761289522489</v>
      </c>
      <c r="K355" s="37">
        <f t="shared" si="57"/>
        <v>7996.3759996406179</v>
      </c>
      <c r="L355" s="37">
        <f t="shared" si="58"/>
        <v>33531274.90333993</v>
      </c>
      <c r="M355" s="37">
        <f t="shared" si="59"/>
        <v>31217851.902596973</v>
      </c>
      <c r="N355" s="41">
        <f>'jan-nov'!M355</f>
        <v>29068884.175325431</v>
      </c>
      <c r="O355" s="41">
        <f t="shared" si="60"/>
        <v>2148967.727271542</v>
      </c>
    </row>
    <row r="356" spans="1:15" x14ac:dyDescent="0.2">
      <c r="A356" s="33">
        <v>5437</v>
      </c>
      <c r="B356" s="34" t="s">
        <v>388</v>
      </c>
      <c r="C356" s="36">
        <v>73563970</v>
      </c>
      <c r="D356" s="36">
        <v>2584</v>
      </c>
      <c r="E356" s="37">
        <f t="shared" si="51"/>
        <v>28469.028637770898</v>
      </c>
      <c r="F356" s="38">
        <f t="shared" si="52"/>
        <v>0.69924264134350689</v>
      </c>
      <c r="G356" s="39">
        <f t="shared" si="53"/>
        <v>7347.0375091776814</v>
      </c>
      <c r="H356" s="39">
        <f t="shared" si="54"/>
        <v>2860.7786899963007</v>
      </c>
      <c r="I356" s="37">
        <f t="shared" si="55"/>
        <v>10207.816199173982</v>
      </c>
      <c r="J356" s="82">
        <f t="shared" si="56"/>
        <v>-592.57761289522489</v>
      </c>
      <c r="K356" s="37">
        <f t="shared" si="57"/>
        <v>9615.238586278756</v>
      </c>
      <c r="L356" s="37">
        <f t="shared" si="58"/>
        <v>26376997.05866557</v>
      </c>
      <c r="M356" s="37">
        <f t="shared" si="59"/>
        <v>24845776.506944306</v>
      </c>
      <c r="N356" s="41">
        <f>'jan-nov'!M356</f>
        <v>23446815.948012527</v>
      </c>
      <c r="O356" s="41">
        <f t="shared" si="60"/>
        <v>1398960.5589317791</v>
      </c>
    </row>
    <row r="357" spans="1:15" x14ac:dyDescent="0.2">
      <c r="A357" s="33">
        <v>5438</v>
      </c>
      <c r="B357" s="34" t="s">
        <v>347</v>
      </c>
      <c r="C357" s="36">
        <v>41461956</v>
      </c>
      <c r="D357" s="36">
        <v>1221</v>
      </c>
      <c r="E357" s="37">
        <f t="shared" si="51"/>
        <v>33957.375921375919</v>
      </c>
      <c r="F357" s="38">
        <f t="shared" si="52"/>
        <v>0.83404479775100848</v>
      </c>
      <c r="G357" s="39">
        <f t="shared" si="53"/>
        <v>4054.0291390146695</v>
      </c>
      <c r="H357" s="39">
        <f t="shared" si="54"/>
        <v>939.85714073454358</v>
      </c>
      <c r="I357" s="37">
        <f t="shared" si="55"/>
        <v>4993.8862797492129</v>
      </c>
      <c r="J357" s="82">
        <f t="shared" si="56"/>
        <v>-592.57761289522489</v>
      </c>
      <c r="K357" s="37">
        <f t="shared" si="57"/>
        <v>4401.3086668539881</v>
      </c>
      <c r="L357" s="37">
        <f t="shared" si="58"/>
        <v>6097535.1475737887</v>
      </c>
      <c r="M357" s="37">
        <f t="shared" si="59"/>
        <v>5373997.8822287191</v>
      </c>
      <c r="N357" s="41">
        <f>'jan-nov'!M357</f>
        <v>5105709.2727644313</v>
      </c>
      <c r="O357" s="41">
        <f t="shared" si="60"/>
        <v>268288.60946428776</v>
      </c>
    </row>
    <row r="358" spans="1:15" x14ac:dyDescent="0.2">
      <c r="A358" s="33">
        <v>5439</v>
      </c>
      <c r="B358" s="34" t="s">
        <v>348</v>
      </c>
      <c r="C358" s="36">
        <v>28154600</v>
      </c>
      <c r="D358" s="36">
        <v>1057</v>
      </c>
      <c r="E358" s="37">
        <f t="shared" si="51"/>
        <v>26636.329233680226</v>
      </c>
      <c r="F358" s="38">
        <f t="shared" si="52"/>
        <v>0.65422875666165237</v>
      </c>
      <c r="G358" s="39">
        <f t="shared" si="53"/>
        <v>8446.6571516320855</v>
      </c>
      <c r="H358" s="39">
        <f t="shared" si="54"/>
        <v>3502.2234814280359</v>
      </c>
      <c r="I358" s="37">
        <f t="shared" si="55"/>
        <v>11948.880633060122</v>
      </c>
      <c r="J358" s="82">
        <f t="shared" si="56"/>
        <v>-592.57761289522489</v>
      </c>
      <c r="K358" s="37">
        <f t="shared" si="57"/>
        <v>11356.303020164896</v>
      </c>
      <c r="L358" s="37">
        <f t="shared" si="58"/>
        <v>12629966.829144549</v>
      </c>
      <c r="M358" s="37">
        <f t="shared" si="59"/>
        <v>12003612.292314295</v>
      </c>
      <c r="N358" s="41">
        <f>'jan-nov'!M358</f>
        <v>11841222.374825558</v>
      </c>
      <c r="O358" s="41">
        <f t="shared" si="60"/>
        <v>162389.91748873703</v>
      </c>
    </row>
    <row r="359" spans="1:15" x14ac:dyDescent="0.2">
      <c r="A359" s="33">
        <v>5440</v>
      </c>
      <c r="B359" s="34" t="s">
        <v>349</v>
      </c>
      <c r="C359" s="36">
        <v>32308040</v>
      </c>
      <c r="D359" s="36">
        <v>906</v>
      </c>
      <c r="E359" s="37">
        <f t="shared" si="51"/>
        <v>35660.088300220748</v>
      </c>
      <c r="F359" s="38">
        <f t="shared" si="52"/>
        <v>0.87586600339805043</v>
      </c>
      <c r="G359" s="39">
        <f t="shared" si="53"/>
        <v>3032.4017117077715</v>
      </c>
      <c r="H359" s="39">
        <f t="shared" si="54"/>
        <v>343.90780813885317</v>
      </c>
      <c r="I359" s="37">
        <f t="shared" si="55"/>
        <v>3376.3095198466244</v>
      </c>
      <c r="J359" s="82">
        <f t="shared" si="56"/>
        <v>-592.57761289522489</v>
      </c>
      <c r="K359" s="37">
        <f t="shared" si="57"/>
        <v>2783.7319069513997</v>
      </c>
      <c r="L359" s="37">
        <f t="shared" si="58"/>
        <v>3058936.4249810418</v>
      </c>
      <c r="M359" s="37">
        <f t="shared" si="59"/>
        <v>2522061.1076979679</v>
      </c>
      <c r="N359" s="41">
        <f>'jan-nov'!M359</f>
        <v>2265331.1355647636</v>
      </c>
      <c r="O359" s="41">
        <f t="shared" si="60"/>
        <v>256729.97213320434</v>
      </c>
    </row>
    <row r="360" spans="1:15" x14ac:dyDescent="0.2">
      <c r="A360" s="33">
        <v>5441</v>
      </c>
      <c r="B360" s="34" t="s">
        <v>389</v>
      </c>
      <c r="C360" s="36">
        <v>88001484</v>
      </c>
      <c r="D360" s="36">
        <v>2821</v>
      </c>
      <c r="E360" s="37">
        <f t="shared" si="51"/>
        <v>31195.137894363699</v>
      </c>
      <c r="F360" s="38">
        <f t="shared" si="52"/>
        <v>0.76620003077273002</v>
      </c>
      <c r="G360" s="39">
        <f t="shared" si="53"/>
        <v>5711.3719552220009</v>
      </c>
      <c r="H360" s="39">
        <f t="shared" si="54"/>
        <v>1906.6404501888203</v>
      </c>
      <c r="I360" s="37">
        <f t="shared" si="55"/>
        <v>7618.012405410821</v>
      </c>
      <c r="J360" s="82">
        <f t="shared" si="56"/>
        <v>-592.57761289522489</v>
      </c>
      <c r="K360" s="37">
        <f t="shared" si="57"/>
        <v>7025.4347925155962</v>
      </c>
      <c r="L360" s="37">
        <f t="shared" si="58"/>
        <v>21490412.995663926</v>
      </c>
      <c r="M360" s="37">
        <f t="shared" si="59"/>
        <v>19818751.549686495</v>
      </c>
      <c r="N360" s="41">
        <f>'jan-nov'!M360</f>
        <v>18936091.083143707</v>
      </c>
      <c r="O360" s="41">
        <f t="shared" si="60"/>
        <v>882660.46654278785</v>
      </c>
    </row>
    <row r="361" spans="1:15" x14ac:dyDescent="0.2">
      <c r="A361" s="33">
        <v>5442</v>
      </c>
      <c r="B361" s="34" t="s">
        <v>390</v>
      </c>
      <c r="C361" s="36">
        <v>25913391</v>
      </c>
      <c r="D361" s="36">
        <v>854</v>
      </c>
      <c r="E361" s="37">
        <f t="shared" si="51"/>
        <v>30343.549180327867</v>
      </c>
      <c r="F361" s="38">
        <f t="shared" si="52"/>
        <v>0.74528371679106131</v>
      </c>
      <c r="G361" s="39">
        <f t="shared" si="53"/>
        <v>6222.3251836435002</v>
      </c>
      <c r="H361" s="39">
        <f t="shared" si="54"/>
        <v>2204.6965001013614</v>
      </c>
      <c r="I361" s="37">
        <f t="shared" si="55"/>
        <v>8427.0216837448606</v>
      </c>
      <c r="J361" s="82">
        <f t="shared" si="56"/>
        <v>-592.57761289522489</v>
      </c>
      <c r="K361" s="37">
        <f t="shared" si="57"/>
        <v>7834.4440708496359</v>
      </c>
      <c r="L361" s="37">
        <f t="shared" si="58"/>
        <v>7196676.5179181108</v>
      </c>
      <c r="M361" s="37">
        <f t="shared" si="59"/>
        <v>6690615.2365055894</v>
      </c>
      <c r="N361" s="41">
        <f>'jan-nov'!M361</f>
        <v>6631936.0508524394</v>
      </c>
      <c r="O361" s="41">
        <f t="shared" si="60"/>
        <v>58679.185653150082</v>
      </c>
    </row>
    <row r="362" spans="1:15" x14ac:dyDescent="0.2">
      <c r="A362" s="33">
        <v>5443</v>
      </c>
      <c r="B362" s="34" t="s">
        <v>350</v>
      </c>
      <c r="C362" s="36">
        <v>66867156</v>
      </c>
      <c r="D362" s="36">
        <v>2165</v>
      </c>
      <c r="E362" s="37">
        <f t="shared" si="51"/>
        <v>30885.522401847575</v>
      </c>
      <c r="F362" s="38">
        <f t="shared" si="52"/>
        <v>0.75859540338826736</v>
      </c>
      <c r="G362" s="39">
        <f t="shared" si="53"/>
        <v>5897.1412507316754</v>
      </c>
      <c r="H362" s="39">
        <f t="shared" si="54"/>
        <v>2015.0058725694639</v>
      </c>
      <c r="I362" s="37">
        <f t="shared" si="55"/>
        <v>7912.1471233011398</v>
      </c>
      <c r="J362" s="82">
        <f t="shared" si="56"/>
        <v>-592.57761289522489</v>
      </c>
      <c r="K362" s="37">
        <f t="shared" si="57"/>
        <v>7319.569510405915</v>
      </c>
      <c r="L362" s="37">
        <f t="shared" si="58"/>
        <v>17129798.521946967</v>
      </c>
      <c r="M362" s="37">
        <f t="shared" si="59"/>
        <v>15846867.990028806</v>
      </c>
      <c r="N362" s="41">
        <f>'jan-nov'!M362</f>
        <v>14813931.041388206</v>
      </c>
      <c r="O362" s="41">
        <f t="shared" si="60"/>
        <v>1032936.9486405998</v>
      </c>
    </row>
    <row r="363" spans="1:15" x14ac:dyDescent="0.2">
      <c r="A363" s="33">
        <v>5444</v>
      </c>
      <c r="B363" s="34" t="s">
        <v>351</v>
      </c>
      <c r="C363" s="36">
        <v>319571297</v>
      </c>
      <c r="D363" s="36">
        <v>9925</v>
      </c>
      <c r="E363" s="37">
        <f t="shared" si="51"/>
        <v>32198.619345088162</v>
      </c>
      <c r="F363" s="38">
        <f t="shared" si="52"/>
        <v>0.7908470613782228</v>
      </c>
      <c r="G363" s="39">
        <f t="shared" si="53"/>
        <v>5109.2830847873238</v>
      </c>
      <c r="H363" s="39">
        <f t="shared" si="54"/>
        <v>1555.4219424352584</v>
      </c>
      <c r="I363" s="37">
        <f t="shared" si="55"/>
        <v>6664.7050272225824</v>
      </c>
      <c r="J363" s="82">
        <f t="shared" si="56"/>
        <v>-592.57761289522489</v>
      </c>
      <c r="K363" s="37">
        <f t="shared" si="57"/>
        <v>6072.1274143273577</v>
      </c>
      <c r="L363" s="37">
        <f t="shared" si="58"/>
        <v>66147197.395184129</v>
      </c>
      <c r="M363" s="37">
        <f t="shared" si="59"/>
        <v>60265864.587199025</v>
      </c>
      <c r="N363" s="41">
        <f>'jan-nov'!M363</f>
        <v>54760436.929227687</v>
      </c>
      <c r="O363" s="41">
        <f>M363-N363</f>
        <v>5505427.6579713374</v>
      </c>
    </row>
    <row r="364" spans="1:15" x14ac:dyDescent="0.2">
      <c r="A364" s="33"/>
      <c r="B364" s="34"/>
      <c r="C364" s="35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ht="13.5" thickBot="1" x14ac:dyDescent="0.25">
      <c r="A365" s="42"/>
      <c r="B365" s="42" t="s">
        <v>32</v>
      </c>
      <c r="C365" s="43">
        <f>SUM(C8:C364)</f>
        <v>220884937310</v>
      </c>
      <c r="D365" s="44">
        <f>SUM(D8:D364)</f>
        <v>5425270</v>
      </c>
      <c r="E365" s="44">
        <f>(C365)/D365</f>
        <v>40714.091153067035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SUM(L8:L364)</f>
        <v>3214893545.912077</v>
      </c>
      <c r="M365" s="44">
        <f>SUM(M8:M364)</f>
        <v>-6.8545341491699219E-7</v>
      </c>
      <c r="N365" s="44">
        <f>jan!M365</f>
        <v>6.2701292335987091E-7</v>
      </c>
      <c r="O365" s="44">
        <f t="shared" ref="O365" si="61">M365-N365</f>
        <v>-1.3124663382768631E-6</v>
      </c>
    </row>
    <row r="366" spans="1:15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N366" s="34"/>
      <c r="O366" s="49"/>
    </row>
    <row r="367" spans="1:15" x14ac:dyDescent="0.2">
      <c r="A367" s="50" t="s">
        <v>33</v>
      </c>
      <c r="B367" s="50"/>
      <c r="C367" s="50"/>
      <c r="D367" s="51">
        <f>L365</f>
        <v>3214893545.912077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-592.57761289522489</v>
      </c>
      <c r="J367" s="55" t="s">
        <v>36</v>
      </c>
      <c r="K367" s="34"/>
      <c r="L367" s="34"/>
      <c r="M367" s="56"/>
      <c r="N367" s="34"/>
      <c r="O367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37"/>
  <sheetViews>
    <sheetView zoomScale="90" zoomScaleNormal="90" workbookViewId="0">
      <pane xSplit="2" ySplit="7" topLeftCell="C8" activePane="bottomRight" state="frozen"/>
      <selection activeCell="L21" sqref="L21"/>
      <selection pane="topRight" activeCell="L21" sqref="L21"/>
      <selection pane="bottomLeft" activeCell="L21" sqref="L21"/>
      <selection pane="bottomRight" activeCell="O4" sqref="O4"/>
    </sheetView>
  </sheetViews>
  <sheetFormatPr baseColWidth="10" defaultColWidth="8.85546875" defaultRowHeight="12.75" x14ac:dyDescent="0.2"/>
  <cols>
    <col min="1" max="1" width="6.5703125" style="2" customWidth="1"/>
    <col min="2" max="2" width="14" style="2" bestFit="1" customWidth="1"/>
    <col min="3" max="3" width="13.85546875" style="2" bestFit="1" customWidth="1"/>
    <col min="4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1" width="11.42578125" style="2" customWidth="1"/>
    <col min="12" max="12" width="13" style="2" customWidth="1"/>
    <col min="13" max="15" width="11.42578125" style="2" customWidth="1"/>
    <col min="16" max="16" width="11.42578125" style="74" customWidth="1"/>
    <col min="17" max="200" width="11.42578125" style="2" customWidth="1"/>
    <col min="201" max="16384" width="8.85546875" style="2"/>
  </cols>
  <sheetData>
    <row r="1" spans="1:16" ht="22.5" customHeight="1" x14ac:dyDescent="0.2">
      <c r="A1" s="84" t="s">
        <v>426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6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427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</row>
    <row r="3" spans="1:16" x14ac:dyDescent="0.2">
      <c r="A3" s="87"/>
      <c r="B3" s="87"/>
      <c r="C3" s="8" t="s">
        <v>8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O4" s="79" t="s">
        <v>423</v>
      </c>
    </row>
    <row r="5" spans="1:16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70" t="s">
        <v>28</v>
      </c>
      <c r="I5" s="67"/>
      <c r="J5" s="26" t="s">
        <v>29</v>
      </c>
      <c r="K5" s="22"/>
      <c r="L5" s="23" t="s">
        <v>30</v>
      </c>
      <c r="M5" s="23" t="s">
        <v>31</v>
      </c>
      <c r="P5" s="75"/>
    </row>
    <row r="6" spans="1:16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P6" s="76"/>
    </row>
    <row r="7" spans="1:16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65"/>
      <c r="L7" s="29"/>
      <c r="M7" s="29"/>
      <c r="P7" s="75"/>
    </row>
    <row r="8" spans="1:16" s="34" customFormat="1" x14ac:dyDescent="0.2">
      <c r="A8" s="33">
        <v>301</v>
      </c>
      <c r="B8" s="34" t="s">
        <v>90</v>
      </c>
      <c r="C8" s="36">
        <v>4210211647</v>
      </c>
      <c r="D8" s="80">
        <v>699827</v>
      </c>
      <c r="E8" s="37">
        <f>(C8)/D8</f>
        <v>6016.0748970817076</v>
      </c>
      <c r="F8" s="38">
        <f t="shared" ref="F8:F71" si="1">IF(ISNUMBER(C8),E8/E$365,"")</f>
        <v>1.3030058169634684</v>
      </c>
      <c r="G8" s="39">
        <f>(E$365-E8)*0.6</f>
        <v>-839.40025380013992</v>
      </c>
      <c r="H8" s="39">
        <f t="shared" ref="H8:H71" si="2">IF(E8&gt;=E$365*0.9,0,IF(E8&lt;0.9*E$365,(E$365*0.9-E8)*0.35))</f>
        <v>0</v>
      </c>
      <c r="I8" s="66">
        <f>G8+H8</f>
        <v>-839.40025380013992</v>
      </c>
      <c r="J8" s="81">
        <f>I$367</f>
        <v>-43.660339716320351</v>
      </c>
      <c r="K8" s="37">
        <f t="shared" ref="K8:K71" si="3">I8+J8</f>
        <v>-883.06059351646024</v>
      </c>
      <c r="L8" s="37">
        <f>(I8*D8)</f>
        <v>-587434961.41619051</v>
      </c>
      <c r="M8" s="37">
        <f>(K8*D8)</f>
        <v>-617989645.97884381</v>
      </c>
      <c r="N8" s="61"/>
      <c r="O8" s="71"/>
      <c r="P8" s="75"/>
    </row>
    <row r="9" spans="1:16" s="34" customFormat="1" x14ac:dyDescent="0.2">
      <c r="A9" s="33">
        <v>1101</v>
      </c>
      <c r="B9" s="34" t="s">
        <v>204</v>
      </c>
      <c r="C9" s="36">
        <v>71357611</v>
      </c>
      <c r="D9" s="80">
        <v>14860</v>
      </c>
      <c r="E9" s="37">
        <f t="shared" ref="E9:E71" si="4">(C9)/D9</f>
        <v>4801.9926648721403</v>
      </c>
      <c r="F9" s="38">
        <f t="shared" si="1"/>
        <v>1.0400509439102028</v>
      </c>
      <c r="G9" s="39">
        <f t="shared" ref="G9:G71" si="5">(E$365-E9)*0.6</f>
        <v>-110.95091447439954</v>
      </c>
      <c r="H9" s="39">
        <f t="shared" si="2"/>
        <v>0</v>
      </c>
      <c r="I9" s="66">
        <f t="shared" ref="I9:I72" si="6">G9+H9</f>
        <v>-110.95091447439954</v>
      </c>
      <c r="J9" s="81">
        <f t="shared" ref="J9:J72" si="7">I$367</f>
        <v>-43.660339716320351</v>
      </c>
      <c r="K9" s="37">
        <f t="shared" si="3"/>
        <v>-154.61125419071988</v>
      </c>
      <c r="L9" s="37">
        <f>(I9*D9)</f>
        <v>-1648730.5890895771</v>
      </c>
      <c r="M9" s="37">
        <f>(K9*D9)</f>
        <v>-2297523.2372740973</v>
      </c>
      <c r="N9" s="61"/>
      <c r="O9" s="71"/>
      <c r="P9" s="75"/>
    </row>
    <row r="10" spans="1:16" s="34" customFormat="1" x14ac:dyDescent="0.2">
      <c r="A10" s="33">
        <v>1103</v>
      </c>
      <c r="B10" s="34" t="s">
        <v>206</v>
      </c>
      <c r="C10" s="36">
        <v>801108284</v>
      </c>
      <c r="D10" s="80">
        <v>144699</v>
      </c>
      <c r="E10" s="37">
        <f t="shared" si="4"/>
        <v>5536.3774732375487</v>
      </c>
      <c r="F10" s="38">
        <f t="shared" si="1"/>
        <v>1.1991094153487662</v>
      </c>
      <c r="G10" s="39">
        <f t="shared" si="5"/>
        <v>-551.58179949364455</v>
      </c>
      <c r="H10" s="39">
        <f t="shared" si="2"/>
        <v>0</v>
      </c>
      <c r="I10" s="66">
        <f t="shared" si="6"/>
        <v>-551.58179949364455</v>
      </c>
      <c r="J10" s="81">
        <f t="shared" si="7"/>
        <v>-43.660339716320351</v>
      </c>
      <c r="K10" s="37">
        <f t="shared" si="3"/>
        <v>-595.24213920996488</v>
      </c>
      <c r="L10" s="37">
        <f t="shared" ref="L10:L72" si="8">(I10*D10)</f>
        <v>-79813334.804930866</v>
      </c>
      <c r="M10" s="37">
        <f t="shared" ref="M10:M72" si="9">(K10*D10)</f>
        <v>-86130942.301542714</v>
      </c>
      <c r="N10" s="61"/>
      <c r="O10" s="71"/>
      <c r="P10" s="75"/>
    </row>
    <row r="11" spans="1:16" s="34" customFormat="1" x14ac:dyDescent="0.2">
      <c r="A11" s="33">
        <v>1106</v>
      </c>
      <c r="B11" s="34" t="s">
        <v>207</v>
      </c>
      <c r="C11" s="36">
        <v>183166346</v>
      </c>
      <c r="D11" s="80">
        <v>37444</v>
      </c>
      <c r="E11" s="37">
        <f t="shared" si="4"/>
        <v>4891.7408930669799</v>
      </c>
      <c r="F11" s="38">
        <f t="shared" si="1"/>
        <v>1.0594892762781669</v>
      </c>
      <c r="G11" s="39">
        <f t="shared" si="5"/>
        <v>-164.79985139130329</v>
      </c>
      <c r="H11" s="39">
        <f t="shared" si="2"/>
        <v>0</v>
      </c>
      <c r="I11" s="66">
        <f t="shared" si="6"/>
        <v>-164.79985139130329</v>
      </c>
      <c r="J11" s="81">
        <f t="shared" si="7"/>
        <v>-43.660339716320351</v>
      </c>
      <c r="K11" s="37">
        <f t="shared" si="3"/>
        <v>-208.46019110762364</v>
      </c>
      <c r="L11" s="37">
        <f t="shared" si="8"/>
        <v>-6170765.6354959607</v>
      </c>
      <c r="M11" s="37">
        <f t="shared" si="9"/>
        <v>-7805583.3958338602</v>
      </c>
      <c r="N11" s="61"/>
      <c r="O11" s="71"/>
      <c r="P11" s="75"/>
    </row>
    <row r="12" spans="1:16" s="34" customFormat="1" x14ac:dyDescent="0.2">
      <c r="A12" s="33">
        <v>1108</v>
      </c>
      <c r="B12" s="34" t="s">
        <v>205</v>
      </c>
      <c r="C12" s="36">
        <v>373813736</v>
      </c>
      <c r="D12" s="80">
        <v>81305</v>
      </c>
      <c r="E12" s="37">
        <f t="shared" si="4"/>
        <v>4597.6721726831065</v>
      </c>
      <c r="F12" s="38">
        <f t="shared" si="1"/>
        <v>0.99579770664144907</v>
      </c>
      <c r="G12" s="39">
        <f t="shared" si="5"/>
        <v>11.641380839020712</v>
      </c>
      <c r="H12" s="39">
        <f t="shared" si="2"/>
        <v>0</v>
      </c>
      <c r="I12" s="66">
        <f t="shared" si="6"/>
        <v>11.641380839020712</v>
      </c>
      <c r="J12" s="81">
        <f t="shared" si="7"/>
        <v>-43.660339716320351</v>
      </c>
      <c r="K12" s="37">
        <f t="shared" si="3"/>
        <v>-32.018958877299639</v>
      </c>
      <c r="L12" s="37">
        <f t="shared" si="8"/>
        <v>946502.46911657904</v>
      </c>
      <c r="M12" s="37">
        <f t="shared" si="9"/>
        <v>-2603301.4515188471</v>
      </c>
      <c r="N12" s="61"/>
      <c r="O12" s="71"/>
      <c r="P12" s="75"/>
    </row>
    <row r="13" spans="1:16" s="34" customFormat="1" x14ac:dyDescent="0.2">
      <c r="A13" s="33">
        <v>1111</v>
      </c>
      <c r="B13" s="34" t="s">
        <v>208</v>
      </c>
      <c r="C13" s="36">
        <v>13029732</v>
      </c>
      <c r="D13" s="80">
        <v>3281</v>
      </c>
      <c r="E13" s="37">
        <f t="shared" si="4"/>
        <v>3971.268515696434</v>
      </c>
      <c r="F13" s="38">
        <f t="shared" si="1"/>
        <v>0.86012658838180911</v>
      </c>
      <c r="G13" s="39">
        <f t="shared" si="5"/>
        <v>387.48357503102426</v>
      </c>
      <c r="H13" s="39">
        <f t="shared" si="2"/>
        <v>64.434478841912565</v>
      </c>
      <c r="I13" s="66">
        <f t="shared" si="6"/>
        <v>451.91805387293681</v>
      </c>
      <c r="J13" s="81">
        <f t="shared" si="7"/>
        <v>-43.660339716320351</v>
      </c>
      <c r="K13" s="37">
        <f>I13+J13</f>
        <v>408.25771415661643</v>
      </c>
      <c r="L13" s="37">
        <f t="shared" si="8"/>
        <v>1482743.1347571057</v>
      </c>
      <c r="M13" s="37">
        <f t="shared" si="9"/>
        <v>1339493.5601478585</v>
      </c>
      <c r="N13" s="61"/>
      <c r="O13" s="71"/>
      <c r="P13" s="75"/>
    </row>
    <row r="14" spans="1:16" s="34" customFormat="1" x14ac:dyDescent="0.2">
      <c r="A14" s="33">
        <v>1112</v>
      </c>
      <c r="B14" s="34" t="s">
        <v>209</v>
      </c>
      <c r="C14" s="36">
        <v>11599439</v>
      </c>
      <c r="D14" s="80">
        <v>3178</v>
      </c>
      <c r="E14" s="37">
        <f t="shared" si="4"/>
        <v>3649.9178728760226</v>
      </c>
      <c r="F14" s="38">
        <f t="shared" si="1"/>
        <v>0.79052609901904192</v>
      </c>
      <c r="G14" s="39">
        <f t="shared" si="5"/>
        <v>580.29396072327108</v>
      </c>
      <c r="H14" s="39">
        <f t="shared" si="2"/>
        <v>176.90720382905656</v>
      </c>
      <c r="I14" s="66">
        <f t="shared" si="6"/>
        <v>757.20116455232767</v>
      </c>
      <c r="J14" s="81">
        <f t="shared" si="7"/>
        <v>-43.660339716320351</v>
      </c>
      <c r="K14" s="37">
        <f>I14+J14</f>
        <v>713.54082483600735</v>
      </c>
      <c r="L14" s="37">
        <f t="shared" si="8"/>
        <v>2406385.3009472974</v>
      </c>
      <c r="M14" s="37">
        <f t="shared" si="9"/>
        <v>2267632.7413288313</v>
      </c>
      <c r="N14" s="61"/>
      <c r="O14" s="71"/>
      <c r="P14" s="75"/>
    </row>
    <row r="15" spans="1:16" s="34" customFormat="1" x14ac:dyDescent="0.2">
      <c r="A15" s="33">
        <v>1114</v>
      </c>
      <c r="B15" s="34" t="s">
        <v>210</v>
      </c>
      <c r="C15" s="36">
        <v>12131384</v>
      </c>
      <c r="D15" s="80">
        <v>2789</v>
      </c>
      <c r="E15" s="37">
        <f t="shared" si="4"/>
        <v>4349.7253495876657</v>
      </c>
      <c r="F15" s="38">
        <f t="shared" si="1"/>
        <v>0.94209555726367278</v>
      </c>
      <c r="G15" s="39">
        <f t="shared" si="5"/>
        <v>160.40947469628517</v>
      </c>
      <c r="H15" s="39">
        <f t="shared" si="2"/>
        <v>0</v>
      </c>
      <c r="I15" s="66">
        <f t="shared" si="6"/>
        <v>160.40947469628517</v>
      </c>
      <c r="J15" s="81">
        <f t="shared" si="7"/>
        <v>-43.660339716320351</v>
      </c>
      <c r="K15" s="37">
        <f t="shared" si="3"/>
        <v>116.74913497996482</v>
      </c>
      <c r="L15" s="37">
        <f t="shared" si="8"/>
        <v>447382.02492793935</v>
      </c>
      <c r="M15" s="37">
        <f t="shared" si="9"/>
        <v>325613.33745912189</v>
      </c>
      <c r="N15" s="61"/>
      <c r="O15" s="71"/>
      <c r="P15" s="75"/>
    </row>
    <row r="16" spans="1:16" s="34" customFormat="1" x14ac:dyDescent="0.2">
      <c r="A16" s="33">
        <v>1119</v>
      </c>
      <c r="B16" s="34" t="s">
        <v>211</v>
      </c>
      <c r="C16" s="36">
        <v>73112794</v>
      </c>
      <c r="D16" s="80">
        <v>19296</v>
      </c>
      <c r="E16" s="37">
        <f t="shared" si="4"/>
        <v>3789.0129560530681</v>
      </c>
      <c r="F16" s="38">
        <f t="shared" si="1"/>
        <v>0.82065233673902527</v>
      </c>
      <c r="G16" s="39">
        <f t="shared" si="5"/>
        <v>496.8369108170437</v>
      </c>
      <c r="H16" s="39">
        <f t="shared" si="2"/>
        <v>128.2239247170906</v>
      </c>
      <c r="I16" s="66">
        <f t="shared" si="6"/>
        <v>625.0608355341343</v>
      </c>
      <c r="J16" s="81">
        <f t="shared" si="7"/>
        <v>-43.660339716320351</v>
      </c>
      <c r="K16" s="37">
        <f t="shared" si="3"/>
        <v>581.40049581781398</v>
      </c>
      <c r="L16" s="37">
        <f t="shared" si="8"/>
        <v>12061173.882466655</v>
      </c>
      <c r="M16" s="37">
        <f t="shared" si="9"/>
        <v>11218703.967300538</v>
      </c>
      <c r="N16" s="61"/>
      <c r="O16" s="71"/>
      <c r="P16" s="75"/>
    </row>
    <row r="17" spans="1:16" s="34" customFormat="1" x14ac:dyDescent="0.2">
      <c r="A17" s="33">
        <v>1120</v>
      </c>
      <c r="B17" s="34" t="s">
        <v>212</v>
      </c>
      <c r="C17" s="36">
        <v>87101202</v>
      </c>
      <c r="D17" s="80">
        <v>20163</v>
      </c>
      <c r="E17" s="37">
        <f t="shared" si="4"/>
        <v>4319.8532956405297</v>
      </c>
      <c r="F17" s="38">
        <f t="shared" si="1"/>
        <v>0.93562564777557022</v>
      </c>
      <c r="G17" s="39">
        <f t="shared" si="5"/>
        <v>178.33270706456679</v>
      </c>
      <c r="H17" s="39">
        <f t="shared" si="2"/>
        <v>0</v>
      </c>
      <c r="I17" s="66">
        <f t="shared" si="6"/>
        <v>178.33270706456679</v>
      </c>
      <c r="J17" s="81">
        <f t="shared" si="7"/>
        <v>-43.660339716320351</v>
      </c>
      <c r="K17" s="37">
        <f t="shared" si="3"/>
        <v>134.67236734824644</v>
      </c>
      <c r="L17" s="37">
        <f t="shared" si="8"/>
        <v>3595722.37254286</v>
      </c>
      <c r="M17" s="37">
        <f t="shared" si="9"/>
        <v>2715398.9428426931</v>
      </c>
      <c r="N17" s="61"/>
      <c r="O17" s="71"/>
      <c r="P17" s="75"/>
    </row>
    <row r="18" spans="1:16" s="34" customFormat="1" x14ac:dyDescent="0.2">
      <c r="A18" s="33">
        <v>1121</v>
      </c>
      <c r="B18" s="34" t="s">
        <v>213</v>
      </c>
      <c r="C18" s="36">
        <v>92447984</v>
      </c>
      <c r="D18" s="80">
        <v>19353</v>
      </c>
      <c r="E18" s="37">
        <f t="shared" si="4"/>
        <v>4776.93298196662</v>
      </c>
      <c r="F18" s="38">
        <f t="shared" si="1"/>
        <v>1.0346233331912948</v>
      </c>
      <c r="G18" s="39">
        <f t="shared" si="5"/>
        <v>-95.915104731087368</v>
      </c>
      <c r="H18" s="39">
        <f t="shared" si="2"/>
        <v>0</v>
      </c>
      <c r="I18" s="66">
        <f t="shared" si="6"/>
        <v>-95.915104731087368</v>
      </c>
      <c r="J18" s="81">
        <f t="shared" si="7"/>
        <v>-43.660339716320351</v>
      </c>
      <c r="K18" s="37">
        <f t="shared" si="3"/>
        <v>-139.57544444740773</v>
      </c>
      <c r="L18" s="37">
        <f t="shared" si="8"/>
        <v>-1856245.0218607339</v>
      </c>
      <c r="M18" s="37">
        <f t="shared" si="9"/>
        <v>-2701203.5763906818</v>
      </c>
      <c r="N18" s="61"/>
      <c r="O18" s="71"/>
      <c r="P18" s="75"/>
    </row>
    <row r="19" spans="1:16" s="34" customFormat="1" x14ac:dyDescent="0.2">
      <c r="A19" s="33">
        <v>1122</v>
      </c>
      <c r="B19" s="34" t="s">
        <v>214</v>
      </c>
      <c r="C19" s="36">
        <v>50047994</v>
      </c>
      <c r="D19" s="80">
        <v>12131</v>
      </c>
      <c r="E19" s="37">
        <f t="shared" si="4"/>
        <v>4125.6280603412742</v>
      </c>
      <c r="F19" s="38">
        <f t="shared" si="1"/>
        <v>0.89355891560792533</v>
      </c>
      <c r="G19" s="39">
        <f t="shared" si="5"/>
        <v>294.86784824412007</v>
      </c>
      <c r="H19" s="39">
        <f t="shared" si="2"/>
        <v>10.408638216218469</v>
      </c>
      <c r="I19" s="66">
        <f t="shared" si="6"/>
        <v>305.27648646033856</v>
      </c>
      <c r="J19" s="81">
        <f t="shared" si="7"/>
        <v>-43.660339716320351</v>
      </c>
      <c r="K19" s="37">
        <f t="shared" si="3"/>
        <v>261.61614674401824</v>
      </c>
      <c r="L19" s="37">
        <f t="shared" si="8"/>
        <v>3703309.057250367</v>
      </c>
      <c r="M19" s="37">
        <f t="shared" si="9"/>
        <v>3173665.4761516852</v>
      </c>
      <c r="N19" s="61"/>
      <c r="O19" s="71"/>
      <c r="P19" s="75"/>
    </row>
    <row r="20" spans="1:16" s="34" customFormat="1" x14ac:dyDescent="0.2">
      <c r="A20" s="33">
        <v>1124</v>
      </c>
      <c r="B20" s="34" t="s">
        <v>215</v>
      </c>
      <c r="C20" s="36">
        <v>163462885</v>
      </c>
      <c r="D20" s="80">
        <v>27568</v>
      </c>
      <c r="E20" s="37">
        <f t="shared" si="4"/>
        <v>5929.4430136390019</v>
      </c>
      <c r="F20" s="38">
        <f t="shared" si="1"/>
        <v>1.2842424454976138</v>
      </c>
      <c r="G20" s="39">
        <f t="shared" si="5"/>
        <v>-787.42112373451653</v>
      </c>
      <c r="H20" s="39">
        <f t="shared" si="2"/>
        <v>0</v>
      </c>
      <c r="I20" s="66">
        <f t="shared" si="6"/>
        <v>-787.42112373451653</v>
      </c>
      <c r="J20" s="81">
        <f t="shared" si="7"/>
        <v>-43.660339716320351</v>
      </c>
      <c r="K20" s="37">
        <f t="shared" si="3"/>
        <v>-831.08146345083685</v>
      </c>
      <c r="L20" s="37">
        <f t="shared" si="8"/>
        <v>-21707625.539113153</v>
      </c>
      <c r="M20" s="37">
        <f t="shared" si="9"/>
        <v>-22911253.784412671</v>
      </c>
      <c r="N20" s="61"/>
      <c r="O20" s="71"/>
      <c r="P20" s="75"/>
    </row>
    <row r="21" spans="1:16" s="34" customFormat="1" x14ac:dyDescent="0.2">
      <c r="A21" s="33">
        <v>1127</v>
      </c>
      <c r="B21" s="34" t="s">
        <v>216</v>
      </c>
      <c r="C21" s="36">
        <v>56505415</v>
      </c>
      <c r="D21" s="80">
        <v>11454</v>
      </c>
      <c r="E21" s="37">
        <f t="shared" si="4"/>
        <v>4933.2473371747865</v>
      </c>
      <c r="F21" s="38">
        <f t="shared" si="1"/>
        <v>1.0684790476887882</v>
      </c>
      <c r="G21" s="39">
        <f t="shared" si="5"/>
        <v>-189.70371785598726</v>
      </c>
      <c r="H21" s="39">
        <f t="shared" si="2"/>
        <v>0</v>
      </c>
      <c r="I21" s="66">
        <f t="shared" si="6"/>
        <v>-189.70371785598726</v>
      </c>
      <c r="J21" s="81">
        <f t="shared" si="7"/>
        <v>-43.660339716320351</v>
      </c>
      <c r="K21" s="37">
        <f t="shared" si="3"/>
        <v>-233.36405757230762</v>
      </c>
      <c r="L21" s="37">
        <f t="shared" si="8"/>
        <v>-2172866.384322478</v>
      </c>
      <c r="M21" s="37">
        <f t="shared" si="9"/>
        <v>-2672951.9154332113</v>
      </c>
      <c r="N21" s="61"/>
      <c r="O21" s="71"/>
      <c r="P21" s="75"/>
    </row>
    <row r="22" spans="1:16" s="34" customFormat="1" x14ac:dyDescent="0.2">
      <c r="A22" s="33">
        <v>1130</v>
      </c>
      <c r="B22" s="34" t="s">
        <v>217</v>
      </c>
      <c r="C22" s="36">
        <v>57138870</v>
      </c>
      <c r="D22" s="80">
        <v>13268</v>
      </c>
      <c r="E22" s="37">
        <f t="shared" si="4"/>
        <v>4306.5171842025929</v>
      </c>
      <c r="F22" s="38">
        <f t="shared" si="1"/>
        <v>0.93273721452356173</v>
      </c>
      <c r="G22" s="39">
        <f t="shared" si="5"/>
        <v>186.33437392732884</v>
      </c>
      <c r="H22" s="39">
        <f t="shared" si="2"/>
        <v>0</v>
      </c>
      <c r="I22" s="66">
        <f t="shared" si="6"/>
        <v>186.33437392732884</v>
      </c>
      <c r="J22" s="81">
        <f t="shared" si="7"/>
        <v>-43.660339716320351</v>
      </c>
      <c r="K22" s="37">
        <f t="shared" si="3"/>
        <v>142.67403421100849</v>
      </c>
      <c r="L22" s="37">
        <f t="shared" si="8"/>
        <v>2472284.4732677992</v>
      </c>
      <c r="M22" s="37">
        <f t="shared" si="9"/>
        <v>1892999.0859116607</v>
      </c>
      <c r="N22" s="61"/>
      <c r="O22" s="71"/>
      <c r="P22" s="75"/>
    </row>
    <row r="23" spans="1:16" s="34" customFormat="1" x14ac:dyDescent="0.2">
      <c r="A23" s="33">
        <v>1133</v>
      </c>
      <c r="B23" s="34" t="s">
        <v>218</v>
      </c>
      <c r="C23" s="36">
        <v>10014307</v>
      </c>
      <c r="D23" s="80">
        <v>2534</v>
      </c>
      <c r="E23" s="37">
        <f t="shared" si="4"/>
        <v>3951.9759273875297</v>
      </c>
      <c r="F23" s="38">
        <f t="shared" si="1"/>
        <v>0.85594805749234526</v>
      </c>
      <c r="G23" s="39">
        <f t="shared" si="5"/>
        <v>399.05912801636674</v>
      </c>
      <c r="H23" s="39">
        <f t="shared" si="2"/>
        <v>71.186884750029037</v>
      </c>
      <c r="I23" s="66">
        <f t="shared" si="6"/>
        <v>470.24601276639578</v>
      </c>
      <c r="J23" s="81">
        <f t="shared" si="7"/>
        <v>-43.660339716320351</v>
      </c>
      <c r="K23" s="37">
        <f t="shared" si="3"/>
        <v>426.58567305007546</v>
      </c>
      <c r="L23" s="37">
        <f t="shared" si="8"/>
        <v>1191603.3963500469</v>
      </c>
      <c r="M23" s="37">
        <f t="shared" si="9"/>
        <v>1080968.0955088912</v>
      </c>
      <c r="N23" s="61"/>
      <c r="O23" s="71"/>
      <c r="P23" s="75"/>
    </row>
    <row r="24" spans="1:16" s="34" customFormat="1" x14ac:dyDescent="0.2">
      <c r="A24" s="33">
        <v>1134</v>
      </c>
      <c r="B24" s="34" t="s">
        <v>219</v>
      </c>
      <c r="C24" s="36">
        <v>13984260</v>
      </c>
      <c r="D24" s="80">
        <v>3784</v>
      </c>
      <c r="E24" s="37">
        <f t="shared" si="4"/>
        <v>3695.6289640591967</v>
      </c>
      <c r="F24" s="38">
        <f t="shared" si="1"/>
        <v>0.80042654386561718</v>
      </c>
      <c r="G24" s="39">
        <f t="shared" si="5"/>
        <v>552.8673060133666</v>
      </c>
      <c r="H24" s="39">
        <f t="shared" si="2"/>
        <v>160.90832191494559</v>
      </c>
      <c r="I24" s="66">
        <f t="shared" si="6"/>
        <v>713.77562792831213</v>
      </c>
      <c r="J24" s="81">
        <f t="shared" si="7"/>
        <v>-43.660339716320351</v>
      </c>
      <c r="K24" s="37">
        <f t="shared" si="3"/>
        <v>670.11528821199181</v>
      </c>
      <c r="L24" s="37">
        <f t="shared" si="8"/>
        <v>2700926.9760807329</v>
      </c>
      <c r="M24" s="37">
        <f t="shared" si="9"/>
        <v>2535716.2505941768</v>
      </c>
      <c r="N24" s="61"/>
      <c r="O24" s="71"/>
      <c r="P24" s="75"/>
    </row>
    <row r="25" spans="1:16" s="34" customFormat="1" x14ac:dyDescent="0.2">
      <c r="A25" s="33">
        <v>1135</v>
      </c>
      <c r="B25" s="34" t="s">
        <v>220</v>
      </c>
      <c r="C25" s="36">
        <v>19188167</v>
      </c>
      <c r="D25" s="80">
        <v>4525</v>
      </c>
      <c r="E25" s="37">
        <f t="shared" si="4"/>
        <v>4240.4788950276243</v>
      </c>
      <c r="F25" s="38">
        <f t="shared" si="1"/>
        <v>0.91843415540123585</v>
      </c>
      <c r="G25" s="39">
        <f t="shared" si="5"/>
        <v>225.95734743231006</v>
      </c>
      <c r="H25" s="39">
        <f t="shared" si="2"/>
        <v>0</v>
      </c>
      <c r="I25" s="66">
        <f t="shared" si="6"/>
        <v>225.95734743231006</v>
      </c>
      <c r="J25" s="81">
        <f t="shared" si="7"/>
        <v>-43.660339716320351</v>
      </c>
      <c r="K25" s="37">
        <f t="shared" si="3"/>
        <v>182.29700771598971</v>
      </c>
      <c r="L25" s="37">
        <f t="shared" si="8"/>
        <v>1022456.9971312031</v>
      </c>
      <c r="M25" s="37">
        <f t="shared" si="9"/>
        <v>824893.95991485345</v>
      </c>
      <c r="N25" s="61"/>
      <c r="O25" s="71"/>
      <c r="P25" s="75"/>
    </row>
    <row r="26" spans="1:16" s="34" customFormat="1" x14ac:dyDescent="0.2">
      <c r="A26" s="33">
        <v>1144</v>
      </c>
      <c r="B26" s="34" t="s">
        <v>221</v>
      </c>
      <c r="C26" s="36">
        <v>2082310</v>
      </c>
      <c r="D26" s="80">
        <v>523</v>
      </c>
      <c r="E26" s="37">
        <f t="shared" si="4"/>
        <v>3981.4722753346082</v>
      </c>
      <c r="F26" s="38">
        <f t="shared" si="1"/>
        <v>0.862336593807421</v>
      </c>
      <c r="G26" s="39">
        <f t="shared" si="5"/>
        <v>381.36131924811968</v>
      </c>
      <c r="H26" s="39">
        <f t="shared" si="2"/>
        <v>60.863162968551585</v>
      </c>
      <c r="I26" s="66">
        <f t="shared" si="6"/>
        <v>442.22448221667128</v>
      </c>
      <c r="J26" s="81">
        <f t="shared" si="7"/>
        <v>-43.660339716320351</v>
      </c>
      <c r="K26" s="37">
        <f t="shared" si="3"/>
        <v>398.56414250035095</v>
      </c>
      <c r="L26" s="37">
        <f t="shared" si="8"/>
        <v>231283.40419931908</v>
      </c>
      <c r="M26" s="37">
        <f t="shared" si="9"/>
        <v>208449.04652768356</v>
      </c>
      <c r="N26" s="61"/>
      <c r="O26" s="71"/>
      <c r="P26" s="75"/>
    </row>
    <row r="27" spans="1:16" s="34" customFormat="1" x14ac:dyDescent="0.2">
      <c r="A27" s="33">
        <v>1145</v>
      </c>
      <c r="B27" s="34" t="s">
        <v>222</v>
      </c>
      <c r="C27" s="36">
        <v>4420005</v>
      </c>
      <c r="D27" s="80">
        <v>855</v>
      </c>
      <c r="E27" s="37">
        <f t="shared" si="4"/>
        <v>5169.5964912280706</v>
      </c>
      <c r="F27" s="38">
        <f t="shared" si="1"/>
        <v>1.1196692884743895</v>
      </c>
      <c r="G27" s="39">
        <f t="shared" si="5"/>
        <v>-331.51321028795775</v>
      </c>
      <c r="H27" s="39">
        <f t="shared" si="2"/>
        <v>0</v>
      </c>
      <c r="I27" s="66">
        <f t="shared" si="6"/>
        <v>-331.51321028795775</v>
      </c>
      <c r="J27" s="81">
        <f t="shared" si="7"/>
        <v>-43.660339716320351</v>
      </c>
      <c r="K27" s="37">
        <f t="shared" si="3"/>
        <v>-375.17355000427813</v>
      </c>
      <c r="L27" s="37">
        <f t="shared" si="8"/>
        <v>-283443.79479620385</v>
      </c>
      <c r="M27" s="37">
        <f t="shared" si="9"/>
        <v>-320773.38525365782</v>
      </c>
      <c r="N27" s="61"/>
      <c r="O27" s="71"/>
      <c r="P27" s="75"/>
    </row>
    <row r="28" spans="1:16" s="34" customFormat="1" x14ac:dyDescent="0.2">
      <c r="A28" s="33">
        <v>1146</v>
      </c>
      <c r="B28" s="34" t="s">
        <v>223</v>
      </c>
      <c r="C28" s="36">
        <v>53390639</v>
      </c>
      <c r="D28" s="80">
        <v>11283</v>
      </c>
      <c r="E28" s="37">
        <f t="shared" si="4"/>
        <v>4731.9541788531415</v>
      </c>
      <c r="F28" s="38">
        <f t="shared" si="1"/>
        <v>1.0248814926890522</v>
      </c>
      <c r="G28" s="39">
        <f t="shared" si="5"/>
        <v>-68.927822863000259</v>
      </c>
      <c r="H28" s="39">
        <f t="shared" si="2"/>
        <v>0</v>
      </c>
      <c r="I28" s="66">
        <f t="shared" si="6"/>
        <v>-68.927822863000259</v>
      </c>
      <c r="J28" s="81">
        <f t="shared" si="7"/>
        <v>-43.660339716320351</v>
      </c>
      <c r="K28" s="37">
        <f t="shared" si="3"/>
        <v>-112.58816257932061</v>
      </c>
      <c r="L28" s="37">
        <f t="shared" si="8"/>
        <v>-777712.62536323187</v>
      </c>
      <c r="M28" s="37">
        <f t="shared" si="9"/>
        <v>-1270332.2383824745</v>
      </c>
      <c r="N28" s="61"/>
      <c r="O28" s="71"/>
      <c r="P28" s="75"/>
    </row>
    <row r="29" spans="1:16" s="34" customFormat="1" x14ac:dyDescent="0.2">
      <c r="A29" s="33">
        <v>1149</v>
      </c>
      <c r="B29" s="34" t="s">
        <v>224</v>
      </c>
      <c r="C29" s="36">
        <v>179984305</v>
      </c>
      <c r="D29" s="80">
        <v>42541</v>
      </c>
      <c r="E29" s="37">
        <f t="shared" si="4"/>
        <v>4230.8433041066264</v>
      </c>
      <c r="F29" s="38">
        <f t="shared" si="1"/>
        <v>0.91634720814164794</v>
      </c>
      <c r="G29" s="39">
        <f t="shared" si="5"/>
        <v>231.73870198490874</v>
      </c>
      <c r="H29" s="39">
        <f t="shared" si="2"/>
        <v>0</v>
      </c>
      <c r="I29" s="66">
        <f t="shared" si="6"/>
        <v>231.73870198490874</v>
      </c>
      <c r="J29" s="81">
        <f t="shared" si="7"/>
        <v>-43.660339716320351</v>
      </c>
      <c r="K29" s="37">
        <f t="shared" si="3"/>
        <v>188.07836226858839</v>
      </c>
      <c r="L29" s="37">
        <f t="shared" si="8"/>
        <v>9858396.1211400032</v>
      </c>
      <c r="M29" s="37">
        <f t="shared" si="9"/>
        <v>8001041.609268019</v>
      </c>
      <c r="N29" s="61"/>
      <c r="O29" s="71"/>
      <c r="P29" s="75"/>
    </row>
    <row r="30" spans="1:16" s="34" customFormat="1" x14ac:dyDescent="0.2">
      <c r="A30" s="33">
        <v>1151</v>
      </c>
      <c r="B30" s="34" t="s">
        <v>225</v>
      </c>
      <c r="C30" s="36">
        <v>1101742</v>
      </c>
      <c r="D30" s="80">
        <v>188</v>
      </c>
      <c r="E30" s="37">
        <f t="shared" si="4"/>
        <v>5860.3297872340427</v>
      </c>
      <c r="F30" s="38">
        <f t="shared" si="1"/>
        <v>1.2692733938193412</v>
      </c>
      <c r="G30" s="39">
        <f t="shared" si="5"/>
        <v>-745.95318789154101</v>
      </c>
      <c r="H30" s="39">
        <f t="shared" si="2"/>
        <v>0</v>
      </c>
      <c r="I30" s="66">
        <f t="shared" si="6"/>
        <v>-745.95318789154101</v>
      </c>
      <c r="J30" s="81">
        <f t="shared" si="7"/>
        <v>-43.660339716320351</v>
      </c>
      <c r="K30" s="37">
        <f t="shared" si="3"/>
        <v>-789.61352760786133</v>
      </c>
      <c r="L30" s="37">
        <f t="shared" si="8"/>
        <v>-140239.1993236097</v>
      </c>
      <c r="M30" s="37">
        <f t="shared" si="9"/>
        <v>-148447.34319027793</v>
      </c>
      <c r="N30" s="61"/>
      <c r="O30" s="71"/>
      <c r="P30" s="75"/>
    </row>
    <row r="31" spans="1:16" s="34" customFormat="1" x14ac:dyDescent="0.2">
      <c r="A31" s="33">
        <v>1160</v>
      </c>
      <c r="B31" s="34" t="s">
        <v>226</v>
      </c>
      <c r="C31" s="36">
        <v>55845705</v>
      </c>
      <c r="D31" s="80">
        <v>8775</v>
      </c>
      <c r="E31" s="37">
        <f t="shared" si="4"/>
        <v>6364.182905982906</v>
      </c>
      <c r="F31" s="38">
        <f t="shared" si="1"/>
        <v>1.3784016137727566</v>
      </c>
      <c r="G31" s="39">
        <f t="shared" si="5"/>
        <v>-1048.265059140859</v>
      </c>
      <c r="H31" s="39">
        <f t="shared" si="2"/>
        <v>0</v>
      </c>
      <c r="I31" s="66">
        <f t="shared" si="6"/>
        <v>-1048.265059140859</v>
      </c>
      <c r="J31" s="81">
        <f t="shared" si="7"/>
        <v>-43.660339716320351</v>
      </c>
      <c r="K31" s="37">
        <f t="shared" si="3"/>
        <v>-1091.9253988571793</v>
      </c>
      <c r="L31" s="37">
        <f t="shared" si="8"/>
        <v>-9198525.8939610366</v>
      </c>
      <c r="M31" s="37">
        <f t="shared" si="9"/>
        <v>-9581645.3749717474</v>
      </c>
      <c r="N31" s="61"/>
      <c r="O31" s="71"/>
      <c r="P31" s="75"/>
    </row>
    <row r="32" spans="1:16" s="34" customFormat="1" x14ac:dyDescent="0.2">
      <c r="A32" s="33">
        <v>1505</v>
      </c>
      <c r="B32" s="34" t="s">
        <v>267</v>
      </c>
      <c r="C32" s="36">
        <v>101092575</v>
      </c>
      <c r="D32" s="80">
        <v>24013</v>
      </c>
      <c r="E32" s="37">
        <f t="shared" si="4"/>
        <v>4209.9102569441557</v>
      </c>
      <c r="F32" s="38">
        <f t="shared" si="1"/>
        <v>0.91181337458969181</v>
      </c>
      <c r="G32" s="39">
        <f t="shared" si="5"/>
        <v>244.2985302823912</v>
      </c>
      <c r="H32" s="39">
        <f t="shared" si="2"/>
        <v>0</v>
      </c>
      <c r="I32" s="66">
        <f t="shared" si="6"/>
        <v>244.2985302823912</v>
      </c>
      <c r="J32" s="81">
        <f t="shared" si="7"/>
        <v>-43.660339716320351</v>
      </c>
      <c r="K32" s="37">
        <f t="shared" si="3"/>
        <v>200.63819056607085</v>
      </c>
      <c r="L32" s="37">
        <f t="shared" si="8"/>
        <v>5866340.6076710597</v>
      </c>
      <c r="M32" s="37">
        <f t="shared" si="9"/>
        <v>4817924.870063059</v>
      </c>
      <c r="N32" s="61"/>
      <c r="O32" s="71"/>
      <c r="P32" s="75"/>
    </row>
    <row r="33" spans="1:16" s="34" customFormat="1" x14ac:dyDescent="0.2">
      <c r="A33" s="33">
        <v>1506</v>
      </c>
      <c r="B33" s="34" t="s">
        <v>265</v>
      </c>
      <c r="C33" s="36">
        <v>143094130</v>
      </c>
      <c r="D33" s="80">
        <v>32002</v>
      </c>
      <c r="E33" s="37">
        <f t="shared" si="4"/>
        <v>4471.4120992437975</v>
      </c>
      <c r="F33" s="38">
        <f t="shared" si="1"/>
        <v>0.96845136987601765</v>
      </c>
      <c r="G33" s="39">
        <f t="shared" si="5"/>
        <v>87.397424902606147</v>
      </c>
      <c r="H33" s="39">
        <f t="shared" si="2"/>
        <v>0</v>
      </c>
      <c r="I33" s="66">
        <f t="shared" si="6"/>
        <v>87.397424902606147</v>
      </c>
      <c r="J33" s="81">
        <f t="shared" si="7"/>
        <v>-43.660339716320351</v>
      </c>
      <c r="K33" s="37">
        <f t="shared" si="3"/>
        <v>43.737085186285796</v>
      </c>
      <c r="L33" s="37">
        <f t="shared" si="8"/>
        <v>2796892.3917332022</v>
      </c>
      <c r="M33" s="37">
        <f t="shared" si="9"/>
        <v>1399674.2001315181</v>
      </c>
      <c r="N33" s="61"/>
      <c r="O33" s="71"/>
      <c r="P33" s="75"/>
    </row>
    <row r="34" spans="1:16" s="34" customFormat="1" x14ac:dyDescent="0.2">
      <c r="A34" s="33">
        <v>1507</v>
      </c>
      <c r="B34" s="34" t="s">
        <v>266</v>
      </c>
      <c r="C34" s="36">
        <v>317557816</v>
      </c>
      <c r="D34" s="80">
        <v>67114</v>
      </c>
      <c r="E34" s="37">
        <f t="shared" si="4"/>
        <v>4731.6180826653153</v>
      </c>
      <c r="F34" s="38">
        <f t="shared" si="1"/>
        <v>1.024808698500933</v>
      </c>
      <c r="G34" s="39">
        <f t="shared" si="5"/>
        <v>-68.726165150304581</v>
      </c>
      <c r="H34" s="39">
        <f t="shared" si="2"/>
        <v>0</v>
      </c>
      <c r="I34" s="66">
        <f t="shared" si="6"/>
        <v>-68.726165150304581</v>
      </c>
      <c r="J34" s="81">
        <f t="shared" si="7"/>
        <v>-43.660339716320351</v>
      </c>
      <c r="K34" s="37">
        <f t="shared" si="3"/>
        <v>-112.38650486662493</v>
      </c>
      <c r="L34" s="37">
        <f t="shared" si="8"/>
        <v>-4612487.8478975417</v>
      </c>
      <c r="M34" s="37">
        <f t="shared" si="9"/>
        <v>-7542707.8876186656</v>
      </c>
      <c r="N34" s="61"/>
      <c r="O34" s="71"/>
      <c r="P34" s="75"/>
    </row>
    <row r="35" spans="1:16" s="34" customFormat="1" x14ac:dyDescent="0.2">
      <c r="A35" s="33">
        <v>1511</v>
      </c>
      <c r="B35" s="34" t="s">
        <v>268</v>
      </c>
      <c r="C35" s="36">
        <v>12443243</v>
      </c>
      <c r="D35" s="80">
        <v>3045</v>
      </c>
      <c r="E35" s="37">
        <f t="shared" si="4"/>
        <v>4086.4509031198686</v>
      </c>
      <c r="F35" s="38">
        <f t="shared" si="1"/>
        <v>0.88507363830920904</v>
      </c>
      <c r="G35" s="39">
        <f t="shared" si="5"/>
        <v>318.37414257696344</v>
      </c>
      <c r="H35" s="39">
        <f t="shared" si="2"/>
        <v>24.120643243710447</v>
      </c>
      <c r="I35" s="66">
        <f t="shared" si="6"/>
        <v>342.49478582067388</v>
      </c>
      <c r="J35" s="81">
        <f t="shared" si="7"/>
        <v>-43.660339716320351</v>
      </c>
      <c r="K35" s="37">
        <f t="shared" si="3"/>
        <v>298.83444610435356</v>
      </c>
      <c r="L35" s="37">
        <f t="shared" si="8"/>
        <v>1042896.622823952</v>
      </c>
      <c r="M35" s="37">
        <f t="shared" si="9"/>
        <v>909950.88838775654</v>
      </c>
      <c r="N35" s="61"/>
      <c r="O35" s="71"/>
      <c r="P35" s="75"/>
    </row>
    <row r="36" spans="1:16" s="34" customFormat="1" x14ac:dyDescent="0.2">
      <c r="A36" s="33">
        <v>1514</v>
      </c>
      <c r="B36" s="34" t="s">
        <v>159</v>
      </c>
      <c r="C36" s="36">
        <v>11663146</v>
      </c>
      <c r="D36" s="80">
        <v>2422</v>
      </c>
      <c r="E36" s="37">
        <f t="shared" si="4"/>
        <v>4815.5020644095785</v>
      </c>
      <c r="F36" s="38">
        <f t="shared" si="1"/>
        <v>1.0429769091752803</v>
      </c>
      <c r="G36" s="39">
        <f t="shared" si="5"/>
        <v>-119.05655419686245</v>
      </c>
      <c r="H36" s="39">
        <f t="shared" si="2"/>
        <v>0</v>
      </c>
      <c r="I36" s="66">
        <f t="shared" si="6"/>
        <v>-119.05655419686245</v>
      </c>
      <c r="J36" s="81">
        <f t="shared" si="7"/>
        <v>-43.660339716320351</v>
      </c>
      <c r="K36" s="37">
        <f t="shared" si="3"/>
        <v>-162.71689391318279</v>
      </c>
      <c r="L36" s="37">
        <f t="shared" si="8"/>
        <v>-288354.97426480084</v>
      </c>
      <c r="M36" s="37">
        <f t="shared" si="9"/>
        <v>-394100.31705772871</v>
      </c>
      <c r="N36" s="61"/>
      <c r="O36" s="71"/>
      <c r="P36" s="75"/>
    </row>
    <row r="37" spans="1:16" s="34" customFormat="1" x14ac:dyDescent="0.2">
      <c r="A37" s="33">
        <v>1515</v>
      </c>
      <c r="B37" s="34" t="s">
        <v>393</v>
      </c>
      <c r="C37" s="36">
        <v>54869043</v>
      </c>
      <c r="D37" s="80">
        <v>8765</v>
      </c>
      <c r="E37" s="37">
        <f t="shared" si="4"/>
        <v>6260.0163148887623</v>
      </c>
      <c r="F37" s="38">
        <f t="shared" si="1"/>
        <v>1.3558404461591744</v>
      </c>
      <c r="G37" s="39">
        <f t="shared" si="5"/>
        <v>-985.76510448437273</v>
      </c>
      <c r="H37" s="39">
        <f t="shared" si="2"/>
        <v>0</v>
      </c>
      <c r="I37" s="66">
        <f t="shared" si="6"/>
        <v>-985.76510448437273</v>
      </c>
      <c r="J37" s="81">
        <f t="shared" si="7"/>
        <v>-43.660339716320351</v>
      </c>
      <c r="K37" s="37">
        <f t="shared" si="3"/>
        <v>-1029.4254442006932</v>
      </c>
      <c r="L37" s="37">
        <f t="shared" si="8"/>
        <v>-8640231.1408055276</v>
      </c>
      <c r="M37" s="37">
        <f t="shared" si="9"/>
        <v>-9022914.0184190758</v>
      </c>
      <c r="N37" s="61"/>
      <c r="O37" s="71"/>
      <c r="P37" s="75"/>
    </row>
    <row r="38" spans="1:16" s="34" customFormat="1" x14ac:dyDescent="0.2">
      <c r="A38" s="33">
        <v>1516</v>
      </c>
      <c r="B38" s="34" t="s">
        <v>269</v>
      </c>
      <c r="C38" s="36">
        <v>43422348</v>
      </c>
      <c r="D38" s="80">
        <v>8557</v>
      </c>
      <c r="E38" s="37">
        <f t="shared" si="4"/>
        <v>5074.4826457870749</v>
      </c>
      <c r="F38" s="38">
        <f t="shared" si="1"/>
        <v>1.0990688311989159</v>
      </c>
      <c r="G38" s="39">
        <f t="shared" si="5"/>
        <v>-274.44490302336033</v>
      </c>
      <c r="H38" s="39">
        <f t="shared" si="2"/>
        <v>0</v>
      </c>
      <c r="I38" s="66">
        <f t="shared" si="6"/>
        <v>-274.44490302336033</v>
      </c>
      <c r="J38" s="81">
        <f t="shared" si="7"/>
        <v>-43.660339716320351</v>
      </c>
      <c r="K38" s="37">
        <f t="shared" si="3"/>
        <v>-318.10524273968065</v>
      </c>
      <c r="L38" s="37">
        <f t="shared" si="8"/>
        <v>-2348425.0351708941</v>
      </c>
      <c r="M38" s="37">
        <f t="shared" si="9"/>
        <v>-2722026.5621234472</v>
      </c>
      <c r="N38" s="61"/>
      <c r="O38" s="71"/>
      <c r="P38" s="75"/>
    </row>
    <row r="39" spans="1:16" s="34" customFormat="1" x14ac:dyDescent="0.2">
      <c r="A39" s="33">
        <v>1517</v>
      </c>
      <c r="B39" s="34" t="s">
        <v>270</v>
      </c>
      <c r="C39" s="36">
        <v>20635678</v>
      </c>
      <c r="D39" s="80">
        <v>5126</v>
      </c>
      <c r="E39" s="37">
        <f t="shared" si="4"/>
        <v>4025.6882559500586</v>
      </c>
      <c r="F39" s="38">
        <f t="shared" si="1"/>
        <v>0.87191321659391974</v>
      </c>
      <c r="G39" s="39">
        <f t="shared" si="5"/>
        <v>354.83173087884944</v>
      </c>
      <c r="H39" s="39">
        <f t="shared" si="2"/>
        <v>45.387569753143929</v>
      </c>
      <c r="I39" s="66">
        <f t="shared" si="6"/>
        <v>400.21930063199335</v>
      </c>
      <c r="J39" s="81">
        <f t="shared" si="7"/>
        <v>-43.660339716320351</v>
      </c>
      <c r="K39" s="37">
        <f t="shared" si="3"/>
        <v>356.55896091567297</v>
      </c>
      <c r="L39" s="37">
        <f t="shared" si="8"/>
        <v>2051524.135039598</v>
      </c>
      <c r="M39" s="37">
        <f t="shared" si="9"/>
        <v>1827721.2336537396</v>
      </c>
      <c r="N39" s="61"/>
      <c r="O39" s="71"/>
      <c r="P39" s="75"/>
    </row>
    <row r="40" spans="1:16" s="34" customFormat="1" x14ac:dyDescent="0.2">
      <c r="A40" s="33">
        <v>1520</v>
      </c>
      <c r="B40" s="34" t="s">
        <v>272</v>
      </c>
      <c r="C40" s="36">
        <v>44646096</v>
      </c>
      <c r="D40" s="80">
        <v>10833</v>
      </c>
      <c r="E40" s="37">
        <f t="shared" si="4"/>
        <v>4121.3049016892828</v>
      </c>
      <c r="F40" s="38">
        <f t="shared" si="1"/>
        <v>0.8926225740617233</v>
      </c>
      <c r="G40" s="39">
        <f t="shared" si="5"/>
        <v>297.46174343531493</v>
      </c>
      <c r="H40" s="39">
        <f t="shared" si="2"/>
        <v>11.921743744415471</v>
      </c>
      <c r="I40" s="66">
        <f t="shared" si="6"/>
        <v>309.38348717973042</v>
      </c>
      <c r="J40" s="81">
        <f t="shared" si="7"/>
        <v>-43.660339716320351</v>
      </c>
      <c r="K40" s="37">
        <f t="shared" si="3"/>
        <v>265.7231474634101</v>
      </c>
      <c r="L40" s="37">
        <f t="shared" si="8"/>
        <v>3351551.3166180197</v>
      </c>
      <c r="M40" s="37">
        <f t="shared" si="9"/>
        <v>2878578.8564711218</v>
      </c>
      <c r="N40" s="61"/>
      <c r="O40" s="71"/>
      <c r="P40" s="75"/>
    </row>
    <row r="41" spans="1:16" s="34" customFormat="1" x14ac:dyDescent="0.2">
      <c r="A41" s="33">
        <v>1525</v>
      </c>
      <c r="B41" s="34" t="s">
        <v>273</v>
      </c>
      <c r="C41" s="36">
        <v>20063744</v>
      </c>
      <c r="D41" s="80">
        <v>4467</v>
      </c>
      <c r="E41" s="37">
        <f t="shared" si="4"/>
        <v>4491.5477949406759</v>
      </c>
      <c r="F41" s="38">
        <f t="shared" si="1"/>
        <v>0.97281250717408652</v>
      </c>
      <c r="G41" s="39">
        <f t="shared" si="5"/>
        <v>75.316007484479087</v>
      </c>
      <c r="H41" s="39">
        <f t="shared" si="2"/>
        <v>0</v>
      </c>
      <c r="I41" s="66">
        <f t="shared" si="6"/>
        <v>75.316007484479087</v>
      </c>
      <c r="J41" s="81">
        <f t="shared" si="7"/>
        <v>-43.660339716320351</v>
      </c>
      <c r="K41" s="37">
        <f t="shared" si="3"/>
        <v>31.655667768158736</v>
      </c>
      <c r="L41" s="37">
        <f t="shared" si="8"/>
        <v>336436.60543316806</v>
      </c>
      <c r="M41" s="37">
        <f t="shared" si="9"/>
        <v>141405.86792036507</v>
      </c>
      <c r="N41" s="61"/>
      <c r="O41" s="71"/>
      <c r="P41" s="75"/>
    </row>
    <row r="42" spans="1:16" s="34" customFormat="1" x14ac:dyDescent="0.2">
      <c r="A42" s="33">
        <v>1528</v>
      </c>
      <c r="B42" s="34" t="s">
        <v>274</v>
      </c>
      <c r="C42" s="36">
        <v>31081665</v>
      </c>
      <c r="D42" s="80">
        <v>7558</v>
      </c>
      <c r="E42" s="37">
        <f t="shared" si="4"/>
        <v>4112.4192908176765</v>
      </c>
      <c r="F42" s="38">
        <f t="shared" si="1"/>
        <v>0.89069806300575338</v>
      </c>
      <c r="G42" s="39">
        <f t="shared" si="5"/>
        <v>302.79310995827871</v>
      </c>
      <c r="H42" s="39">
        <f t="shared" si="2"/>
        <v>15.031707549477686</v>
      </c>
      <c r="I42" s="66">
        <f t="shared" si="6"/>
        <v>317.82481750775639</v>
      </c>
      <c r="J42" s="81">
        <f t="shared" si="7"/>
        <v>-43.660339716320351</v>
      </c>
      <c r="K42" s="37">
        <f t="shared" si="3"/>
        <v>274.16447779143607</v>
      </c>
      <c r="L42" s="37">
        <f t="shared" si="8"/>
        <v>2402119.9707236229</v>
      </c>
      <c r="M42" s="37">
        <f t="shared" si="9"/>
        <v>2072135.1231476739</v>
      </c>
      <c r="N42" s="61"/>
      <c r="O42" s="71"/>
      <c r="P42" s="75"/>
    </row>
    <row r="43" spans="1:16" s="34" customFormat="1" x14ac:dyDescent="0.2">
      <c r="A43" s="33">
        <v>1531</v>
      </c>
      <c r="B43" s="34" t="s">
        <v>275</v>
      </c>
      <c r="C43" s="36">
        <v>40162775</v>
      </c>
      <c r="D43" s="80">
        <v>9547</v>
      </c>
      <c r="E43" s="37">
        <f t="shared" si="4"/>
        <v>4206.8477008484342</v>
      </c>
      <c r="F43" s="38">
        <f t="shared" si="1"/>
        <v>0.91115006363100715</v>
      </c>
      <c r="G43" s="39">
        <f t="shared" si="5"/>
        <v>246.13606393982408</v>
      </c>
      <c r="H43" s="39">
        <f t="shared" si="2"/>
        <v>0</v>
      </c>
      <c r="I43" s="66">
        <f t="shared" si="6"/>
        <v>246.13606393982408</v>
      </c>
      <c r="J43" s="81">
        <f t="shared" si="7"/>
        <v>-43.660339716320351</v>
      </c>
      <c r="K43" s="37">
        <f t="shared" si="3"/>
        <v>202.47572422350373</v>
      </c>
      <c r="L43" s="37">
        <f t="shared" si="8"/>
        <v>2349861.0024335007</v>
      </c>
      <c r="M43" s="37">
        <f t="shared" si="9"/>
        <v>1933035.7391617901</v>
      </c>
      <c r="N43" s="61"/>
      <c r="O43" s="71"/>
      <c r="P43" s="75"/>
    </row>
    <row r="44" spans="1:16" s="34" customFormat="1" x14ac:dyDescent="0.2">
      <c r="A44" s="33">
        <v>1532</v>
      </c>
      <c r="B44" s="34" t="s">
        <v>276</v>
      </c>
      <c r="C44" s="36">
        <v>40244845</v>
      </c>
      <c r="D44" s="80">
        <v>8597</v>
      </c>
      <c r="E44" s="37">
        <f t="shared" si="4"/>
        <v>4681.2661393509361</v>
      </c>
      <c r="F44" s="38">
        <f t="shared" si="1"/>
        <v>1.0139031037142263</v>
      </c>
      <c r="G44" s="39">
        <f t="shared" si="5"/>
        <v>-38.514999161677039</v>
      </c>
      <c r="H44" s="39">
        <f t="shared" si="2"/>
        <v>0</v>
      </c>
      <c r="I44" s="66">
        <f t="shared" si="6"/>
        <v>-38.514999161677039</v>
      </c>
      <c r="J44" s="81">
        <f t="shared" si="7"/>
        <v>-43.660339716320351</v>
      </c>
      <c r="K44" s="37">
        <f t="shared" si="3"/>
        <v>-82.17533887799739</v>
      </c>
      <c r="L44" s="37">
        <f t="shared" si="8"/>
        <v>-331113.44779293751</v>
      </c>
      <c r="M44" s="37">
        <f t="shared" si="9"/>
        <v>-706461.38833414356</v>
      </c>
      <c r="N44" s="61"/>
      <c r="O44" s="71"/>
      <c r="P44" s="75"/>
    </row>
    <row r="45" spans="1:16" s="34" customFormat="1" x14ac:dyDescent="0.2">
      <c r="A45" s="33">
        <v>1535</v>
      </c>
      <c r="B45" s="34" t="s">
        <v>277</v>
      </c>
      <c r="C45" s="36">
        <v>31066322</v>
      </c>
      <c r="D45" s="80">
        <v>6936</v>
      </c>
      <c r="E45" s="37">
        <f t="shared" si="4"/>
        <v>4478.996828143022</v>
      </c>
      <c r="F45" s="38">
        <f t="shared" si="1"/>
        <v>0.97009412633182146</v>
      </c>
      <c r="G45" s="39">
        <f t="shared" si="5"/>
        <v>82.846587563071438</v>
      </c>
      <c r="H45" s="39">
        <f t="shared" si="2"/>
        <v>0</v>
      </c>
      <c r="I45" s="66">
        <f t="shared" si="6"/>
        <v>82.846587563071438</v>
      </c>
      <c r="J45" s="81">
        <f t="shared" si="7"/>
        <v>-43.660339716320351</v>
      </c>
      <c r="K45" s="37">
        <f t="shared" si="3"/>
        <v>39.186247846751087</v>
      </c>
      <c r="L45" s="37">
        <f t="shared" si="8"/>
        <v>574623.93133746344</v>
      </c>
      <c r="M45" s="37">
        <f t="shared" si="9"/>
        <v>271795.81506506552</v>
      </c>
      <c r="N45" s="61"/>
      <c r="O45" s="71"/>
      <c r="P45" s="75"/>
    </row>
    <row r="46" spans="1:16" s="34" customFormat="1" x14ac:dyDescent="0.2">
      <c r="A46" s="33">
        <v>1539</v>
      </c>
      <c r="B46" s="34" t="s">
        <v>278</v>
      </c>
      <c r="C46" s="36">
        <v>26595837</v>
      </c>
      <c r="D46" s="80">
        <v>7019</v>
      </c>
      <c r="E46" s="37">
        <f t="shared" si="4"/>
        <v>3789.1205299900271</v>
      </c>
      <c r="F46" s="38">
        <f t="shared" si="1"/>
        <v>0.82067563589470549</v>
      </c>
      <c r="G46" s="39">
        <f t="shared" si="5"/>
        <v>496.77236645486835</v>
      </c>
      <c r="H46" s="39">
        <f t="shared" si="2"/>
        <v>128.18627383915498</v>
      </c>
      <c r="I46" s="66">
        <f t="shared" si="6"/>
        <v>624.95864029402333</v>
      </c>
      <c r="J46" s="81">
        <f t="shared" si="7"/>
        <v>-43.660339716320351</v>
      </c>
      <c r="K46" s="37">
        <f t="shared" si="3"/>
        <v>581.298300577703</v>
      </c>
      <c r="L46" s="37">
        <f t="shared" si="8"/>
        <v>4386584.6962237498</v>
      </c>
      <c r="M46" s="37">
        <f t="shared" si="9"/>
        <v>4080132.7717548972</v>
      </c>
      <c r="N46" s="61"/>
      <c r="O46" s="71"/>
      <c r="P46" s="75"/>
    </row>
    <row r="47" spans="1:16" s="34" customFormat="1" x14ac:dyDescent="0.2">
      <c r="A47" s="33">
        <v>1547</v>
      </c>
      <c r="B47" s="34" t="s">
        <v>279</v>
      </c>
      <c r="C47" s="36">
        <v>16625903</v>
      </c>
      <c r="D47" s="80">
        <v>3518</v>
      </c>
      <c r="E47" s="37">
        <f t="shared" si="4"/>
        <v>4725.9530983513359</v>
      </c>
      <c r="F47" s="38">
        <f t="shared" si="1"/>
        <v>1.0235817344686695</v>
      </c>
      <c r="G47" s="39">
        <f t="shared" si="5"/>
        <v>-65.327174561916948</v>
      </c>
      <c r="H47" s="39">
        <f t="shared" si="2"/>
        <v>0</v>
      </c>
      <c r="I47" s="66">
        <f t="shared" si="6"/>
        <v>-65.327174561916948</v>
      </c>
      <c r="J47" s="81">
        <f t="shared" si="7"/>
        <v>-43.660339716320351</v>
      </c>
      <c r="K47" s="37">
        <f t="shared" si="3"/>
        <v>-108.9875142782373</v>
      </c>
      <c r="L47" s="37">
        <f t="shared" si="8"/>
        <v>-229821.00010882382</v>
      </c>
      <c r="M47" s="37">
        <f t="shared" si="9"/>
        <v>-383418.07523083879</v>
      </c>
      <c r="N47" s="61"/>
      <c r="O47" s="71"/>
      <c r="P47" s="75"/>
    </row>
    <row r="48" spans="1:16" s="34" customFormat="1" x14ac:dyDescent="0.2">
      <c r="A48" s="33">
        <v>1554</v>
      </c>
      <c r="B48" s="34" t="s">
        <v>280</v>
      </c>
      <c r="C48" s="36">
        <v>26785641</v>
      </c>
      <c r="D48" s="80">
        <v>5828</v>
      </c>
      <c r="E48" s="37">
        <f t="shared" si="4"/>
        <v>4596.0262525737817</v>
      </c>
      <c r="F48" s="38">
        <f t="shared" si="1"/>
        <v>0.9954412211399557</v>
      </c>
      <c r="G48" s="39">
        <f t="shared" si="5"/>
        <v>12.628932904615612</v>
      </c>
      <c r="H48" s="39">
        <f t="shared" si="2"/>
        <v>0</v>
      </c>
      <c r="I48" s="66">
        <f t="shared" si="6"/>
        <v>12.628932904615612</v>
      </c>
      <c r="J48" s="81">
        <f t="shared" si="7"/>
        <v>-43.660339716320351</v>
      </c>
      <c r="K48" s="37">
        <f t="shared" si="3"/>
        <v>-31.031406811704741</v>
      </c>
      <c r="L48" s="37">
        <f t="shared" si="8"/>
        <v>73601.420968099788</v>
      </c>
      <c r="M48" s="37">
        <f t="shared" si="9"/>
        <v>-180851.03889861522</v>
      </c>
      <c r="N48" s="61"/>
      <c r="O48" s="71"/>
      <c r="P48" s="75"/>
    </row>
    <row r="49" spans="1:16" s="34" customFormat="1" x14ac:dyDescent="0.2">
      <c r="A49" s="33">
        <v>1557</v>
      </c>
      <c r="B49" s="34" t="s">
        <v>281</v>
      </c>
      <c r="C49" s="36">
        <v>9368140</v>
      </c>
      <c r="D49" s="80">
        <v>2669</v>
      </c>
      <c r="E49" s="37">
        <f t="shared" si="4"/>
        <v>3509.981266391907</v>
      </c>
      <c r="F49" s="38">
        <f t="shared" si="1"/>
        <v>0.76021759798236443</v>
      </c>
      <c r="G49" s="39">
        <f t="shared" si="5"/>
        <v>664.25592461374038</v>
      </c>
      <c r="H49" s="39">
        <f t="shared" si="2"/>
        <v>225.885016098497</v>
      </c>
      <c r="I49" s="66">
        <f t="shared" si="6"/>
        <v>890.14094071223735</v>
      </c>
      <c r="J49" s="81">
        <f t="shared" si="7"/>
        <v>-43.660339716320351</v>
      </c>
      <c r="K49" s="37">
        <f t="shared" si="3"/>
        <v>846.48060099591703</v>
      </c>
      <c r="L49" s="37">
        <f t="shared" si="8"/>
        <v>2375786.1707609617</v>
      </c>
      <c r="M49" s="37">
        <f t="shared" si="9"/>
        <v>2259256.7240581024</v>
      </c>
      <c r="N49" s="61"/>
      <c r="O49" s="71"/>
      <c r="P49" s="75"/>
    </row>
    <row r="50" spans="1:16" s="34" customFormat="1" x14ac:dyDescent="0.2">
      <c r="A50" s="33">
        <v>1560</v>
      </c>
      <c r="B50" s="34" t="s">
        <v>282</v>
      </c>
      <c r="C50" s="36">
        <v>10826884</v>
      </c>
      <c r="D50" s="80">
        <v>2960</v>
      </c>
      <c r="E50" s="37">
        <f t="shared" si="4"/>
        <v>3657.7310810810809</v>
      </c>
      <c r="F50" s="38">
        <f t="shared" si="1"/>
        <v>0.79221834120593293</v>
      </c>
      <c r="G50" s="39">
        <f t="shared" si="5"/>
        <v>575.6060358002361</v>
      </c>
      <c r="H50" s="39">
        <f t="shared" si="2"/>
        <v>174.17258095728613</v>
      </c>
      <c r="I50" s="66">
        <f t="shared" si="6"/>
        <v>749.77861675752229</v>
      </c>
      <c r="J50" s="81">
        <f t="shared" si="7"/>
        <v>-43.660339716320351</v>
      </c>
      <c r="K50" s="37">
        <f t="shared" si="3"/>
        <v>706.11827704120196</v>
      </c>
      <c r="L50" s="37">
        <f t="shared" si="8"/>
        <v>2219344.7056022659</v>
      </c>
      <c r="M50" s="37">
        <f t="shared" si="9"/>
        <v>2090110.1000419578</v>
      </c>
      <c r="N50" s="61"/>
      <c r="O50" s="71"/>
      <c r="P50" s="75"/>
    </row>
    <row r="51" spans="1:16" s="34" customFormat="1" x14ac:dyDescent="0.2">
      <c r="A51" s="33">
        <v>1563</v>
      </c>
      <c r="B51" s="34" t="s">
        <v>283</v>
      </c>
      <c r="C51" s="36">
        <v>28234215</v>
      </c>
      <c r="D51" s="80">
        <v>6932</v>
      </c>
      <c r="E51" s="37">
        <f t="shared" si="4"/>
        <v>4073.0258222735142</v>
      </c>
      <c r="F51" s="38">
        <f t="shared" si="1"/>
        <v>0.88216593540735688</v>
      </c>
      <c r="G51" s="39">
        <f t="shared" si="5"/>
        <v>326.42919108477605</v>
      </c>
      <c r="H51" s="39">
        <f t="shared" si="2"/>
        <v>28.819421539934478</v>
      </c>
      <c r="I51" s="66">
        <f t="shared" si="6"/>
        <v>355.24861262471052</v>
      </c>
      <c r="J51" s="81">
        <f t="shared" si="7"/>
        <v>-43.660339716320351</v>
      </c>
      <c r="K51" s="37">
        <f t="shared" si="3"/>
        <v>311.58827290839019</v>
      </c>
      <c r="L51" s="37">
        <f t="shared" si="8"/>
        <v>2462583.3827144932</v>
      </c>
      <c r="M51" s="37">
        <f t="shared" si="9"/>
        <v>2159929.9078009608</v>
      </c>
      <c r="N51" s="61"/>
      <c r="O51" s="71"/>
      <c r="P51" s="75"/>
    </row>
    <row r="52" spans="1:16" s="34" customFormat="1" x14ac:dyDescent="0.2">
      <c r="A52" s="33">
        <v>1566</v>
      </c>
      <c r="B52" s="34" t="s">
        <v>284</v>
      </c>
      <c r="C52" s="36">
        <v>20231402</v>
      </c>
      <c r="D52" s="80">
        <v>5849</v>
      </c>
      <c r="E52" s="37">
        <f t="shared" si="4"/>
        <v>3458.9505898444177</v>
      </c>
      <c r="F52" s="38">
        <f t="shared" si="1"/>
        <v>0.74916499815232995</v>
      </c>
      <c r="G52" s="39">
        <f t="shared" si="5"/>
        <v>694.87433054223402</v>
      </c>
      <c r="H52" s="39">
        <f t="shared" si="2"/>
        <v>243.74575289011827</v>
      </c>
      <c r="I52" s="66">
        <f t="shared" si="6"/>
        <v>938.62008343235232</v>
      </c>
      <c r="J52" s="81">
        <f t="shared" si="7"/>
        <v>-43.660339716320351</v>
      </c>
      <c r="K52" s="37">
        <f t="shared" si="3"/>
        <v>894.95974371603199</v>
      </c>
      <c r="L52" s="37">
        <f t="shared" si="8"/>
        <v>5489988.8679958284</v>
      </c>
      <c r="M52" s="37">
        <f t="shared" si="9"/>
        <v>5234619.5409950707</v>
      </c>
      <c r="N52" s="61"/>
      <c r="O52" s="71"/>
      <c r="P52" s="75"/>
    </row>
    <row r="53" spans="1:16" s="34" customFormat="1" x14ac:dyDescent="0.2">
      <c r="A53" s="33">
        <v>1573</v>
      </c>
      <c r="B53" s="34" t="s">
        <v>286</v>
      </c>
      <c r="C53" s="36">
        <v>9963932</v>
      </c>
      <c r="D53" s="80">
        <v>2120</v>
      </c>
      <c r="E53" s="37">
        <f t="shared" si="4"/>
        <v>4699.9679245283023</v>
      </c>
      <c r="F53" s="38">
        <f t="shared" si="1"/>
        <v>1.0179536741094737</v>
      </c>
      <c r="G53" s="39">
        <f t="shared" si="5"/>
        <v>-49.736070268096775</v>
      </c>
      <c r="H53" s="39">
        <f t="shared" si="2"/>
        <v>0</v>
      </c>
      <c r="I53" s="66">
        <f t="shared" si="6"/>
        <v>-49.736070268096775</v>
      </c>
      <c r="J53" s="81">
        <f t="shared" si="7"/>
        <v>-43.660339716320351</v>
      </c>
      <c r="K53" s="37">
        <f t="shared" si="3"/>
        <v>-93.396409984417119</v>
      </c>
      <c r="L53" s="37">
        <f t="shared" si="8"/>
        <v>-105440.46896836517</v>
      </c>
      <c r="M53" s="37">
        <f t="shared" si="9"/>
        <v>-198000.38916696431</v>
      </c>
      <c r="N53" s="61"/>
      <c r="O53" s="71"/>
      <c r="P53" s="75"/>
    </row>
    <row r="54" spans="1:16" s="34" customFormat="1" x14ac:dyDescent="0.2">
      <c r="A54" s="33">
        <v>1576</v>
      </c>
      <c r="B54" s="34" t="s">
        <v>287</v>
      </c>
      <c r="C54" s="36">
        <v>14033553</v>
      </c>
      <c r="D54" s="80">
        <v>3384</v>
      </c>
      <c r="E54" s="37">
        <f t="shared" si="4"/>
        <v>4147.0310283687941</v>
      </c>
      <c r="F54" s="38">
        <f t="shared" si="1"/>
        <v>0.89819452808237599</v>
      </c>
      <c r="G54" s="39">
        <f t="shared" si="5"/>
        <v>282.02606742760815</v>
      </c>
      <c r="H54" s="39">
        <f t="shared" si="2"/>
        <v>2.9175994065865325</v>
      </c>
      <c r="I54" s="66">
        <f t="shared" si="6"/>
        <v>284.94366683419469</v>
      </c>
      <c r="J54" s="81">
        <f t="shared" si="7"/>
        <v>-43.660339716320351</v>
      </c>
      <c r="K54" s="37">
        <f t="shared" si="3"/>
        <v>241.28332711787434</v>
      </c>
      <c r="L54" s="37">
        <f t="shared" si="8"/>
        <v>964249.36856691481</v>
      </c>
      <c r="M54" s="37">
        <f t="shared" si="9"/>
        <v>816502.77896688681</v>
      </c>
      <c r="N54" s="61"/>
      <c r="O54" s="71"/>
      <c r="P54" s="75"/>
    </row>
    <row r="55" spans="1:16" s="34" customFormat="1" x14ac:dyDescent="0.2">
      <c r="A55" s="33">
        <v>1577</v>
      </c>
      <c r="B55" s="34" t="s">
        <v>271</v>
      </c>
      <c r="C55" s="36">
        <v>40140475</v>
      </c>
      <c r="D55" s="80">
        <v>10809</v>
      </c>
      <c r="E55" s="37">
        <f t="shared" si="4"/>
        <v>3713.6159681746694</v>
      </c>
      <c r="F55" s="38">
        <f t="shared" si="1"/>
        <v>0.80432230171324237</v>
      </c>
      <c r="G55" s="39">
        <f t="shared" si="5"/>
        <v>542.07510354408294</v>
      </c>
      <c r="H55" s="39">
        <f t="shared" si="2"/>
        <v>154.61287047453015</v>
      </c>
      <c r="I55" s="66">
        <f t="shared" si="6"/>
        <v>696.68797401861309</v>
      </c>
      <c r="J55" s="81">
        <f t="shared" si="7"/>
        <v>-43.660339716320351</v>
      </c>
      <c r="K55" s="37">
        <f t="shared" si="3"/>
        <v>653.02763430229277</v>
      </c>
      <c r="L55" s="37">
        <f t="shared" si="8"/>
        <v>7530500.3111671889</v>
      </c>
      <c r="M55" s="37">
        <f t="shared" si="9"/>
        <v>7058575.6991734821</v>
      </c>
      <c r="N55" s="61"/>
      <c r="O55" s="71"/>
      <c r="P55" s="75"/>
    </row>
    <row r="56" spans="1:16" s="34" customFormat="1" x14ac:dyDescent="0.2">
      <c r="A56" s="33">
        <v>1578</v>
      </c>
      <c r="B56" s="34" t="s">
        <v>394</v>
      </c>
      <c r="C56" s="36">
        <v>8825275</v>
      </c>
      <c r="D56" s="80">
        <v>2491</v>
      </c>
      <c r="E56" s="37">
        <f t="shared" si="4"/>
        <v>3542.8643115214772</v>
      </c>
      <c r="F56" s="38">
        <f t="shared" si="1"/>
        <v>0.76733965012039329</v>
      </c>
      <c r="G56" s="39">
        <f t="shared" si="5"/>
        <v>644.52609753599825</v>
      </c>
      <c r="H56" s="39">
        <f t="shared" si="2"/>
        <v>214.37595030314742</v>
      </c>
      <c r="I56" s="66">
        <f t="shared" si="6"/>
        <v>858.90204783914567</v>
      </c>
      <c r="J56" s="81">
        <f t="shared" si="7"/>
        <v>-43.660339716320351</v>
      </c>
      <c r="K56" s="37">
        <f t="shared" si="3"/>
        <v>815.24170812282534</v>
      </c>
      <c r="L56" s="37">
        <f t="shared" si="8"/>
        <v>2139525.0011673118</v>
      </c>
      <c r="M56" s="37">
        <f t="shared" si="9"/>
        <v>2030767.094933958</v>
      </c>
      <c r="N56" s="61"/>
      <c r="O56" s="71"/>
      <c r="P56" s="75"/>
    </row>
    <row r="57" spans="1:16" s="34" customFormat="1" x14ac:dyDescent="0.2">
      <c r="A57" s="33">
        <v>1579</v>
      </c>
      <c r="B57" s="34" t="s">
        <v>395</v>
      </c>
      <c r="C57" s="36">
        <v>51764254</v>
      </c>
      <c r="D57" s="80">
        <v>13287</v>
      </c>
      <c r="E57" s="37">
        <f t="shared" si="4"/>
        <v>3895.8571536087907</v>
      </c>
      <c r="F57" s="38">
        <f t="shared" si="1"/>
        <v>0.84379344008390433</v>
      </c>
      <c r="G57" s="39">
        <f t="shared" si="5"/>
        <v>432.73039228361023</v>
      </c>
      <c r="H57" s="39">
        <f t="shared" si="2"/>
        <v>90.828455572587714</v>
      </c>
      <c r="I57" s="66">
        <f t="shared" si="6"/>
        <v>523.55884785619799</v>
      </c>
      <c r="J57" s="81">
        <f t="shared" si="7"/>
        <v>-43.660339716320351</v>
      </c>
      <c r="K57" s="37">
        <f t="shared" si="3"/>
        <v>479.89850813987766</v>
      </c>
      <c r="L57" s="37">
        <f t="shared" si="8"/>
        <v>6956526.411465303</v>
      </c>
      <c r="M57" s="37">
        <f t="shared" si="9"/>
        <v>6376411.4776545549</v>
      </c>
      <c r="N57" s="61"/>
      <c r="O57" s="71"/>
      <c r="P57" s="75"/>
    </row>
    <row r="58" spans="1:16" s="34" customFormat="1" x14ac:dyDescent="0.2">
      <c r="A58" s="33">
        <v>1804</v>
      </c>
      <c r="B58" s="34" t="s">
        <v>288</v>
      </c>
      <c r="C58" s="36">
        <v>259358418</v>
      </c>
      <c r="D58" s="80">
        <v>52803</v>
      </c>
      <c r="E58" s="37">
        <f t="shared" si="4"/>
        <v>4911.8121697630813</v>
      </c>
      <c r="F58" s="38">
        <f t="shared" si="1"/>
        <v>1.0638364612345228</v>
      </c>
      <c r="G58" s="39">
        <f t="shared" si="5"/>
        <v>-176.84261740896417</v>
      </c>
      <c r="H58" s="39">
        <f t="shared" si="2"/>
        <v>0</v>
      </c>
      <c r="I58" s="66">
        <f t="shared" si="6"/>
        <v>-176.84261740896417</v>
      </c>
      <c r="J58" s="81">
        <f t="shared" si="7"/>
        <v>-43.660339716320351</v>
      </c>
      <c r="K58" s="37">
        <f t="shared" si="3"/>
        <v>-220.50295712528452</v>
      </c>
      <c r="L58" s="37">
        <f t="shared" si="8"/>
        <v>-9337820.727045536</v>
      </c>
      <c r="M58" s="37">
        <f t="shared" si="9"/>
        <v>-11643217.645086398</v>
      </c>
      <c r="N58" s="61"/>
      <c r="O58" s="71"/>
      <c r="P58" s="75"/>
    </row>
    <row r="59" spans="1:16" s="34" customFormat="1" x14ac:dyDescent="0.2">
      <c r="A59" s="33">
        <v>1806</v>
      </c>
      <c r="B59" s="34" t="s">
        <v>289</v>
      </c>
      <c r="C59" s="36">
        <v>90747587</v>
      </c>
      <c r="D59" s="80">
        <v>21530</v>
      </c>
      <c r="E59" s="37">
        <f t="shared" si="4"/>
        <v>4214.93669298653</v>
      </c>
      <c r="F59" s="38">
        <f t="shared" si="1"/>
        <v>0.91290203713360152</v>
      </c>
      <c r="G59" s="39">
        <f t="shared" si="5"/>
        <v>241.28266865696659</v>
      </c>
      <c r="H59" s="39">
        <f t="shared" si="2"/>
        <v>0</v>
      </c>
      <c r="I59" s="66">
        <f t="shared" si="6"/>
        <v>241.28266865696659</v>
      </c>
      <c r="J59" s="81">
        <f t="shared" si="7"/>
        <v>-43.660339716320351</v>
      </c>
      <c r="K59" s="37">
        <f t="shared" si="3"/>
        <v>197.62232894064624</v>
      </c>
      <c r="L59" s="37">
        <f t="shared" si="8"/>
        <v>5194815.856184491</v>
      </c>
      <c r="M59" s="37">
        <f t="shared" si="9"/>
        <v>4254808.7420921139</v>
      </c>
      <c r="N59" s="61"/>
      <c r="O59" s="71"/>
      <c r="P59" s="75"/>
    </row>
    <row r="60" spans="1:16" s="34" customFormat="1" x14ac:dyDescent="0.2">
      <c r="A60" s="33">
        <v>1811</v>
      </c>
      <c r="B60" s="34" t="s">
        <v>290</v>
      </c>
      <c r="C60" s="36">
        <v>4885751</v>
      </c>
      <c r="D60" s="80">
        <v>1406</v>
      </c>
      <c r="E60" s="37">
        <f t="shared" si="4"/>
        <v>3474.9295874822192</v>
      </c>
      <c r="F60" s="38">
        <f t="shared" si="1"/>
        <v>0.75262584716559622</v>
      </c>
      <c r="G60" s="39">
        <f t="shared" si="5"/>
        <v>685.28693195955304</v>
      </c>
      <c r="H60" s="39">
        <f t="shared" si="2"/>
        <v>238.15310371688773</v>
      </c>
      <c r="I60" s="66">
        <f t="shared" si="6"/>
        <v>923.44003567644074</v>
      </c>
      <c r="J60" s="81">
        <f t="shared" si="7"/>
        <v>-43.660339716320351</v>
      </c>
      <c r="K60" s="37">
        <f t="shared" si="3"/>
        <v>879.77969596012042</v>
      </c>
      <c r="L60" s="37">
        <f t="shared" si="8"/>
        <v>1298356.6901610757</v>
      </c>
      <c r="M60" s="37">
        <f t="shared" si="9"/>
        <v>1236970.2525199293</v>
      </c>
      <c r="N60" s="61"/>
      <c r="O60" s="71"/>
      <c r="P60" s="75"/>
    </row>
    <row r="61" spans="1:16" s="34" customFormat="1" x14ac:dyDescent="0.2">
      <c r="A61" s="33">
        <v>1812</v>
      </c>
      <c r="B61" s="34" t="s">
        <v>291</v>
      </c>
      <c r="C61" s="36">
        <v>6844468</v>
      </c>
      <c r="D61" s="80">
        <v>1981</v>
      </c>
      <c r="E61" s="37">
        <f t="shared" si="4"/>
        <v>3455.0570418980315</v>
      </c>
      <c r="F61" s="38">
        <f t="shared" si="1"/>
        <v>0.7483217048573565</v>
      </c>
      <c r="G61" s="39">
        <f t="shared" si="5"/>
        <v>697.21045931006574</v>
      </c>
      <c r="H61" s="39">
        <f t="shared" si="2"/>
        <v>245.10849467135344</v>
      </c>
      <c r="I61" s="66">
        <f t="shared" si="6"/>
        <v>942.31895398141921</v>
      </c>
      <c r="J61" s="81">
        <f t="shared" si="7"/>
        <v>-43.660339716320351</v>
      </c>
      <c r="K61" s="37">
        <f t="shared" si="3"/>
        <v>898.65861426509889</v>
      </c>
      <c r="L61" s="37">
        <f t="shared" si="8"/>
        <v>1866733.8478371915</v>
      </c>
      <c r="M61" s="37">
        <f t="shared" si="9"/>
        <v>1780242.7148591608</v>
      </c>
      <c r="N61" s="61"/>
      <c r="O61" s="71"/>
      <c r="P61" s="75"/>
    </row>
    <row r="62" spans="1:16" s="34" customFormat="1" x14ac:dyDescent="0.2">
      <c r="A62" s="33">
        <v>1813</v>
      </c>
      <c r="B62" s="34" t="s">
        <v>292</v>
      </c>
      <c r="C62" s="36">
        <v>30533356</v>
      </c>
      <c r="D62" s="80">
        <v>7777</v>
      </c>
      <c r="E62" s="37">
        <f t="shared" si="4"/>
        <v>3926.1098109810982</v>
      </c>
      <c r="F62" s="38">
        <f t="shared" si="1"/>
        <v>0.85034578346544054</v>
      </c>
      <c r="G62" s="39">
        <f t="shared" si="5"/>
        <v>414.57879786022568</v>
      </c>
      <c r="H62" s="39">
        <f t="shared" si="2"/>
        <v>80.240025492280068</v>
      </c>
      <c r="I62" s="66">
        <f t="shared" si="6"/>
        <v>494.81882335250577</v>
      </c>
      <c r="J62" s="81">
        <f t="shared" si="7"/>
        <v>-43.660339716320351</v>
      </c>
      <c r="K62" s="37">
        <f t="shared" si="3"/>
        <v>451.15848363618545</v>
      </c>
      <c r="L62" s="37">
        <f t="shared" si="8"/>
        <v>3848205.9892124375</v>
      </c>
      <c r="M62" s="37">
        <f t="shared" si="9"/>
        <v>3508659.5272386144</v>
      </c>
      <c r="N62" s="61"/>
      <c r="O62" s="71"/>
      <c r="P62" s="75"/>
    </row>
    <row r="63" spans="1:16" s="34" customFormat="1" x14ac:dyDescent="0.2">
      <c r="A63" s="33">
        <v>1815</v>
      </c>
      <c r="B63" s="34" t="s">
        <v>293</v>
      </c>
      <c r="C63" s="36">
        <v>3800515</v>
      </c>
      <c r="D63" s="80">
        <v>1175</v>
      </c>
      <c r="E63" s="37">
        <f t="shared" si="4"/>
        <v>3234.48085106383</v>
      </c>
      <c r="F63" s="38">
        <f t="shared" si="1"/>
        <v>0.70054768863291961</v>
      </c>
      <c r="G63" s="39">
        <f t="shared" si="5"/>
        <v>829.55617381058664</v>
      </c>
      <c r="H63" s="39">
        <f t="shared" si="2"/>
        <v>322.31016146332394</v>
      </c>
      <c r="I63" s="66">
        <f t="shared" si="6"/>
        <v>1151.8663352739106</v>
      </c>
      <c r="J63" s="81">
        <f t="shared" si="7"/>
        <v>-43.660339716320351</v>
      </c>
      <c r="K63" s="37">
        <f t="shared" si="3"/>
        <v>1108.2059955575903</v>
      </c>
      <c r="L63" s="37">
        <f t="shared" si="8"/>
        <v>1353442.9439468449</v>
      </c>
      <c r="M63" s="37">
        <f t="shared" si="9"/>
        <v>1302142.0447801687</v>
      </c>
      <c r="N63" s="61"/>
      <c r="O63" s="71"/>
      <c r="P63" s="75"/>
    </row>
    <row r="64" spans="1:16" s="34" customFormat="1" x14ac:dyDescent="0.2">
      <c r="A64" s="33">
        <v>1816</v>
      </c>
      <c r="B64" s="34" t="s">
        <v>294</v>
      </c>
      <c r="C64" s="36">
        <v>1601803</v>
      </c>
      <c r="D64" s="80">
        <v>462</v>
      </c>
      <c r="E64" s="37">
        <f t="shared" si="4"/>
        <v>3467.1060606060605</v>
      </c>
      <c r="F64" s="38">
        <f t="shared" si="1"/>
        <v>0.75093137008490862</v>
      </c>
      <c r="G64" s="39">
        <f t="shared" si="5"/>
        <v>689.98104808524829</v>
      </c>
      <c r="H64" s="39">
        <f t="shared" si="2"/>
        <v>240.89133812354325</v>
      </c>
      <c r="I64" s="66">
        <f t="shared" si="6"/>
        <v>930.87238620879157</v>
      </c>
      <c r="J64" s="81">
        <f t="shared" si="7"/>
        <v>-43.660339716320351</v>
      </c>
      <c r="K64" s="37">
        <f t="shared" si="3"/>
        <v>887.21204649247125</v>
      </c>
      <c r="L64" s="37">
        <f t="shared" si="8"/>
        <v>430063.04242846172</v>
      </c>
      <c r="M64" s="37">
        <f t="shared" si="9"/>
        <v>409891.96547952172</v>
      </c>
      <c r="N64" s="61"/>
      <c r="O64" s="71"/>
      <c r="P64" s="75"/>
    </row>
    <row r="65" spans="1:16" s="34" customFormat="1" x14ac:dyDescent="0.2">
      <c r="A65" s="33">
        <v>1818</v>
      </c>
      <c r="B65" s="34" t="s">
        <v>396</v>
      </c>
      <c r="C65" s="36">
        <v>7406181</v>
      </c>
      <c r="D65" s="80">
        <v>1825</v>
      </c>
      <c r="E65" s="37">
        <f t="shared" si="4"/>
        <v>4058.1813698630135</v>
      </c>
      <c r="F65" s="38">
        <f t="shared" si="1"/>
        <v>0.87895081455673341</v>
      </c>
      <c r="G65" s="39">
        <f t="shared" si="5"/>
        <v>335.33586253107649</v>
      </c>
      <c r="H65" s="39">
        <f t="shared" si="2"/>
        <v>34.014979883609726</v>
      </c>
      <c r="I65" s="66">
        <f t="shared" si="6"/>
        <v>369.35084241468621</v>
      </c>
      <c r="J65" s="81">
        <f t="shared" si="7"/>
        <v>-43.660339716320351</v>
      </c>
      <c r="K65" s="37">
        <f t="shared" si="3"/>
        <v>325.69050269836589</v>
      </c>
      <c r="L65" s="37">
        <f t="shared" si="8"/>
        <v>674065.28740680229</v>
      </c>
      <c r="M65" s="37">
        <f t="shared" si="9"/>
        <v>594385.1674245178</v>
      </c>
      <c r="N65" s="61"/>
      <c r="O65" s="71"/>
      <c r="P65" s="75"/>
    </row>
    <row r="66" spans="1:16" s="34" customFormat="1" x14ac:dyDescent="0.2">
      <c r="A66" s="33">
        <v>1820</v>
      </c>
      <c r="B66" s="34" t="s">
        <v>295</v>
      </c>
      <c r="C66" s="36">
        <v>29130774</v>
      </c>
      <c r="D66" s="80">
        <v>7333</v>
      </c>
      <c r="E66" s="37">
        <f t="shared" si="4"/>
        <v>3972.5588435837994</v>
      </c>
      <c r="F66" s="38">
        <f t="shared" si="1"/>
        <v>0.86040605710049856</v>
      </c>
      <c r="G66" s="39">
        <f t="shared" si="5"/>
        <v>386.70937829860492</v>
      </c>
      <c r="H66" s="39">
        <f t="shared" si="2"/>
        <v>63.982864081334647</v>
      </c>
      <c r="I66" s="66">
        <f t="shared" si="6"/>
        <v>450.69224237993956</v>
      </c>
      <c r="J66" s="81">
        <f t="shared" si="7"/>
        <v>-43.660339716320351</v>
      </c>
      <c r="K66" s="37">
        <f t="shared" si="3"/>
        <v>407.03190266361923</v>
      </c>
      <c r="L66" s="37">
        <f t="shared" si="8"/>
        <v>3304926.2133720969</v>
      </c>
      <c r="M66" s="37">
        <f t="shared" si="9"/>
        <v>2984764.9422323196</v>
      </c>
      <c r="N66" s="61"/>
      <c r="O66" s="71"/>
      <c r="P66" s="75"/>
    </row>
    <row r="67" spans="1:16" s="34" customFormat="1" x14ac:dyDescent="0.2">
      <c r="A67" s="33">
        <v>1822</v>
      </c>
      <c r="B67" s="34" t="s">
        <v>296</v>
      </c>
      <c r="C67" s="36">
        <v>7575610</v>
      </c>
      <c r="D67" s="80">
        <v>2257</v>
      </c>
      <c r="E67" s="37">
        <f t="shared" si="4"/>
        <v>3356.4953478068232</v>
      </c>
      <c r="F67" s="38">
        <f t="shared" si="1"/>
        <v>0.72697448712359525</v>
      </c>
      <c r="G67" s="39">
        <f t="shared" si="5"/>
        <v>756.3474757647906</v>
      </c>
      <c r="H67" s="39">
        <f t="shared" si="2"/>
        <v>279.60508760327627</v>
      </c>
      <c r="I67" s="66">
        <f t="shared" si="6"/>
        <v>1035.9525633680669</v>
      </c>
      <c r="J67" s="81">
        <f t="shared" si="7"/>
        <v>-43.660339716320351</v>
      </c>
      <c r="K67" s="37">
        <f t="shared" si="3"/>
        <v>992.29222365174655</v>
      </c>
      <c r="L67" s="37">
        <f t="shared" si="8"/>
        <v>2338144.935521727</v>
      </c>
      <c r="M67" s="37">
        <f t="shared" si="9"/>
        <v>2239603.5487819919</v>
      </c>
      <c r="N67" s="61"/>
      <c r="O67" s="71"/>
      <c r="P67" s="75"/>
    </row>
    <row r="68" spans="1:16" s="34" customFormat="1" x14ac:dyDescent="0.2">
      <c r="A68" s="33">
        <v>1824</v>
      </c>
      <c r="B68" s="34" t="s">
        <v>297</v>
      </c>
      <c r="C68" s="36">
        <v>52723642</v>
      </c>
      <c r="D68" s="80">
        <v>13233</v>
      </c>
      <c r="E68" s="37">
        <f t="shared" si="4"/>
        <v>3984.2546663643921</v>
      </c>
      <c r="F68" s="38">
        <f t="shared" si="1"/>
        <v>0.86293922455236627</v>
      </c>
      <c r="G68" s="39">
        <f t="shared" si="5"/>
        <v>379.69188463024938</v>
      </c>
      <c r="H68" s="39">
        <f t="shared" si="2"/>
        <v>59.889326108127236</v>
      </c>
      <c r="I68" s="66">
        <f t="shared" si="6"/>
        <v>439.58121073837663</v>
      </c>
      <c r="J68" s="81">
        <f t="shared" si="7"/>
        <v>-43.660339716320351</v>
      </c>
      <c r="K68" s="37">
        <f t="shared" si="3"/>
        <v>395.9208710220563</v>
      </c>
      <c r="L68" s="37">
        <f t="shared" si="8"/>
        <v>5816978.1617009379</v>
      </c>
      <c r="M68" s="37">
        <f t="shared" si="9"/>
        <v>5239220.8862348711</v>
      </c>
      <c r="N68" s="61"/>
      <c r="O68" s="71"/>
      <c r="P68" s="75"/>
    </row>
    <row r="69" spans="1:16" s="34" customFormat="1" x14ac:dyDescent="0.2">
      <c r="A69" s="33">
        <v>1825</v>
      </c>
      <c r="B69" s="34" t="s">
        <v>298</v>
      </c>
      <c r="C69" s="36">
        <v>4777526</v>
      </c>
      <c r="D69" s="80">
        <v>1461</v>
      </c>
      <c r="E69" s="37">
        <f t="shared" si="4"/>
        <v>3270.0383299110199</v>
      </c>
      <c r="F69" s="38">
        <f t="shared" si="1"/>
        <v>0.70824898932598757</v>
      </c>
      <c r="G69" s="39">
        <f t="shared" si="5"/>
        <v>808.22168650227263</v>
      </c>
      <c r="H69" s="39">
        <f t="shared" si="2"/>
        <v>309.86504386680747</v>
      </c>
      <c r="I69" s="66">
        <f t="shared" si="6"/>
        <v>1118.0867303690802</v>
      </c>
      <c r="J69" s="81">
        <f t="shared" si="7"/>
        <v>-43.660339716320351</v>
      </c>
      <c r="K69" s="37">
        <f t="shared" si="3"/>
        <v>1074.4263906527599</v>
      </c>
      <c r="L69" s="37">
        <f t="shared" si="8"/>
        <v>1633524.7130692261</v>
      </c>
      <c r="M69" s="37">
        <f t="shared" si="9"/>
        <v>1569736.9567436823</v>
      </c>
      <c r="N69" s="61"/>
      <c r="O69" s="71"/>
      <c r="P69" s="75"/>
    </row>
    <row r="70" spans="1:16" s="34" customFormat="1" x14ac:dyDescent="0.2">
      <c r="A70" s="33">
        <v>1826</v>
      </c>
      <c r="B70" s="34" t="s">
        <v>397</v>
      </c>
      <c r="C70" s="36">
        <v>3895899</v>
      </c>
      <c r="D70" s="80">
        <v>1273</v>
      </c>
      <c r="E70" s="37">
        <f t="shared" si="4"/>
        <v>3060.4076983503537</v>
      </c>
      <c r="F70" s="38">
        <f t="shared" si="1"/>
        <v>0.66284564295645121</v>
      </c>
      <c r="G70" s="39">
        <f t="shared" si="5"/>
        <v>934.00006543867232</v>
      </c>
      <c r="H70" s="39">
        <f t="shared" si="2"/>
        <v>383.23576491304061</v>
      </c>
      <c r="I70" s="66">
        <f t="shared" si="6"/>
        <v>1317.235830351713</v>
      </c>
      <c r="J70" s="81">
        <f t="shared" si="7"/>
        <v>-43.660339716320351</v>
      </c>
      <c r="K70" s="37">
        <f t="shared" si="3"/>
        <v>1273.5754906353927</v>
      </c>
      <c r="L70" s="37">
        <f t="shared" si="8"/>
        <v>1676841.2120377307</v>
      </c>
      <c r="M70" s="37">
        <f t="shared" si="9"/>
        <v>1621261.5995788549</v>
      </c>
      <c r="N70" s="61"/>
      <c r="O70" s="71"/>
      <c r="P70" s="75"/>
    </row>
    <row r="71" spans="1:16" s="34" customFormat="1" x14ac:dyDescent="0.2">
      <c r="A71" s="33">
        <v>1827</v>
      </c>
      <c r="B71" s="34" t="s">
        <v>299</v>
      </c>
      <c r="C71" s="36">
        <v>5523593</v>
      </c>
      <c r="D71" s="80">
        <v>1369</v>
      </c>
      <c r="E71" s="37">
        <f t="shared" si="4"/>
        <v>4034.7647918188459</v>
      </c>
      <c r="F71" s="38">
        <f t="shared" si="1"/>
        <v>0.87387907959217537</v>
      </c>
      <c r="G71" s="39">
        <f t="shared" si="5"/>
        <v>349.3858093575771</v>
      </c>
      <c r="H71" s="39">
        <f t="shared" si="2"/>
        <v>42.210782199068397</v>
      </c>
      <c r="I71" s="66">
        <f t="shared" si="6"/>
        <v>391.59659155664548</v>
      </c>
      <c r="J71" s="81">
        <f t="shared" si="7"/>
        <v>-43.660339716320351</v>
      </c>
      <c r="K71" s="37">
        <f t="shared" si="3"/>
        <v>347.9362518403251</v>
      </c>
      <c r="L71" s="37">
        <f t="shared" si="8"/>
        <v>536095.73384104762</v>
      </c>
      <c r="M71" s="37">
        <f t="shared" si="9"/>
        <v>476324.72876940505</v>
      </c>
      <c r="N71" s="61"/>
      <c r="O71" s="71"/>
      <c r="P71" s="75"/>
    </row>
    <row r="72" spans="1:16" s="34" customFormat="1" x14ac:dyDescent="0.2">
      <c r="A72" s="33">
        <v>1828</v>
      </c>
      <c r="B72" s="34" t="s">
        <v>300</v>
      </c>
      <c r="C72" s="36">
        <v>4742355</v>
      </c>
      <c r="D72" s="80">
        <v>1698</v>
      </c>
      <c r="E72" s="37">
        <f t="shared" ref="E72:E135" si="10">(C72)/D72</f>
        <v>2792.9063604240282</v>
      </c>
      <c r="F72" s="38">
        <f t="shared" ref="F72:F135" si="11">IF(ISNUMBER(C72),E72/E$365,"")</f>
        <v>0.60490823271367133</v>
      </c>
      <c r="G72" s="39">
        <f t="shared" ref="G72:G135" si="12">(E$365-E72)*0.6</f>
        <v>1094.5008681944676</v>
      </c>
      <c r="H72" s="39">
        <f t="shared" ref="H72:H135" si="13">IF(E72&gt;=E$365*0.9,0,IF(E72&lt;0.9*E$365,(E$365*0.9-E72)*0.35))</f>
        <v>476.86123318725453</v>
      </c>
      <c r="I72" s="66">
        <f t="shared" si="6"/>
        <v>1571.3621013817221</v>
      </c>
      <c r="J72" s="81">
        <f t="shared" si="7"/>
        <v>-43.660339716320351</v>
      </c>
      <c r="K72" s="37">
        <f t="shared" ref="K72:K135" si="14">I72+J72</f>
        <v>1527.7017616654018</v>
      </c>
      <c r="L72" s="37">
        <f t="shared" si="8"/>
        <v>2668172.8481461643</v>
      </c>
      <c r="M72" s="37">
        <f t="shared" si="9"/>
        <v>2594037.5913078524</v>
      </c>
      <c r="N72" s="61"/>
      <c r="O72" s="71"/>
      <c r="P72" s="75"/>
    </row>
    <row r="73" spans="1:16" s="34" customFormat="1" x14ac:dyDescent="0.2">
      <c r="A73" s="33">
        <v>1832</v>
      </c>
      <c r="B73" s="34" t="s">
        <v>301</v>
      </c>
      <c r="C73" s="36">
        <v>15560130</v>
      </c>
      <c r="D73" s="80">
        <v>4420</v>
      </c>
      <c r="E73" s="37">
        <f t="shared" si="10"/>
        <v>3520.3914027149322</v>
      </c>
      <c r="F73" s="38">
        <f t="shared" si="11"/>
        <v>0.76247230199059812</v>
      </c>
      <c r="G73" s="39">
        <f t="shared" si="12"/>
        <v>658.00984281992532</v>
      </c>
      <c r="H73" s="39">
        <f t="shared" si="13"/>
        <v>222.2414683854382</v>
      </c>
      <c r="I73" s="66">
        <f t="shared" ref="I73:I136" si="15">G73+H73</f>
        <v>880.25131120536355</v>
      </c>
      <c r="J73" s="81">
        <f t="shared" ref="J73:J136" si="16">I$367</f>
        <v>-43.660339716320351</v>
      </c>
      <c r="K73" s="37">
        <f t="shared" si="14"/>
        <v>836.59097148904323</v>
      </c>
      <c r="L73" s="37">
        <f t="shared" ref="L73:L136" si="17">(I73*D73)</f>
        <v>3890710.7955277069</v>
      </c>
      <c r="M73" s="37">
        <f t="shared" ref="M73:M136" si="18">(K73*D73)</f>
        <v>3697732.093981571</v>
      </c>
      <c r="N73" s="61"/>
      <c r="O73" s="71"/>
      <c r="P73" s="75"/>
    </row>
    <row r="74" spans="1:16" s="34" customFormat="1" x14ac:dyDescent="0.2">
      <c r="A74" s="33">
        <v>1833</v>
      </c>
      <c r="B74" s="34" t="s">
        <v>302</v>
      </c>
      <c r="C74" s="36">
        <v>107725122</v>
      </c>
      <c r="D74" s="80">
        <v>26092</v>
      </c>
      <c r="E74" s="37">
        <f t="shared" si="10"/>
        <v>4128.6648014717157</v>
      </c>
      <c r="F74" s="38">
        <f t="shared" si="11"/>
        <v>0.89421663537127083</v>
      </c>
      <c r="G74" s="39">
        <f t="shared" si="12"/>
        <v>293.04580356585518</v>
      </c>
      <c r="H74" s="39">
        <f t="shared" si="13"/>
        <v>9.3457788205639645</v>
      </c>
      <c r="I74" s="66">
        <f t="shared" si="15"/>
        <v>302.39158238641915</v>
      </c>
      <c r="J74" s="81">
        <f t="shared" si="16"/>
        <v>-43.660339716320351</v>
      </c>
      <c r="K74" s="37">
        <f t="shared" si="14"/>
        <v>258.73124267009882</v>
      </c>
      <c r="L74" s="37">
        <f t="shared" si="17"/>
        <v>7890001.167626448</v>
      </c>
      <c r="M74" s="37">
        <f t="shared" si="18"/>
        <v>6750815.5837482186</v>
      </c>
      <c r="N74" s="61"/>
      <c r="O74" s="71"/>
      <c r="P74" s="75"/>
    </row>
    <row r="75" spans="1:16" s="34" customFormat="1" x14ac:dyDescent="0.2">
      <c r="A75" s="33">
        <v>1834</v>
      </c>
      <c r="B75" s="34" t="s">
        <v>303</v>
      </c>
      <c r="C75" s="36">
        <v>9698944</v>
      </c>
      <c r="D75" s="80">
        <v>1869</v>
      </c>
      <c r="E75" s="37">
        <f t="shared" si="10"/>
        <v>5189.3761369716422</v>
      </c>
      <c r="F75" s="38">
        <f t="shared" si="11"/>
        <v>1.1239533098508276</v>
      </c>
      <c r="G75" s="39">
        <f t="shared" si="12"/>
        <v>-343.38099773410067</v>
      </c>
      <c r="H75" s="39">
        <f t="shared" si="13"/>
        <v>0</v>
      </c>
      <c r="I75" s="66">
        <f t="shared" si="15"/>
        <v>-343.38099773410067</v>
      </c>
      <c r="J75" s="81">
        <f t="shared" si="16"/>
        <v>-43.660339716320351</v>
      </c>
      <c r="K75" s="37">
        <f t="shared" si="14"/>
        <v>-387.041337450421</v>
      </c>
      <c r="L75" s="37">
        <f t="shared" si="17"/>
        <v>-641779.08476503415</v>
      </c>
      <c r="M75" s="37">
        <f t="shared" si="18"/>
        <v>-723380.2596948368</v>
      </c>
      <c r="N75" s="61"/>
      <c r="O75" s="71"/>
      <c r="P75" s="75"/>
    </row>
    <row r="76" spans="1:16" s="34" customFormat="1" x14ac:dyDescent="0.2">
      <c r="A76" s="33">
        <v>1835</v>
      </c>
      <c r="B76" s="34" t="s">
        <v>304</v>
      </c>
      <c r="C76" s="36">
        <v>1981393</v>
      </c>
      <c r="D76" s="80">
        <v>450</v>
      </c>
      <c r="E76" s="37">
        <f t="shared" si="10"/>
        <v>4403.0955555555556</v>
      </c>
      <c r="F76" s="38">
        <f t="shared" si="11"/>
        <v>0.95365486960907475</v>
      </c>
      <c r="G76" s="39">
        <f t="shared" si="12"/>
        <v>128.38735111555124</v>
      </c>
      <c r="H76" s="39">
        <f t="shared" si="13"/>
        <v>0</v>
      </c>
      <c r="I76" s="66">
        <f t="shared" si="15"/>
        <v>128.38735111555124</v>
      </c>
      <c r="J76" s="81">
        <f t="shared" si="16"/>
        <v>-43.660339716320351</v>
      </c>
      <c r="K76" s="37">
        <f t="shared" si="14"/>
        <v>84.727011399230889</v>
      </c>
      <c r="L76" s="37">
        <f t="shared" si="17"/>
        <v>57774.308001998055</v>
      </c>
      <c r="M76" s="37">
        <f t="shared" si="18"/>
        <v>38127.155129653904</v>
      </c>
      <c r="N76" s="61"/>
      <c r="O76" s="71"/>
      <c r="P76" s="75"/>
    </row>
    <row r="77" spans="1:16" s="34" customFormat="1" x14ac:dyDescent="0.2">
      <c r="A77" s="33">
        <v>1836</v>
      </c>
      <c r="B77" s="34" t="s">
        <v>305</v>
      </c>
      <c r="C77" s="36">
        <v>4254643</v>
      </c>
      <c r="D77" s="80">
        <v>1153</v>
      </c>
      <c r="E77" s="37">
        <f t="shared" si="10"/>
        <v>3690.0633130962706</v>
      </c>
      <c r="F77" s="38">
        <f t="shared" si="11"/>
        <v>0.79922109418223664</v>
      </c>
      <c r="G77" s="39">
        <f t="shared" si="12"/>
        <v>556.2066965911223</v>
      </c>
      <c r="H77" s="39">
        <f t="shared" si="13"/>
        <v>162.85629975196974</v>
      </c>
      <c r="I77" s="66">
        <f t="shared" si="15"/>
        <v>719.06299634309198</v>
      </c>
      <c r="J77" s="81">
        <f t="shared" si="16"/>
        <v>-43.660339716320351</v>
      </c>
      <c r="K77" s="37">
        <f t="shared" si="14"/>
        <v>675.40265662677166</v>
      </c>
      <c r="L77" s="37">
        <f t="shared" si="17"/>
        <v>829079.63478358509</v>
      </c>
      <c r="M77" s="37">
        <f t="shared" si="18"/>
        <v>778739.26309066778</v>
      </c>
      <c r="N77" s="61"/>
      <c r="O77" s="71"/>
      <c r="P77" s="75"/>
    </row>
    <row r="78" spans="1:16" s="34" customFormat="1" x14ac:dyDescent="0.2">
      <c r="A78" s="33">
        <v>1837</v>
      </c>
      <c r="B78" s="34" t="s">
        <v>306</v>
      </c>
      <c r="C78" s="36">
        <v>25598520</v>
      </c>
      <c r="D78" s="80">
        <v>6214</v>
      </c>
      <c r="E78" s="37">
        <f t="shared" si="10"/>
        <v>4119.4914708722245</v>
      </c>
      <c r="F78" s="38">
        <f t="shared" si="11"/>
        <v>0.89222980785722772</v>
      </c>
      <c r="G78" s="39">
        <f t="shared" si="12"/>
        <v>298.54980192554996</v>
      </c>
      <c r="H78" s="39">
        <f t="shared" si="13"/>
        <v>12.556444530385896</v>
      </c>
      <c r="I78" s="66">
        <f t="shared" si="15"/>
        <v>311.10624645593583</v>
      </c>
      <c r="J78" s="81">
        <f t="shared" si="16"/>
        <v>-43.660339716320351</v>
      </c>
      <c r="K78" s="37">
        <f t="shared" si="14"/>
        <v>267.44590673961545</v>
      </c>
      <c r="L78" s="37">
        <f t="shared" si="17"/>
        <v>1933214.2154771853</v>
      </c>
      <c r="M78" s="37">
        <f t="shared" si="18"/>
        <v>1661908.8644799704</v>
      </c>
      <c r="N78" s="61"/>
      <c r="O78" s="71"/>
      <c r="P78" s="75"/>
    </row>
    <row r="79" spans="1:16" s="34" customFormat="1" x14ac:dyDescent="0.2">
      <c r="A79" s="33">
        <v>1838</v>
      </c>
      <c r="B79" s="34" t="s">
        <v>307</v>
      </c>
      <c r="C79" s="36">
        <v>7264888</v>
      </c>
      <c r="D79" s="80">
        <v>1894</v>
      </c>
      <c r="E79" s="37">
        <f t="shared" si="10"/>
        <v>3835.7381203801478</v>
      </c>
      <c r="F79" s="38">
        <f t="shared" si="11"/>
        <v>0.83077241701699722</v>
      </c>
      <c r="G79" s="39">
        <f t="shared" si="12"/>
        <v>468.80181222079591</v>
      </c>
      <c r="H79" s="39">
        <f t="shared" si="13"/>
        <v>111.8701172026127</v>
      </c>
      <c r="I79" s="66">
        <f t="shared" si="15"/>
        <v>580.67192942340864</v>
      </c>
      <c r="J79" s="81">
        <f t="shared" si="16"/>
        <v>-43.660339716320351</v>
      </c>
      <c r="K79" s="37">
        <f t="shared" si="14"/>
        <v>537.01158970708832</v>
      </c>
      <c r="L79" s="37">
        <f t="shared" si="17"/>
        <v>1099792.634327936</v>
      </c>
      <c r="M79" s="37">
        <f t="shared" si="18"/>
        <v>1017099.9509052252</v>
      </c>
      <c r="N79" s="61"/>
      <c r="O79" s="71"/>
      <c r="P79" s="75"/>
    </row>
    <row r="80" spans="1:16" s="34" customFormat="1" x14ac:dyDescent="0.2">
      <c r="A80" s="33">
        <v>1839</v>
      </c>
      <c r="B80" s="34" t="s">
        <v>308</v>
      </c>
      <c r="C80" s="36">
        <v>3000069</v>
      </c>
      <c r="D80" s="80">
        <v>1012</v>
      </c>
      <c r="E80" s="37">
        <f t="shared" si="10"/>
        <v>2964.4950592885375</v>
      </c>
      <c r="F80" s="38">
        <f t="shared" si="11"/>
        <v>0.64207217707448772</v>
      </c>
      <c r="G80" s="39">
        <f t="shared" si="12"/>
        <v>991.54764887576209</v>
      </c>
      <c r="H80" s="39">
        <f t="shared" si="13"/>
        <v>416.80518858467633</v>
      </c>
      <c r="I80" s="66">
        <f t="shared" si="15"/>
        <v>1408.3528374604384</v>
      </c>
      <c r="J80" s="81">
        <f t="shared" si="16"/>
        <v>-43.660339716320351</v>
      </c>
      <c r="K80" s="37">
        <f t="shared" si="14"/>
        <v>1364.6924977441181</v>
      </c>
      <c r="L80" s="37">
        <f t="shared" si="17"/>
        <v>1425253.0715099636</v>
      </c>
      <c r="M80" s="37">
        <f t="shared" si="18"/>
        <v>1381068.8077170476</v>
      </c>
      <c r="N80" s="61"/>
      <c r="O80" s="71"/>
      <c r="P80" s="75"/>
    </row>
    <row r="81" spans="1:16" s="34" customFormat="1" x14ac:dyDescent="0.2">
      <c r="A81" s="33">
        <v>1840</v>
      </c>
      <c r="B81" s="34" t="s">
        <v>309</v>
      </c>
      <c r="C81" s="36">
        <v>17380020</v>
      </c>
      <c r="D81" s="80">
        <v>4617</v>
      </c>
      <c r="E81" s="37">
        <f t="shared" si="10"/>
        <v>3764.353476283301</v>
      </c>
      <c r="F81" s="38">
        <f t="shared" si="11"/>
        <v>0.81531140496324472</v>
      </c>
      <c r="G81" s="39">
        <f t="shared" si="12"/>
        <v>511.632598678904</v>
      </c>
      <c r="H81" s="39">
        <f t="shared" si="13"/>
        <v>136.85474263650909</v>
      </c>
      <c r="I81" s="66">
        <f t="shared" si="15"/>
        <v>648.48734131541312</v>
      </c>
      <c r="J81" s="81">
        <f t="shared" si="16"/>
        <v>-43.660339716320351</v>
      </c>
      <c r="K81" s="37">
        <f t="shared" si="14"/>
        <v>604.8270015990928</v>
      </c>
      <c r="L81" s="37">
        <f t="shared" si="17"/>
        <v>2994066.0548532624</v>
      </c>
      <c r="M81" s="37">
        <f t="shared" si="18"/>
        <v>2792486.2663830114</v>
      </c>
      <c r="N81" s="61"/>
      <c r="O81" s="71"/>
      <c r="P81" s="75"/>
    </row>
    <row r="82" spans="1:16" s="34" customFormat="1" x14ac:dyDescent="0.2">
      <c r="A82" s="33">
        <v>1841</v>
      </c>
      <c r="B82" s="34" t="s">
        <v>398</v>
      </c>
      <c r="C82" s="36">
        <v>38094778</v>
      </c>
      <c r="D82" s="80">
        <v>9603</v>
      </c>
      <c r="E82" s="37">
        <f t="shared" si="10"/>
        <v>3966.9663646777049</v>
      </c>
      <c r="F82" s="38">
        <f t="shared" si="11"/>
        <v>0.85919479682356592</v>
      </c>
      <c r="G82" s="39">
        <f t="shared" si="12"/>
        <v>390.06486564226168</v>
      </c>
      <c r="H82" s="39">
        <f t="shared" si="13"/>
        <v>65.940231698467755</v>
      </c>
      <c r="I82" s="66">
        <f t="shared" si="15"/>
        <v>456.00509734072944</v>
      </c>
      <c r="J82" s="81">
        <f t="shared" si="16"/>
        <v>-43.660339716320351</v>
      </c>
      <c r="K82" s="37">
        <f t="shared" si="14"/>
        <v>412.34475762440911</v>
      </c>
      <c r="L82" s="37">
        <f t="shared" si="17"/>
        <v>4379016.9497630252</v>
      </c>
      <c r="M82" s="37">
        <f t="shared" si="18"/>
        <v>3959746.7074672007</v>
      </c>
      <c r="N82" s="61"/>
      <c r="O82" s="71"/>
      <c r="P82" s="75"/>
    </row>
    <row r="83" spans="1:16" s="34" customFormat="1" x14ac:dyDescent="0.2">
      <c r="A83" s="33">
        <v>1845</v>
      </c>
      <c r="B83" s="34" t="s">
        <v>310</v>
      </c>
      <c r="C83" s="36">
        <v>7177408</v>
      </c>
      <c r="D83" s="80">
        <v>1869</v>
      </c>
      <c r="E83" s="37">
        <f t="shared" si="10"/>
        <v>3840.2397003745318</v>
      </c>
      <c r="F83" s="38">
        <f t="shared" si="11"/>
        <v>0.83174740237182621</v>
      </c>
      <c r="G83" s="39">
        <f t="shared" si="12"/>
        <v>466.10086422416549</v>
      </c>
      <c r="H83" s="39">
        <f t="shared" si="13"/>
        <v>110.29456420457831</v>
      </c>
      <c r="I83" s="66">
        <f t="shared" si="15"/>
        <v>576.3954284287438</v>
      </c>
      <c r="J83" s="81">
        <f t="shared" si="16"/>
        <v>-43.660339716320351</v>
      </c>
      <c r="K83" s="37">
        <f t="shared" si="14"/>
        <v>532.73508871242348</v>
      </c>
      <c r="L83" s="37">
        <f t="shared" si="17"/>
        <v>1077283.0557333222</v>
      </c>
      <c r="M83" s="37">
        <f t="shared" si="18"/>
        <v>995681.88080351951</v>
      </c>
      <c r="N83" s="61"/>
      <c r="O83" s="71"/>
      <c r="P83" s="75"/>
    </row>
    <row r="84" spans="1:16" s="34" customFormat="1" x14ac:dyDescent="0.2">
      <c r="A84" s="33">
        <v>1848</v>
      </c>
      <c r="B84" s="34" t="s">
        <v>311</v>
      </c>
      <c r="C84" s="36">
        <v>9955888</v>
      </c>
      <c r="D84" s="80">
        <v>2591</v>
      </c>
      <c r="E84" s="37">
        <f t="shared" si="10"/>
        <v>3842.4886144345815</v>
      </c>
      <c r="F84" s="38">
        <f t="shared" si="11"/>
        <v>0.83223448874495576</v>
      </c>
      <c r="G84" s="39">
        <f t="shared" si="12"/>
        <v>464.75151578813575</v>
      </c>
      <c r="H84" s="39">
        <f t="shared" si="13"/>
        <v>109.50744428356094</v>
      </c>
      <c r="I84" s="66">
        <f t="shared" si="15"/>
        <v>574.25896007169672</v>
      </c>
      <c r="J84" s="81">
        <f t="shared" si="16"/>
        <v>-43.660339716320351</v>
      </c>
      <c r="K84" s="37">
        <f t="shared" si="14"/>
        <v>530.5986203553764</v>
      </c>
      <c r="L84" s="37">
        <f t="shared" si="17"/>
        <v>1487904.9655457663</v>
      </c>
      <c r="M84" s="37">
        <f t="shared" si="18"/>
        <v>1374781.0253407802</v>
      </c>
      <c r="N84" s="61"/>
      <c r="O84" s="71"/>
      <c r="P84" s="75"/>
    </row>
    <row r="85" spans="1:16" s="34" customFormat="1" x14ac:dyDescent="0.2">
      <c r="A85" s="33">
        <v>1851</v>
      </c>
      <c r="B85" s="34" t="s">
        <v>312</v>
      </c>
      <c r="C85" s="36">
        <v>8164723</v>
      </c>
      <c r="D85" s="80">
        <v>1976</v>
      </c>
      <c r="E85" s="37">
        <f t="shared" si="10"/>
        <v>4131.9448380566801</v>
      </c>
      <c r="F85" s="38">
        <f t="shared" si="11"/>
        <v>0.89492704985632565</v>
      </c>
      <c r="G85" s="39">
        <f t="shared" si="12"/>
        <v>291.07778161487659</v>
      </c>
      <c r="H85" s="39">
        <f t="shared" si="13"/>
        <v>8.1977660158264367</v>
      </c>
      <c r="I85" s="66">
        <f t="shared" si="15"/>
        <v>299.27554763070304</v>
      </c>
      <c r="J85" s="81">
        <f t="shared" si="16"/>
        <v>-43.660339716320351</v>
      </c>
      <c r="K85" s="37">
        <f t="shared" si="14"/>
        <v>255.61520791438269</v>
      </c>
      <c r="L85" s="37">
        <f t="shared" si="17"/>
        <v>591368.4821182692</v>
      </c>
      <c r="M85" s="37">
        <f t="shared" si="18"/>
        <v>505095.65083882021</v>
      </c>
      <c r="N85" s="61"/>
      <c r="O85" s="71"/>
      <c r="P85" s="75"/>
    </row>
    <row r="86" spans="1:16" s="34" customFormat="1" x14ac:dyDescent="0.2">
      <c r="A86" s="33">
        <v>1853</v>
      </c>
      <c r="B86" s="34" t="s">
        <v>314</v>
      </c>
      <c r="C86" s="36">
        <v>4409931</v>
      </c>
      <c r="D86" s="80">
        <v>1334</v>
      </c>
      <c r="E86" s="37">
        <f t="shared" si="10"/>
        <v>3305.795352323838</v>
      </c>
      <c r="F86" s="38">
        <f t="shared" si="11"/>
        <v>0.71599350863438183</v>
      </c>
      <c r="G86" s="39">
        <f t="shared" si="12"/>
        <v>786.76747305458184</v>
      </c>
      <c r="H86" s="39">
        <f t="shared" si="13"/>
        <v>297.35008602232114</v>
      </c>
      <c r="I86" s="66">
        <f t="shared" si="15"/>
        <v>1084.117559076903</v>
      </c>
      <c r="J86" s="81">
        <f t="shared" si="16"/>
        <v>-43.660339716320351</v>
      </c>
      <c r="K86" s="37">
        <f t="shared" si="14"/>
        <v>1040.4572193605827</v>
      </c>
      <c r="L86" s="37">
        <f t="shared" si="17"/>
        <v>1446212.8238085886</v>
      </c>
      <c r="M86" s="37">
        <f t="shared" si="18"/>
        <v>1387969.9306270173</v>
      </c>
      <c r="N86" s="61"/>
      <c r="O86" s="71"/>
      <c r="P86" s="75"/>
    </row>
    <row r="87" spans="1:16" s="34" customFormat="1" x14ac:dyDescent="0.2">
      <c r="A87" s="33">
        <v>1856</v>
      </c>
      <c r="B87" s="34" t="s">
        <v>315</v>
      </c>
      <c r="C87" s="36">
        <v>1897188</v>
      </c>
      <c r="D87" s="80">
        <v>469</v>
      </c>
      <c r="E87" s="37">
        <f t="shared" si="10"/>
        <v>4045.1769722814497</v>
      </c>
      <c r="F87" s="38">
        <f t="shared" si="11"/>
        <v>0.87613422633521665</v>
      </c>
      <c r="G87" s="39">
        <f t="shared" si="12"/>
        <v>343.13850108001481</v>
      </c>
      <c r="H87" s="39">
        <f t="shared" si="13"/>
        <v>38.566519037157057</v>
      </c>
      <c r="I87" s="66">
        <f t="shared" si="15"/>
        <v>381.70502011717184</v>
      </c>
      <c r="J87" s="81">
        <f t="shared" si="16"/>
        <v>-43.660339716320351</v>
      </c>
      <c r="K87" s="37">
        <f t="shared" si="14"/>
        <v>338.04468040085146</v>
      </c>
      <c r="L87" s="37">
        <f t="shared" si="17"/>
        <v>179019.65443495358</v>
      </c>
      <c r="M87" s="37">
        <f t="shared" si="18"/>
        <v>158542.95510799933</v>
      </c>
      <c r="N87" s="61"/>
      <c r="O87" s="71"/>
      <c r="P87" s="75"/>
    </row>
    <row r="88" spans="1:16" s="34" customFormat="1" x14ac:dyDescent="0.2">
      <c r="A88" s="33">
        <v>1857</v>
      </c>
      <c r="B88" s="34" t="s">
        <v>316</v>
      </c>
      <c r="C88" s="36">
        <v>3651894</v>
      </c>
      <c r="D88" s="80">
        <v>678</v>
      </c>
      <c r="E88" s="37">
        <f t="shared" si="10"/>
        <v>5386.2743362831861</v>
      </c>
      <c r="F88" s="38">
        <f t="shared" si="11"/>
        <v>1.1665989722539047</v>
      </c>
      <c r="G88" s="39">
        <f t="shared" si="12"/>
        <v>-461.51991732102704</v>
      </c>
      <c r="H88" s="39">
        <f t="shared" si="13"/>
        <v>0</v>
      </c>
      <c r="I88" s="66">
        <f t="shared" si="15"/>
        <v>-461.51991732102704</v>
      </c>
      <c r="J88" s="81">
        <f t="shared" si="16"/>
        <v>-43.660339716320351</v>
      </c>
      <c r="K88" s="37">
        <f t="shared" si="14"/>
        <v>-505.18025703734736</v>
      </c>
      <c r="L88" s="37">
        <f t="shared" si="17"/>
        <v>-312910.50394365634</v>
      </c>
      <c r="M88" s="37">
        <f t="shared" si="18"/>
        <v>-342512.21427132149</v>
      </c>
      <c r="N88" s="61"/>
      <c r="O88" s="71"/>
      <c r="P88" s="75"/>
    </row>
    <row r="89" spans="1:16" s="34" customFormat="1" x14ac:dyDescent="0.2">
      <c r="A89" s="33">
        <v>1859</v>
      </c>
      <c r="B89" s="34" t="s">
        <v>317</v>
      </c>
      <c r="C89" s="36">
        <v>5805742</v>
      </c>
      <c r="D89" s="80">
        <v>1216</v>
      </c>
      <c r="E89" s="37">
        <f t="shared" si="10"/>
        <v>4774.4588815789475</v>
      </c>
      <c r="F89" s="38">
        <f t="shared" si="11"/>
        <v>1.0340874743045558</v>
      </c>
      <c r="G89" s="39">
        <f t="shared" si="12"/>
        <v>-94.430644498483886</v>
      </c>
      <c r="H89" s="39">
        <f t="shared" si="13"/>
        <v>0</v>
      </c>
      <c r="I89" s="66">
        <f t="shared" si="15"/>
        <v>-94.430644498483886</v>
      </c>
      <c r="J89" s="81">
        <f t="shared" si="16"/>
        <v>-43.660339716320351</v>
      </c>
      <c r="K89" s="37">
        <f t="shared" si="14"/>
        <v>-138.09098421480422</v>
      </c>
      <c r="L89" s="37">
        <f t="shared" si="17"/>
        <v>-114827.66371015641</v>
      </c>
      <c r="M89" s="37">
        <f t="shared" si="18"/>
        <v>-167918.63680520194</v>
      </c>
      <c r="N89" s="61"/>
      <c r="O89" s="71"/>
      <c r="P89" s="75"/>
    </row>
    <row r="90" spans="1:16" s="34" customFormat="1" x14ac:dyDescent="0.2">
      <c r="A90" s="33">
        <v>1860</v>
      </c>
      <c r="B90" s="34" t="s">
        <v>318</v>
      </c>
      <c r="C90" s="36">
        <v>47913574</v>
      </c>
      <c r="D90" s="80">
        <v>11566</v>
      </c>
      <c r="E90" s="37">
        <f t="shared" si="10"/>
        <v>4142.6226871865811</v>
      </c>
      <c r="F90" s="38">
        <f t="shared" si="11"/>
        <v>0.897239737076305</v>
      </c>
      <c r="G90" s="39">
        <f t="shared" si="12"/>
        <v>284.67107213693595</v>
      </c>
      <c r="H90" s="39">
        <f t="shared" si="13"/>
        <v>4.4605188203610844</v>
      </c>
      <c r="I90" s="66">
        <f t="shared" si="15"/>
        <v>289.13159095729702</v>
      </c>
      <c r="J90" s="81">
        <f t="shared" si="16"/>
        <v>-43.660339716320351</v>
      </c>
      <c r="K90" s="37">
        <f t="shared" si="14"/>
        <v>245.47125124097667</v>
      </c>
      <c r="L90" s="37">
        <f t="shared" si="17"/>
        <v>3344095.9810120976</v>
      </c>
      <c r="M90" s="37">
        <f t="shared" si="18"/>
        <v>2839120.4918531361</v>
      </c>
      <c r="N90" s="61"/>
      <c r="O90" s="71"/>
      <c r="P90" s="75"/>
    </row>
    <row r="91" spans="1:16" s="34" customFormat="1" x14ac:dyDescent="0.2">
      <c r="A91" s="33">
        <v>1865</v>
      </c>
      <c r="B91" s="34" t="s">
        <v>319</v>
      </c>
      <c r="C91" s="36">
        <v>41970083</v>
      </c>
      <c r="D91" s="80">
        <v>9724</v>
      </c>
      <c r="E91" s="37">
        <f t="shared" si="10"/>
        <v>4316.1335870012344</v>
      </c>
      <c r="F91" s="38">
        <f t="shared" si="11"/>
        <v>0.93482000587826575</v>
      </c>
      <c r="G91" s="39">
        <f t="shared" si="12"/>
        <v>180.56453224814393</v>
      </c>
      <c r="H91" s="39">
        <f t="shared" si="13"/>
        <v>0</v>
      </c>
      <c r="I91" s="66">
        <f t="shared" si="15"/>
        <v>180.56453224814393</v>
      </c>
      <c r="J91" s="81">
        <f t="shared" si="16"/>
        <v>-43.660339716320351</v>
      </c>
      <c r="K91" s="37">
        <f t="shared" si="14"/>
        <v>136.90419253182358</v>
      </c>
      <c r="L91" s="37">
        <f t="shared" si="17"/>
        <v>1755809.5115809515</v>
      </c>
      <c r="M91" s="37">
        <f t="shared" si="18"/>
        <v>1331256.3681794526</v>
      </c>
      <c r="N91" s="61"/>
      <c r="O91" s="71"/>
      <c r="P91" s="75"/>
    </row>
    <row r="92" spans="1:16" s="34" customFormat="1" x14ac:dyDescent="0.2">
      <c r="A92" s="33">
        <v>1866</v>
      </c>
      <c r="B92" s="34" t="s">
        <v>320</v>
      </c>
      <c r="C92" s="36">
        <v>34865670</v>
      </c>
      <c r="D92" s="80">
        <v>8107</v>
      </c>
      <c r="E92" s="37">
        <f t="shared" si="10"/>
        <v>4300.6870605649437</v>
      </c>
      <c r="F92" s="38">
        <f t="shared" si="11"/>
        <v>0.93147448340012473</v>
      </c>
      <c r="G92" s="39">
        <f t="shared" si="12"/>
        <v>189.83244810991837</v>
      </c>
      <c r="H92" s="39">
        <f t="shared" si="13"/>
        <v>0</v>
      </c>
      <c r="I92" s="66">
        <f t="shared" si="15"/>
        <v>189.83244810991837</v>
      </c>
      <c r="J92" s="81">
        <f t="shared" si="16"/>
        <v>-43.660339716320351</v>
      </c>
      <c r="K92" s="37">
        <f t="shared" si="14"/>
        <v>146.17210839359802</v>
      </c>
      <c r="L92" s="37">
        <f t="shared" si="17"/>
        <v>1538971.6568271082</v>
      </c>
      <c r="M92" s="37">
        <f t="shared" si="18"/>
        <v>1185017.2827468992</v>
      </c>
      <c r="N92" s="61"/>
      <c r="O92" s="71"/>
      <c r="P92" s="75"/>
    </row>
    <row r="93" spans="1:16" s="34" customFormat="1" x14ac:dyDescent="0.2">
      <c r="A93" s="33">
        <v>1867</v>
      </c>
      <c r="B93" s="34" t="s">
        <v>170</v>
      </c>
      <c r="C93" s="36">
        <v>12142668</v>
      </c>
      <c r="D93" s="80">
        <v>2565</v>
      </c>
      <c r="E93" s="37">
        <f t="shared" si="10"/>
        <v>4733.9836257309944</v>
      </c>
      <c r="F93" s="38">
        <f t="shared" si="11"/>
        <v>1.0253210452432171</v>
      </c>
      <c r="G93" s="39">
        <f t="shared" si="12"/>
        <v>-70.145490989712016</v>
      </c>
      <c r="H93" s="39">
        <f t="shared" si="13"/>
        <v>0</v>
      </c>
      <c r="I93" s="66">
        <f t="shared" si="15"/>
        <v>-70.145490989712016</v>
      </c>
      <c r="J93" s="81">
        <f t="shared" si="16"/>
        <v>-43.660339716320351</v>
      </c>
      <c r="K93" s="37">
        <f t="shared" si="14"/>
        <v>-113.80583070603237</v>
      </c>
      <c r="L93" s="37">
        <f t="shared" si="17"/>
        <v>-179923.18438861132</v>
      </c>
      <c r="M93" s="37">
        <f t="shared" si="18"/>
        <v>-291911.95576097304</v>
      </c>
      <c r="N93" s="61"/>
      <c r="O93" s="71"/>
      <c r="P93" s="75"/>
    </row>
    <row r="94" spans="1:16" s="34" customFormat="1" x14ac:dyDescent="0.2">
      <c r="A94" s="33">
        <v>1868</v>
      </c>
      <c r="B94" s="34" t="s">
        <v>321</v>
      </c>
      <c r="C94" s="36">
        <v>20810790</v>
      </c>
      <c r="D94" s="80">
        <v>4458</v>
      </c>
      <c r="E94" s="37">
        <f t="shared" si="10"/>
        <v>4668.1897711978463</v>
      </c>
      <c r="F94" s="38">
        <f t="shared" si="11"/>
        <v>1.0110709275761771</v>
      </c>
      <c r="G94" s="39">
        <f t="shared" si="12"/>
        <v>-30.669178269823167</v>
      </c>
      <c r="H94" s="39">
        <f t="shared" si="13"/>
        <v>0</v>
      </c>
      <c r="I94" s="66">
        <f t="shared" si="15"/>
        <v>-30.669178269823167</v>
      </c>
      <c r="J94" s="81">
        <f t="shared" si="16"/>
        <v>-43.660339716320351</v>
      </c>
      <c r="K94" s="37">
        <f t="shared" si="14"/>
        <v>-74.329517986143514</v>
      </c>
      <c r="L94" s="37">
        <f t="shared" si="17"/>
        <v>-136723.19672687168</v>
      </c>
      <c r="M94" s="37">
        <f t="shared" si="18"/>
        <v>-331360.99118222779</v>
      </c>
      <c r="N94" s="61"/>
      <c r="O94" s="71"/>
      <c r="P94" s="75"/>
    </row>
    <row r="95" spans="1:16" s="34" customFormat="1" x14ac:dyDescent="0.2">
      <c r="A95" s="33">
        <v>1870</v>
      </c>
      <c r="B95" s="34" t="s">
        <v>385</v>
      </c>
      <c r="C95" s="36">
        <v>43933584</v>
      </c>
      <c r="D95" s="80">
        <v>10468</v>
      </c>
      <c r="E95" s="37">
        <f t="shared" si="10"/>
        <v>4196.94153611005</v>
      </c>
      <c r="F95" s="38">
        <f t="shared" si="11"/>
        <v>0.90900451350094236</v>
      </c>
      <c r="G95" s="39">
        <f t="shared" si="12"/>
        <v>252.07976278285457</v>
      </c>
      <c r="H95" s="39">
        <f t="shared" si="13"/>
        <v>0</v>
      </c>
      <c r="I95" s="66">
        <f t="shared" si="15"/>
        <v>252.07976278285457</v>
      </c>
      <c r="J95" s="81">
        <f t="shared" si="16"/>
        <v>-43.660339716320351</v>
      </c>
      <c r="K95" s="37">
        <f t="shared" si="14"/>
        <v>208.41942306653422</v>
      </c>
      <c r="L95" s="37">
        <f t="shared" si="17"/>
        <v>2638770.9568109219</v>
      </c>
      <c r="M95" s="37">
        <f t="shared" si="18"/>
        <v>2181734.52066048</v>
      </c>
      <c r="N95" s="61"/>
      <c r="O95" s="71"/>
      <c r="P95" s="75"/>
    </row>
    <row r="96" spans="1:16" s="34" customFormat="1" x14ac:dyDescent="0.2">
      <c r="A96" s="33">
        <v>1871</v>
      </c>
      <c r="B96" s="34" t="s">
        <v>322</v>
      </c>
      <c r="C96" s="36">
        <v>19271089</v>
      </c>
      <c r="D96" s="80">
        <v>4572</v>
      </c>
      <c r="E96" s="37">
        <f t="shared" si="10"/>
        <v>4215.0238407699035</v>
      </c>
      <c r="F96" s="38">
        <f t="shared" si="11"/>
        <v>0.91292091224247462</v>
      </c>
      <c r="G96" s="39">
        <f t="shared" si="12"/>
        <v>241.23037998694252</v>
      </c>
      <c r="H96" s="39">
        <f t="shared" si="13"/>
        <v>0</v>
      </c>
      <c r="I96" s="66">
        <f t="shared" si="15"/>
        <v>241.23037998694252</v>
      </c>
      <c r="J96" s="81">
        <f t="shared" si="16"/>
        <v>-43.660339716320351</v>
      </c>
      <c r="K96" s="37">
        <f t="shared" si="14"/>
        <v>197.57004027062217</v>
      </c>
      <c r="L96" s="37">
        <f t="shared" si="17"/>
        <v>1102905.2973003013</v>
      </c>
      <c r="M96" s="37">
        <f t="shared" si="18"/>
        <v>903290.22411728452</v>
      </c>
      <c r="N96" s="61"/>
      <c r="O96" s="71"/>
      <c r="P96" s="75"/>
    </row>
    <row r="97" spans="1:16" s="34" customFormat="1" x14ac:dyDescent="0.2">
      <c r="A97" s="33">
        <v>1874</v>
      </c>
      <c r="B97" s="34" t="s">
        <v>323</v>
      </c>
      <c r="C97" s="36">
        <v>5088680</v>
      </c>
      <c r="D97" s="80">
        <v>982</v>
      </c>
      <c r="E97" s="37">
        <f t="shared" si="10"/>
        <v>5181.9551934826886</v>
      </c>
      <c r="F97" s="38">
        <f t="shared" si="11"/>
        <v>1.1223460272456602</v>
      </c>
      <c r="G97" s="39">
        <f t="shared" si="12"/>
        <v>-338.92843164072855</v>
      </c>
      <c r="H97" s="39">
        <f t="shared" si="13"/>
        <v>0</v>
      </c>
      <c r="I97" s="66">
        <f t="shared" si="15"/>
        <v>-338.92843164072855</v>
      </c>
      <c r="J97" s="81">
        <f t="shared" si="16"/>
        <v>-43.660339716320351</v>
      </c>
      <c r="K97" s="37">
        <f t="shared" si="14"/>
        <v>-382.58877135704893</v>
      </c>
      <c r="L97" s="37">
        <f t="shared" si="17"/>
        <v>-332827.71987119544</v>
      </c>
      <c r="M97" s="37">
        <f t="shared" si="18"/>
        <v>-375702.17347262206</v>
      </c>
      <c r="N97" s="61"/>
      <c r="O97" s="71"/>
      <c r="P97" s="75"/>
    </row>
    <row r="98" spans="1:16" s="34" customFormat="1" x14ac:dyDescent="0.2">
      <c r="A98" s="33">
        <v>1875</v>
      </c>
      <c r="B98" s="34" t="s">
        <v>384</v>
      </c>
      <c r="C98" s="36">
        <v>10220451</v>
      </c>
      <c r="D98" s="80">
        <v>2708</v>
      </c>
      <c r="E98" s="37">
        <f t="shared" si="10"/>
        <v>3774.1694977843426</v>
      </c>
      <c r="F98" s="38">
        <f t="shared" si="11"/>
        <v>0.81743743120695056</v>
      </c>
      <c r="G98" s="39">
        <f t="shared" si="12"/>
        <v>505.74298577827904</v>
      </c>
      <c r="H98" s="39">
        <f t="shared" si="13"/>
        <v>133.41913511114453</v>
      </c>
      <c r="I98" s="66">
        <f t="shared" si="15"/>
        <v>639.16212088942359</v>
      </c>
      <c r="J98" s="81">
        <f t="shared" si="16"/>
        <v>-43.660339716320351</v>
      </c>
      <c r="K98" s="37">
        <f t="shared" si="14"/>
        <v>595.50178117310327</v>
      </c>
      <c r="L98" s="37">
        <f t="shared" si="17"/>
        <v>1730851.0233685591</v>
      </c>
      <c r="M98" s="37">
        <f t="shared" si="18"/>
        <v>1612618.8234167637</v>
      </c>
      <c r="N98" s="61"/>
      <c r="O98" s="71"/>
      <c r="P98" s="75"/>
    </row>
    <row r="99" spans="1:16" s="34" customFormat="1" x14ac:dyDescent="0.2">
      <c r="A99" s="33">
        <v>3001</v>
      </c>
      <c r="B99" s="34" t="s">
        <v>63</v>
      </c>
      <c r="C99" s="36">
        <v>111633225</v>
      </c>
      <c r="D99" s="80">
        <v>31444</v>
      </c>
      <c r="E99" s="37">
        <f t="shared" si="10"/>
        <v>3550.2234130517745</v>
      </c>
      <c r="F99" s="38">
        <f t="shared" si="11"/>
        <v>0.76893353853861313</v>
      </c>
      <c r="G99" s="39">
        <f t="shared" si="12"/>
        <v>640.11063661781986</v>
      </c>
      <c r="H99" s="39">
        <f t="shared" si="13"/>
        <v>211.80026476754335</v>
      </c>
      <c r="I99" s="66">
        <f t="shared" si="15"/>
        <v>851.91090138536322</v>
      </c>
      <c r="J99" s="81">
        <f t="shared" si="16"/>
        <v>-43.660339716320351</v>
      </c>
      <c r="K99" s="37">
        <f t="shared" si="14"/>
        <v>808.2505616690429</v>
      </c>
      <c r="L99" s="37">
        <f t="shared" si="17"/>
        <v>26787486.383161362</v>
      </c>
      <c r="M99" s="37">
        <f t="shared" si="18"/>
        <v>25414630.661121383</v>
      </c>
      <c r="N99" s="61"/>
      <c r="O99" s="71"/>
      <c r="P99" s="75"/>
    </row>
    <row r="100" spans="1:16" s="34" customFormat="1" x14ac:dyDescent="0.2">
      <c r="A100" s="33">
        <v>3002</v>
      </c>
      <c r="B100" s="34" t="s">
        <v>64</v>
      </c>
      <c r="C100" s="36">
        <v>202052578</v>
      </c>
      <c r="D100" s="80">
        <v>50290</v>
      </c>
      <c r="E100" s="37">
        <f t="shared" si="10"/>
        <v>4017.7486180155101</v>
      </c>
      <c r="F100" s="38">
        <f t="shared" si="11"/>
        <v>0.87019359132490604</v>
      </c>
      <c r="G100" s="39">
        <f t="shared" si="12"/>
        <v>359.59551363957854</v>
      </c>
      <c r="H100" s="39">
        <f t="shared" si="13"/>
        <v>48.166443030235904</v>
      </c>
      <c r="I100" s="66">
        <f t="shared" si="15"/>
        <v>407.76195666981442</v>
      </c>
      <c r="J100" s="81">
        <f t="shared" si="16"/>
        <v>-43.660339716320351</v>
      </c>
      <c r="K100" s="37">
        <f t="shared" si="14"/>
        <v>364.10161695349404</v>
      </c>
      <c r="L100" s="37">
        <f t="shared" si="17"/>
        <v>20506348.800924968</v>
      </c>
      <c r="M100" s="37">
        <f t="shared" si="18"/>
        <v>18310670.316591214</v>
      </c>
      <c r="N100" s="61"/>
      <c r="O100" s="71"/>
      <c r="P100" s="75"/>
    </row>
    <row r="101" spans="1:16" s="34" customFormat="1" x14ac:dyDescent="0.2">
      <c r="A101" s="33">
        <v>3003</v>
      </c>
      <c r="B101" s="34" t="s">
        <v>65</v>
      </c>
      <c r="C101" s="36">
        <v>217604563</v>
      </c>
      <c r="D101" s="80">
        <v>58182</v>
      </c>
      <c r="E101" s="37">
        <f t="shared" si="10"/>
        <v>3740.0667388539409</v>
      </c>
      <c r="F101" s="38">
        <f t="shared" si="11"/>
        <v>0.81005120446925294</v>
      </c>
      <c r="G101" s="39">
        <f t="shared" si="12"/>
        <v>526.20464113652008</v>
      </c>
      <c r="H101" s="39">
        <f t="shared" si="13"/>
        <v>145.35510073678512</v>
      </c>
      <c r="I101" s="66">
        <f t="shared" si="15"/>
        <v>671.55974187330526</v>
      </c>
      <c r="J101" s="81">
        <f t="shared" si="16"/>
        <v>-43.660339716320351</v>
      </c>
      <c r="K101" s="37">
        <f t="shared" si="14"/>
        <v>627.89940215698493</v>
      </c>
      <c r="L101" s="37">
        <f t="shared" si="17"/>
        <v>39072688.901672646</v>
      </c>
      <c r="M101" s="37">
        <f t="shared" si="18"/>
        <v>36532443.016297698</v>
      </c>
      <c r="N101" s="61"/>
      <c r="O101" s="71"/>
      <c r="P101" s="75"/>
    </row>
    <row r="102" spans="1:16" s="34" customFormat="1" x14ac:dyDescent="0.2">
      <c r="A102" s="33">
        <v>3004</v>
      </c>
      <c r="B102" s="34" t="s">
        <v>66</v>
      </c>
      <c r="C102" s="36">
        <v>330809677</v>
      </c>
      <c r="D102" s="80">
        <v>83892</v>
      </c>
      <c r="E102" s="37">
        <f t="shared" si="10"/>
        <v>3943.2803723835409</v>
      </c>
      <c r="F102" s="38">
        <f t="shared" si="11"/>
        <v>0.85406471013617802</v>
      </c>
      <c r="G102" s="39">
        <f t="shared" si="12"/>
        <v>404.27646101876007</v>
      </c>
      <c r="H102" s="39">
        <f t="shared" si="13"/>
        <v>74.230329001425133</v>
      </c>
      <c r="I102" s="66">
        <f t="shared" si="15"/>
        <v>478.50679002018524</v>
      </c>
      <c r="J102" s="81">
        <f t="shared" si="16"/>
        <v>-43.660339716320351</v>
      </c>
      <c r="K102" s="37">
        <f t="shared" si="14"/>
        <v>434.84645030386491</v>
      </c>
      <c r="L102" s="37">
        <f t="shared" si="17"/>
        <v>40142891.628373377</v>
      </c>
      <c r="M102" s="37">
        <f t="shared" si="18"/>
        <v>36480138.408891834</v>
      </c>
      <c r="N102" s="61"/>
      <c r="O102" s="71"/>
      <c r="P102" s="75"/>
    </row>
    <row r="103" spans="1:16" s="34" customFormat="1" x14ac:dyDescent="0.2">
      <c r="A103" s="33">
        <v>3005</v>
      </c>
      <c r="B103" s="34" t="s">
        <v>138</v>
      </c>
      <c r="C103" s="36">
        <v>439548578</v>
      </c>
      <c r="D103" s="80">
        <v>102273</v>
      </c>
      <c r="E103" s="37">
        <f t="shared" si="10"/>
        <v>4297.7968574306024</v>
      </c>
      <c r="F103" s="38">
        <f t="shared" si="11"/>
        <v>0.93084850191540625</v>
      </c>
      <c r="G103" s="39">
        <f t="shared" si="12"/>
        <v>191.56656999052319</v>
      </c>
      <c r="H103" s="39">
        <f t="shared" si="13"/>
        <v>0</v>
      </c>
      <c r="I103" s="66">
        <f t="shared" si="15"/>
        <v>191.56656999052319</v>
      </c>
      <c r="J103" s="81">
        <f t="shared" si="16"/>
        <v>-43.660339716320351</v>
      </c>
      <c r="K103" s="37">
        <f t="shared" si="14"/>
        <v>147.90623027420284</v>
      </c>
      <c r="L103" s="37">
        <f t="shared" si="17"/>
        <v>19592087.812640779</v>
      </c>
      <c r="M103" s="37">
        <f t="shared" si="18"/>
        <v>15126813.888833547</v>
      </c>
      <c r="N103" s="61"/>
      <c r="O103" s="71"/>
      <c r="P103" s="75"/>
    </row>
    <row r="104" spans="1:16" s="34" customFormat="1" x14ac:dyDescent="0.2">
      <c r="A104" s="33">
        <v>3006</v>
      </c>
      <c r="B104" s="34" t="s">
        <v>139</v>
      </c>
      <c r="C104" s="36">
        <v>125937023</v>
      </c>
      <c r="D104" s="80">
        <v>27879</v>
      </c>
      <c r="E104" s="37">
        <f t="shared" si="10"/>
        <v>4517.2718892356252</v>
      </c>
      <c r="F104" s="38">
        <f t="shared" si="11"/>
        <v>0.97838402100591981</v>
      </c>
      <c r="G104" s="39">
        <f t="shared" si="12"/>
        <v>59.881550907509514</v>
      </c>
      <c r="H104" s="39">
        <f t="shared" si="13"/>
        <v>0</v>
      </c>
      <c r="I104" s="66">
        <f t="shared" si="15"/>
        <v>59.881550907509514</v>
      </c>
      <c r="J104" s="81">
        <f t="shared" si="16"/>
        <v>-43.660339716320351</v>
      </c>
      <c r="K104" s="37">
        <f t="shared" si="14"/>
        <v>16.221211191189163</v>
      </c>
      <c r="L104" s="37">
        <f t="shared" si="17"/>
        <v>1669437.7577504576</v>
      </c>
      <c r="M104" s="37">
        <f t="shared" si="18"/>
        <v>452231.14679916267</v>
      </c>
      <c r="N104" s="61"/>
      <c r="O104" s="71"/>
      <c r="P104" s="75"/>
    </row>
    <row r="105" spans="1:16" s="34" customFormat="1" x14ac:dyDescent="0.2">
      <c r="A105" s="33">
        <v>3007</v>
      </c>
      <c r="B105" s="34" t="s">
        <v>140</v>
      </c>
      <c r="C105" s="36">
        <v>123201811</v>
      </c>
      <c r="D105" s="80">
        <v>31011</v>
      </c>
      <c r="E105" s="37">
        <f t="shared" si="10"/>
        <v>3972.8422495243622</v>
      </c>
      <c r="F105" s="38">
        <f t="shared" si="11"/>
        <v>0.86046743924673719</v>
      </c>
      <c r="G105" s="39">
        <f t="shared" si="12"/>
        <v>386.5393347342673</v>
      </c>
      <c r="H105" s="39">
        <f t="shared" si="13"/>
        <v>63.883672002137693</v>
      </c>
      <c r="I105" s="66">
        <f t="shared" si="15"/>
        <v>450.423006736405</v>
      </c>
      <c r="J105" s="81">
        <f t="shared" si="16"/>
        <v>-43.660339716320351</v>
      </c>
      <c r="K105" s="37">
        <f t="shared" si="14"/>
        <v>406.76266702008468</v>
      </c>
      <c r="L105" s="37">
        <f t="shared" si="17"/>
        <v>13968067.861902656</v>
      </c>
      <c r="M105" s="37">
        <f t="shared" si="18"/>
        <v>12614117.066959847</v>
      </c>
      <c r="N105" s="61"/>
      <c r="O105" s="71"/>
      <c r="P105" s="75"/>
    </row>
    <row r="106" spans="1:16" s="34" customFormat="1" x14ac:dyDescent="0.2">
      <c r="A106" s="33">
        <v>3011</v>
      </c>
      <c r="B106" s="34" t="s">
        <v>67</v>
      </c>
      <c r="C106" s="36">
        <v>21590186</v>
      </c>
      <c r="D106" s="80">
        <v>4741</v>
      </c>
      <c r="E106" s="37">
        <f t="shared" si="10"/>
        <v>4553.9308162834841</v>
      </c>
      <c r="F106" s="38">
        <f t="shared" si="11"/>
        <v>0.98632388146380245</v>
      </c>
      <c r="G106" s="39">
        <f t="shared" si="12"/>
        <v>37.886194678794162</v>
      </c>
      <c r="H106" s="39">
        <f t="shared" si="13"/>
        <v>0</v>
      </c>
      <c r="I106" s="66">
        <f t="shared" si="15"/>
        <v>37.886194678794162</v>
      </c>
      <c r="J106" s="81">
        <f t="shared" si="16"/>
        <v>-43.660339716320351</v>
      </c>
      <c r="K106" s="37">
        <f t="shared" si="14"/>
        <v>-5.7741450375261891</v>
      </c>
      <c r="L106" s="37">
        <f t="shared" si="17"/>
        <v>179618.44897216311</v>
      </c>
      <c r="M106" s="37">
        <f t="shared" si="18"/>
        <v>-27375.221622911664</v>
      </c>
      <c r="N106" s="61"/>
      <c r="O106" s="71"/>
      <c r="P106" s="75"/>
    </row>
    <row r="107" spans="1:16" s="34" customFormat="1" x14ac:dyDescent="0.2">
      <c r="A107" s="33">
        <v>3012</v>
      </c>
      <c r="B107" s="34" t="s">
        <v>68</v>
      </c>
      <c r="C107" s="36">
        <v>4580984</v>
      </c>
      <c r="D107" s="80">
        <v>1315</v>
      </c>
      <c r="E107" s="37">
        <f t="shared" si="10"/>
        <v>3483.6380228136882</v>
      </c>
      <c r="F107" s="38">
        <f t="shared" si="11"/>
        <v>0.7545119842379685</v>
      </c>
      <c r="G107" s="39">
        <f t="shared" si="12"/>
        <v>680.0618707606717</v>
      </c>
      <c r="H107" s="39">
        <f t="shared" si="13"/>
        <v>235.10515135087357</v>
      </c>
      <c r="I107" s="66">
        <f t="shared" si="15"/>
        <v>915.16702211154529</v>
      </c>
      <c r="J107" s="81">
        <f t="shared" si="16"/>
        <v>-43.660339716320351</v>
      </c>
      <c r="K107" s="37">
        <f t="shared" si="14"/>
        <v>871.50668239522497</v>
      </c>
      <c r="L107" s="37">
        <f t="shared" si="17"/>
        <v>1203444.6340766822</v>
      </c>
      <c r="M107" s="37">
        <f t="shared" si="18"/>
        <v>1146031.287349721</v>
      </c>
      <c r="N107" s="61"/>
      <c r="O107" s="71"/>
      <c r="P107" s="75"/>
    </row>
    <row r="108" spans="1:16" s="34" customFormat="1" x14ac:dyDescent="0.2">
      <c r="A108" s="33">
        <v>3013</v>
      </c>
      <c r="B108" s="34" t="s">
        <v>69</v>
      </c>
      <c r="C108" s="36">
        <v>12381184</v>
      </c>
      <c r="D108" s="80">
        <v>3578</v>
      </c>
      <c r="E108" s="37">
        <f t="shared" si="10"/>
        <v>3460.3644494130799</v>
      </c>
      <c r="F108" s="38">
        <f t="shared" si="11"/>
        <v>0.74947122227251672</v>
      </c>
      <c r="G108" s="39">
        <f t="shared" si="12"/>
        <v>694.02601480103669</v>
      </c>
      <c r="H108" s="39">
        <f t="shared" si="13"/>
        <v>243.25090204108648</v>
      </c>
      <c r="I108" s="66">
        <f t="shared" si="15"/>
        <v>937.27691684212323</v>
      </c>
      <c r="J108" s="81">
        <f t="shared" si="16"/>
        <v>-43.660339716320351</v>
      </c>
      <c r="K108" s="37">
        <f t="shared" si="14"/>
        <v>893.61657712580291</v>
      </c>
      <c r="L108" s="37">
        <f t="shared" si="17"/>
        <v>3353576.8084611171</v>
      </c>
      <c r="M108" s="37">
        <f t="shared" si="18"/>
        <v>3197360.112956123</v>
      </c>
      <c r="N108" s="61"/>
      <c r="O108" s="71"/>
      <c r="P108" s="75"/>
    </row>
    <row r="109" spans="1:16" s="34" customFormat="1" x14ac:dyDescent="0.2">
      <c r="A109" s="33">
        <v>3014</v>
      </c>
      <c r="B109" s="34" t="s">
        <v>399</v>
      </c>
      <c r="C109" s="36">
        <v>165800096</v>
      </c>
      <c r="D109" s="80">
        <v>45608</v>
      </c>
      <c r="E109" s="37">
        <f t="shared" si="10"/>
        <v>3635.3292404841254</v>
      </c>
      <c r="F109" s="38">
        <f t="shared" si="11"/>
        <v>0.78736638555247507</v>
      </c>
      <c r="G109" s="39">
        <f t="shared" si="12"/>
        <v>589.04714015840932</v>
      </c>
      <c r="H109" s="39">
        <f t="shared" si="13"/>
        <v>182.01322516622054</v>
      </c>
      <c r="I109" s="66">
        <f t="shared" si="15"/>
        <v>771.06036532462986</v>
      </c>
      <c r="J109" s="81">
        <f t="shared" si="16"/>
        <v>-43.660339716320351</v>
      </c>
      <c r="K109" s="37">
        <f t="shared" si="14"/>
        <v>727.40002560830953</v>
      </c>
      <c r="L109" s="37">
        <f t="shared" si="17"/>
        <v>35166521.141725719</v>
      </c>
      <c r="M109" s="37">
        <f t="shared" si="18"/>
        <v>33175260.367943782</v>
      </c>
      <c r="N109" s="61"/>
      <c r="O109" s="71"/>
      <c r="P109" s="75"/>
    </row>
    <row r="110" spans="1:16" s="34" customFormat="1" x14ac:dyDescent="0.2">
      <c r="A110" s="33">
        <v>3015</v>
      </c>
      <c r="B110" s="34" t="s">
        <v>70</v>
      </c>
      <c r="C110" s="36">
        <v>14060019</v>
      </c>
      <c r="D110" s="80">
        <v>3846</v>
      </c>
      <c r="E110" s="37">
        <f t="shared" si="10"/>
        <v>3655.7511700468017</v>
      </c>
      <c r="F110" s="38">
        <f t="shared" si="11"/>
        <v>0.7917895174896612</v>
      </c>
      <c r="G110" s="39">
        <f t="shared" si="12"/>
        <v>576.79398242080356</v>
      </c>
      <c r="H110" s="39">
        <f t="shared" si="13"/>
        <v>174.86554981928384</v>
      </c>
      <c r="I110" s="66">
        <f t="shared" si="15"/>
        <v>751.6595322400874</v>
      </c>
      <c r="J110" s="81">
        <f t="shared" si="16"/>
        <v>-43.660339716320351</v>
      </c>
      <c r="K110" s="37">
        <f t="shared" si="14"/>
        <v>707.99919252376708</v>
      </c>
      <c r="L110" s="37">
        <f t="shared" si="17"/>
        <v>2890882.5609953762</v>
      </c>
      <c r="M110" s="37">
        <f t="shared" si="18"/>
        <v>2722964.8944464084</v>
      </c>
      <c r="N110" s="61"/>
      <c r="O110" s="71"/>
      <c r="P110" s="75"/>
    </row>
    <row r="111" spans="1:16" s="34" customFormat="1" x14ac:dyDescent="0.2">
      <c r="A111" s="33">
        <v>3016</v>
      </c>
      <c r="B111" s="34" t="s">
        <v>71</v>
      </c>
      <c r="C111" s="36">
        <v>30005953</v>
      </c>
      <c r="D111" s="80">
        <v>8312</v>
      </c>
      <c r="E111" s="37">
        <f t="shared" si="10"/>
        <v>3609.9558469682388</v>
      </c>
      <c r="F111" s="38">
        <f t="shared" si="11"/>
        <v>0.78187082907871164</v>
      </c>
      <c r="G111" s="39">
        <f t="shared" si="12"/>
        <v>604.27117626794131</v>
      </c>
      <c r="H111" s="39">
        <f t="shared" si="13"/>
        <v>190.89391289678088</v>
      </c>
      <c r="I111" s="66">
        <f t="shared" si="15"/>
        <v>795.16508916472219</v>
      </c>
      <c r="J111" s="81">
        <f t="shared" si="16"/>
        <v>-43.660339716320351</v>
      </c>
      <c r="K111" s="37">
        <f t="shared" si="14"/>
        <v>751.50474944840187</v>
      </c>
      <c r="L111" s="37">
        <f t="shared" si="17"/>
        <v>6609412.2211371707</v>
      </c>
      <c r="M111" s="37">
        <f t="shared" si="18"/>
        <v>6246507.4774151165</v>
      </c>
      <c r="N111" s="61"/>
      <c r="O111" s="71"/>
      <c r="P111" s="75"/>
    </row>
    <row r="112" spans="1:16" s="34" customFormat="1" x14ac:dyDescent="0.2">
      <c r="A112" s="33">
        <v>3017</v>
      </c>
      <c r="B112" s="34" t="s">
        <v>72</v>
      </c>
      <c r="C112" s="36">
        <v>30224682</v>
      </c>
      <c r="D112" s="80">
        <v>7633</v>
      </c>
      <c r="E112" s="37">
        <f t="shared" si="10"/>
        <v>3959.7382418446218</v>
      </c>
      <c r="F112" s="38">
        <f t="shared" si="11"/>
        <v>0.8576292767364071</v>
      </c>
      <c r="G112" s="39">
        <f t="shared" si="12"/>
        <v>394.40173934211151</v>
      </c>
      <c r="H112" s="39">
        <f t="shared" si="13"/>
        <v>68.470074690046815</v>
      </c>
      <c r="I112" s="66">
        <f t="shared" si="15"/>
        <v>462.87181403215834</v>
      </c>
      <c r="J112" s="81">
        <f t="shared" si="16"/>
        <v>-43.660339716320351</v>
      </c>
      <c r="K112" s="37">
        <f t="shared" si="14"/>
        <v>419.21147431583802</v>
      </c>
      <c r="L112" s="37">
        <f t="shared" si="17"/>
        <v>3533100.5565074645</v>
      </c>
      <c r="M112" s="37">
        <f t="shared" si="18"/>
        <v>3199841.1834527915</v>
      </c>
      <c r="N112" s="61"/>
      <c r="O112" s="71"/>
      <c r="P112" s="75"/>
    </row>
    <row r="113" spans="1:16" s="34" customFormat="1" x14ac:dyDescent="0.2">
      <c r="A113" s="33">
        <v>3018</v>
      </c>
      <c r="B113" s="34" t="s">
        <v>400</v>
      </c>
      <c r="C113" s="36">
        <v>22392408</v>
      </c>
      <c r="D113" s="80">
        <v>5913</v>
      </c>
      <c r="E113" s="37">
        <f t="shared" si="10"/>
        <v>3786.9791983764585</v>
      </c>
      <c r="F113" s="38">
        <f t="shared" si="11"/>
        <v>0.8202118505203112</v>
      </c>
      <c r="G113" s="39">
        <f t="shared" si="12"/>
        <v>498.05716542300951</v>
      </c>
      <c r="H113" s="39">
        <f t="shared" si="13"/>
        <v>128.93573990390396</v>
      </c>
      <c r="I113" s="66">
        <f t="shared" si="15"/>
        <v>626.9929053269135</v>
      </c>
      <c r="J113" s="81">
        <f t="shared" si="16"/>
        <v>-43.660339716320351</v>
      </c>
      <c r="K113" s="37">
        <f t="shared" si="14"/>
        <v>583.33256561059318</v>
      </c>
      <c r="L113" s="37">
        <f t="shared" si="17"/>
        <v>3707409.0491980393</v>
      </c>
      <c r="M113" s="37">
        <f t="shared" si="18"/>
        <v>3449245.4604554377</v>
      </c>
      <c r="N113" s="61"/>
      <c r="O113" s="71"/>
      <c r="P113" s="75"/>
    </row>
    <row r="114" spans="1:16" s="34" customFormat="1" x14ac:dyDescent="0.2">
      <c r="A114" s="33">
        <v>3019</v>
      </c>
      <c r="B114" s="34" t="s">
        <v>73</v>
      </c>
      <c r="C114" s="36">
        <v>82602086</v>
      </c>
      <c r="D114" s="80">
        <v>18699</v>
      </c>
      <c r="E114" s="37">
        <f t="shared" si="10"/>
        <v>4417.4600780790415</v>
      </c>
      <c r="F114" s="38">
        <f t="shared" si="11"/>
        <v>0.95676604370949758</v>
      </c>
      <c r="G114" s="39">
        <f t="shared" si="12"/>
        <v>119.7686376014597</v>
      </c>
      <c r="H114" s="39">
        <f t="shared" si="13"/>
        <v>0</v>
      </c>
      <c r="I114" s="66">
        <f t="shared" si="15"/>
        <v>119.7686376014597</v>
      </c>
      <c r="J114" s="81">
        <f t="shared" si="16"/>
        <v>-43.660339716320351</v>
      </c>
      <c r="K114" s="37">
        <f t="shared" si="14"/>
        <v>76.108297885139351</v>
      </c>
      <c r="L114" s="37">
        <f t="shared" si="17"/>
        <v>2239553.7545096949</v>
      </c>
      <c r="M114" s="37">
        <f t="shared" si="18"/>
        <v>1423149.0621542206</v>
      </c>
      <c r="N114" s="61"/>
      <c r="O114" s="71"/>
      <c r="P114" s="75"/>
    </row>
    <row r="115" spans="1:16" s="34" customFormat="1" x14ac:dyDescent="0.2">
      <c r="A115" s="33">
        <v>3020</v>
      </c>
      <c r="B115" s="34" t="s">
        <v>401</v>
      </c>
      <c r="C115" s="36">
        <v>316326380</v>
      </c>
      <c r="D115" s="80">
        <v>61032</v>
      </c>
      <c r="E115" s="37">
        <f t="shared" si="10"/>
        <v>5182.9594311181017</v>
      </c>
      <c r="F115" s="38">
        <f t="shared" si="11"/>
        <v>1.122563532430177</v>
      </c>
      <c r="G115" s="39">
        <f t="shared" si="12"/>
        <v>-339.53097422197641</v>
      </c>
      <c r="H115" s="39">
        <f t="shared" si="13"/>
        <v>0</v>
      </c>
      <c r="I115" s="66">
        <f t="shared" si="15"/>
        <v>-339.53097422197641</v>
      </c>
      <c r="J115" s="81">
        <f t="shared" si="16"/>
        <v>-43.660339716320351</v>
      </c>
      <c r="K115" s="37">
        <f t="shared" si="14"/>
        <v>-383.19131393829673</v>
      </c>
      <c r="L115" s="37">
        <f t="shared" si="17"/>
        <v>-20722254.418715663</v>
      </c>
      <c r="M115" s="37">
        <f t="shared" si="18"/>
        <v>-23386932.272282127</v>
      </c>
      <c r="N115" s="61"/>
      <c r="O115" s="71"/>
      <c r="P115" s="75"/>
    </row>
    <row r="116" spans="1:16" s="34" customFormat="1" x14ac:dyDescent="0.2">
      <c r="A116" s="33">
        <v>3021</v>
      </c>
      <c r="B116" s="34" t="s">
        <v>74</v>
      </c>
      <c r="C116" s="36">
        <v>91144292</v>
      </c>
      <c r="D116" s="80">
        <v>20780</v>
      </c>
      <c r="E116" s="37">
        <f t="shared" si="10"/>
        <v>4386.1545717035615</v>
      </c>
      <c r="F116" s="38">
        <f t="shared" si="11"/>
        <v>0.94998566653533301</v>
      </c>
      <c r="G116" s="39">
        <f t="shared" si="12"/>
        <v>138.55194142674773</v>
      </c>
      <c r="H116" s="39">
        <f t="shared" si="13"/>
        <v>0</v>
      </c>
      <c r="I116" s="66">
        <f t="shared" si="15"/>
        <v>138.55194142674773</v>
      </c>
      <c r="J116" s="81">
        <f t="shared" si="16"/>
        <v>-43.660339716320351</v>
      </c>
      <c r="K116" s="37">
        <f t="shared" si="14"/>
        <v>94.891601710427381</v>
      </c>
      <c r="L116" s="37">
        <f t="shared" si="17"/>
        <v>2879109.342847818</v>
      </c>
      <c r="M116" s="37">
        <f t="shared" si="18"/>
        <v>1971847.483542681</v>
      </c>
      <c r="N116" s="61"/>
      <c r="O116" s="71"/>
      <c r="P116" s="75"/>
    </row>
    <row r="117" spans="1:16" s="34" customFormat="1" x14ac:dyDescent="0.2">
      <c r="A117" s="33">
        <v>3022</v>
      </c>
      <c r="B117" s="34" t="s">
        <v>75</v>
      </c>
      <c r="C117" s="36">
        <v>84613512</v>
      </c>
      <c r="D117" s="80">
        <v>16084</v>
      </c>
      <c r="E117" s="37">
        <f t="shared" si="10"/>
        <v>5260.7256901268338</v>
      </c>
      <c r="F117" s="38">
        <f t="shared" si="11"/>
        <v>1.1394067216499486</v>
      </c>
      <c r="G117" s="39">
        <f t="shared" si="12"/>
        <v>-386.19072962721566</v>
      </c>
      <c r="H117" s="39">
        <f t="shared" si="13"/>
        <v>0</v>
      </c>
      <c r="I117" s="66">
        <f t="shared" si="15"/>
        <v>-386.19072962721566</v>
      </c>
      <c r="J117" s="81">
        <f t="shared" si="16"/>
        <v>-43.660339716320351</v>
      </c>
      <c r="K117" s="37">
        <f t="shared" si="14"/>
        <v>-429.85106934353598</v>
      </c>
      <c r="L117" s="37">
        <f t="shared" si="17"/>
        <v>-6211491.6953241369</v>
      </c>
      <c r="M117" s="37">
        <f t="shared" si="18"/>
        <v>-6913724.5993214324</v>
      </c>
      <c r="N117" s="61"/>
      <c r="O117" s="71"/>
      <c r="P117" s="75"/>
    </row>
    <row r="118" spans="1:16" s="34" customFormat="1" x14ac:dyDescent="0.2">
      <c r="A118" s="33">
        <v>3023</v>
      </c>
      <c r="B118" s="34" t="s">
        <v>76</v>
      </c>
      <c r="C118" s="36">
        <v>96102596</v>
      </c>
      <c r="D118" s="80">
        <v>19939</v>
      </c>
      <c r="E118" s="37">
        <f t="shared" si="10"/>
        <v>4819.8302823612021</v>
      </c>
      <c r="F118" s="38">
        <f t="shared" si="11"/>
        <v>1.0439143465018645</v>
      </c>
      <c r="G118" s="39">
        <f t="shared" si="12"/>
        <v>-121.65348496783662</v>
      </c>
      <c r="H118" s="39">
        <f t="shared" si="13"/>
        <v>0</v>
      </c>
      <c r="I118" s="66">
        <f t="shared" si="15"/>
        <v>-121.65348496783662</v>
      </c>
      <c r="J118" s="81">
        <f t="shared" si="16"/>
        <v>-43.660339716320351</v>
      </c>
      <c r="K118" s="37">
        <f t="shared" si="14"/>
        <v>-165.31382468415697</v>
      </c>
      <c r="L118" s="37">
        <f t="shared" si="17"/>
        <v>-2425648.8367736945</v>
      </c>
      <c r="M118" s="37">
        <f t="shared" si="18"/>
        <v>-3296192.350377406</v>
      </c>
      <c r="N118" s="61"/>
      <c r="O118" s="71"/>
      <c r="P118" s="75"/>
    </row>
    <row r="119" spans="1:16" s="34" customFormat="1" x14ac:dyDescent="0.2">
      <c r="A119" s="33">
        <v>3024</v>
      </c>
      <c r="B119" s="34" t="s">
        <v>77</v>
      </c>
      <c r="C119" s="36">
        <v>878148069</v>
      </c>
      <c r="D119" s="80">
        <v>128982</v>
      </c>
      <c r="E119" s="37">
        <f t="shared" si="10"/>
        <v>6808.2993673535839</v>
      </c>
      <c r="F119" s="38">
        <f t="shared" si="11"/>
        <v>1.4745916284376233</v>
      </c>
      <c r="G119" s="39">
        <f t="shared" si="12"/>
        <v>-1314.7349359632656</v>
      </c>
      <c r="H119" s="39">
        <f t="shared" si="13"/>
        <v>0</v>
      </c>
      <c r="I119" s="66">
        <f t="shared" si="15"/>
        <v>-1314.7349359632656</v>
      </c>
      <c r="J119" s="81">
        <f t="shared" si="16"/>
        <v>-43.660339716320351</v>
      </c>
      <c r="K119" s="37">
        <f t="shared" si="14"/>
        <v>-1358.3952756795859</v>
      </c>
      <c r="L119" s="37">
        <f t="shared" si="17"/>
        <v>-169577141.51041391</v>
      </c>
      <c r="M119" s="37">
        <f t="shared" si="18"/>
        <v>-175208539.44770434</v>
      </c>
      <c r="N119" s="61"/>
      <c r="O119" s="71"/>
      <c r="P119" s="75"/>
    </row>
    <row r="120" spans="1:16" s="34" customFormat="1" x14ac:dyDescent="0.2">
      <c r="A120" s="33">
        <v>3025</v>
      </c>
      <c r="B120" s="34" t="s">
        <v>78</v>
      </c>
      <c r="C120" s="36">
        <v>562349598</v>
      </c>
      <c r="D120" s="80">
        <v>96088</v>
      </c>
      <c r="E120" s="37">
        <f t="shared" si="10"/>
        <v>5852.4435725584881</v>
      </c>
      <c r="F120" s="38">
        <f t="shared" si="11"/>
        <v>1.267565339353288</v>
      </c>
      <c r="G120" s="39">
        <f t="shared" si="12"/>
        <v>-741.22145908620826</v>
      </c>
      <c r="H120" s="39">
        <f t="shared" si="13"/>
        <v>0</v>
      </c>
      <c r="I120" s="66">
        <f t="shared" si="15"/>
        <v>-741.22145908620826</v>
      </c>
      <c r="J120" s="81">
        <f t="shared" si="16"/>
        <v>-43.660339716320351</v>
      </c>
      <c r="K120" s="37">
        <f t="shared" si="14"/>
        <v>-784.88179880252858</v>
      </c>
      <c r="L120" s="37">
        <f t="shared" si="17"/>
        <v>-71222487.560675576</v>
      </c>
      <c r="M120" s="37">
        <f t="shared" si="18"/>
        <v>-75417722.28333737</v>
      </c>
      <c r="N120" s="61"/>
      <c r="O120" s="71"/>
      <c r="P120" s="75"/>
    </row>
    <row r="121" spans="1:16" s="34" customFormat="1" x14ac:dyDescent="0.2">
      <c r="A121" s="33">
        <v>3026</v>
      </c>
      <c r="B121" s="34" t="s">
        <v>79</v>
      </c>
      <c r="C121" s="36">
        <v>66741786</v>
      </c>
      <c r="D121" s="80">
        <v>17754</v>
      </c>
      <c r="E121" s="37">
        <f t="shared" si="10"/>
        <v>3759.2534640081108</v>
      </c>
      <c r="F121" s="38">
        <f t="shared" si="11"/>
        <v>0.81420680673685264</v>
      </c>
      <c r="G121" s="39">
        <f t="shared" si="12"/>
        <v>514.69260604401813</v>
      </c>
      <c r="H121" s="39">
        <f t="shared" si="13"/>
        <v>138.63974693282569</v>
      </c>
      <c r="I121" s="66">
        <f t="shared" si="15"/>
        <v>653.33235297684382</v>
      </c>
      <c r="J121" s="81">
        <f t="shared" si="16"/>
        <v>-43.660339716320351</v>
      </c>
      <c r="K121" s="37">
        <f t="shared" si="14"/>
        <v>609.6720132605235</v>
      </c>
      <c r="L121" s="37">
        <f t="shared" si="17"/>
        <v>11599262.594750885</v>
      </c>
      <c r="M121" s="37">
        <f t="shared" si="18"/>
        <v>10824116.923427334</v>
      </c>
      <c r="N121" s="61"/>
      <c r="O121" s="71"/>
      <c r="P121" s="75"/>
    </row>
    <row r="122" spans="1:16" s="34" customFormat="1" x14ac:dyDescent="0.2">
      <c r="A122" s="33">
        <v>3027</v>
      </c>
      <c r="B122" s="34" t="s">
        <v>80</v>
      </c>
      <c r="C122" s="36">
        <v>90000386</v>
      </c>
      <c r="D122" s="80">
        <v>19024</v>
      </c>
      <c r="E122" s="37">
        <f t="shared" si="10"/>
        <v>4730.8865643397812</v>
      </c>
      <c r="F122" s="38">
        <f t="shared" si="11"/>
        <v>1.0246502608734611</v>
      </c>
      <c r="G122" s="39">
        <f t="shared" si="12"/>
        <v>-68.287254154984112</v>
      </c>
      <c r="H122" s="39">
        <f t="shared" si="13"/>
        <v>0</v>
      </c>
      <c r="I122" s="66">
        <f t="shared" si="15"/>
        <v>-68.287254154984112</v>
      </c>
      <c r="J122" s="81">
        <f t="shared" si="16"/>
        <v>-43.660339716320351</v>
      </c>
      <c r="K122" s="37">
        <f t="shared" si="14"/>
        <v>-111.94759387130446</v>
      </c>
      <c r="L122" s="37">
        <f t="shared" si="17"/>
        <v>-1299096.7230444178</v>
      </c>
      <c r="M122" s="37">
        <f t="shared" si="18"/>
        <v>-2129691.0258076959</v>
      </c>
      <c r="N122" s="61"/>
      <c r="O122" s="71"/>
      <c r="P122" s="75"/>
    </row>
    <row r="123" spans="1:16" s="34" customFormat="1" x14ac:dyDescent="0.2">
      <c r="A123" s="33">
        <v>3028</v>
      </c>
      <c r="B123" s="34" t="s">
        <v>81</v>
      </c>
      <c r="C123" s="36">
        <v>44795934</v>
      </c>
      <c r="D123" s="80">
        <v>11249</v>
      </c>
      <c r="E123" s="37">
        <f t="shared" si="10"/>
        <v>3982.2147746466353</v>
      </c>
      <c r="F123" s="38">
        <f t="shared" si="11"/>
        <v>0.86249740977783584</v>
      </c>
      <c r="G123" s="39">
        <f t="shared" si="12"/>
        <v>380.91581966090342</v>
      </c>
      <c r="H123" s="39">
        <f t="shared" si="13"/>
        <v>60.603288209342097</v>
      </c>
      <c r="I123" s="66">
        <f t="shared" si="15"/>
        <v>441.51910787024553</v>
      </c>
      <c r="J123" s="81">
        <f t="shared" si="16"/>
        <v>-43.660339716320351</v>
      </c>
      <c r="K123" s="37">
        <f t="shared" si="14"/>
        <v>397.85876815392521</v>
      </c>
      <c r="L123" s="37">
        <f t="shared" si="17"/>
        <v>4966648.4444323918</v>
      </c>
      <c r="M123" s="37">
        <f t="shared" si="18"/>
        <v>4475513.282963505</v>
      </c>
      <c r="N123" s="61"/>
      <c r="O123" s="71"/>
      <c r="P123" s="75"/>
    </row>
    <row r="124" spans="1:16" s="34" customFormat="1" x14ac:dyDescent="0.2">
      <c r="A124" s="33">
        <v>3029</v>
      </c>
      <c r="B124" s="34" t="s">
        <v>82</v>
      </c>
      <c r="C124" s="36">
        <v>203522712</v>
      </c>
      <c r="D124" s="80">
        <v>44693</v>
      </c>
      <c r="E124" s="37">
        <f t="shared" si="10"/>
        <v>4553.7939274606761</v>
      </c>
      <c r="F124" s="38">
        <f t="shared" si="11"/>
        <v>0.98629423307420494</v>
      </c>
      <c r="G124" s="39">
        <f t="shared" si="12"/>
        <v>37.968327972478981</v>
      </c>
      <c r="H124" s="39">
        <f t="shared" si="13"/>
        <v>0</v>
      </c>
      <c r="I124" s="66">
        <f t="shared" si="15"/>
        <v>37.968327972478981</v>
      </c>
      <c r="J124" s="81">
        <f t="shared" si="16"/>
        <v>-43.660339716320351</v>
      </c>
      <c r="K124" s="37">
        <f t="shared" si="14"/>
        <v>-5.6920117438413698</v>
      </c>
      <c r="L124" s="37">
        <f t="shared" si="17"/>
        <v>1696918.4820740032</v>
      </c>
      <c r="M124" s="37">
        <f t="shared" si="18"/>
        <v>-254393.08086750234</v>
      </c>
      <c r="N124" s="61"/>
      <c r="O124" s="71"/>
      <c r="P124" s="75"/>
    </row>
    <row r="125" spans="1:16" s="34" customFormat="1" x14ac:dyDescent="0.2">
      <c r="A125" s="33">
        <v>3030</v>
      </c>
      <c r="B125" s="34" t="s">
        <v>402</v>
      </c>
      <c r="C125" s="36">
        <v>414748732</v>
      </c>
      <c r="D125" s="80">
        <v>89095</v>
      </c>
      <c r="E125" s="37">
        <f t="shared" si="10"/>
        <v>4655.129154273528</v>
      </c>
      <c r="F125" s="38">
        <f t="shared" si="11"/>
        <v>1.0082421629552822</v>
      </c>
      <c r="G125" s="39">
        <f t="shared" si="12"/>
        <v>-22.832808115232183</v>
      </c>
      <c r="H125" s="39">
        <f t="shared" si="13"/>
        <v>0</v>
      </c>
      <c r="I125" s="66">
        <f t="shared" si="15"/>
        <v>-22.832808115232183</v>
      </c>
      <c r="J125" s="81">
        <f t="shared" si="16"/>
        <v>-43.660339716320351</v>
      </c>
      <c r="K125" s="37">
        <f t="shared" si="14"/>
        <v>-66.493147831552534</v>
      </c>
      <c r="L125" s="37">
        <f t="shared" si="17"/>
        <v>-2034289.0390266113</v>
      </c>
      <c r="M125" s="37">
        <f t="shared" si="18"/>
        <v>-5924207.0060521727</v>
      </c>
      <c r="N125" s="61"/>
      <c r="O125" s="71"/>
      <c r="P125" s="75"/>
    </row>
    <row r="126" spans="1:16" s="34" customFormat="1" x14ac:dyDescent="0.2">
      <c r="A126" s="33">
        <v>3031</v>
      </c>
      <c r="B126" s="34" t="s">
        <v>83</v>
      </c>
      <c r="C126" s="36">
        <v>124927537</v>
      </c>
      <c r="D126" s="80">
        <v>24947</v>
      </c>
      <c r="E126" s="37">
        <f t="shared" si="10"/>
        <v>5007.7178418246685</v>
      </c>
      <c r="F126" s="38">
        <f t="shared" si="11"/>
        <v>1.0846084181522564</v>
      </c>
      <c r="G126" s="39">
        <f t="shared" si="12"/>
        <v>-234.38602064591649</v>
      </c>
      <c r="H126" s="39">
        <f t="shared" si="13"/>
        <v>0</v>
      </c>
      <c r="I126" s="66">
        <f t="shared" si="15"/>
        <v>-234.38602064591649</v>
      </c>
      <c r="J126" s="81">
        <f t="shared" si="16"/>
        <v>-43.660339716320351</v>
      </c>
      <c r="K126" s="37">
        <f t="shared" si="14"/>
        <v>-278.04636036223684</v>
      </c>
      <c r="L126" s="37">
        <f t="shared" si="17"/>
        <v>-5847228.0570536787</v>
      </c>
      <c r="M126" s="37">
        <f t="shared" si="18"/>
        <v>-6936422.5519567225</v>
      </c>
      <c r="N126" s="61"/>
      <c r="O126" s="71"/>
      <c r="P126" s="75"/>
    </row>
    <row r="127" spans="1:16" s="34" customFormat="1" x14ac:dyDescent="0.2">
      <c r="A127" s="33">
        <v>3032</v>
      </c>
      <c r="B127" s="34" t="s">
        <v>84</v>
      </c>
      <c r="C127" s="36">
        <v>35381097</v>
      </c>
      <c r="D127" s="80">
        <v>6989</v>
      </c>
      <c r="E127" s="37">
        <f t="shared" si="10"/>
        <v>5062.3976248390327</v>
      </c>
      <c r="F127" s="38">
        <f t="shared" si="11"/>
        <v>1.0964513683410211</v>
      </c>
      <c r="G127" s="39">
        <f t="shared" si="12"/>
        <v>-267.19389045453499</v>
      </c>
      <c r="H127" s="39">
        <f t="shared" si="13"/>
        <v>0</v>
      </c>
      <c r="I127" s="66">
        <f t="shared" si="15"/>
        <v>-267.19389045453499</v>
      </c>
      <c r="J127" s="81">
        <f t="shared" si="16"/>
        <v>-43.660339716320351</v>
      </c>
      <c r="K127" s="37">
        <f t="shared" si="14"/>
        <v>-310.85423017085532</v>
      </c>
      <c r="L127" s="37">
        <f t="shared" si="17"/>
        <v>-1867418.1003867451</v>
      </c>
      <c r="M127" s="37">
        <f t="shared" si="18"/>
        <v>-2172560.2146641077</v>
      </c>
      <c r="N127" s="61"/>
      <c r="O127" s="71"/>
      <c r="P127" s="75"/>
    </row>
    <row r="128" spans="1:16" s="34" customFormat="1" x14ac:dyDescent="0.2">
      <c r="A128" s="33">
        <v>3033</v>
      </c>
      <c r="B128" s="34" t="s">
        <v>85</v>
      </c>
      <c r="C128" s="36">
        <v>177992882</v>
      </c>
      <c r="D128" s="80">
        <v>41565</v>
      </c>
      <c r="E128" s="37">
        <f t="shared" si="10"/>
        <v>4282.2779261397809</v>
      </c>
      <c r="F128" s="38">
        <f t="shared" si="11"/>
        <v>0.9274872974605205</v>
      </c>
      <c r="G128" s="39">
        <f t="shared" si="12"/>
        <v>200.87792876501607</v>
      </c>
      <c r="H128" s="39">
        <f t="shared" si="13"/>
        <v>0</v>
      </c>
      <c r="I128" s="66">
        <f t="shared" si="15"/>
        <v>200.87792876501607</v>
      </c>
      <c r="J128" s="81">
        <f t="shared" si="16"/>
        <v>-43.660339716320351</v>
      </c>
      <c r="K128" s="37">
        <f t="shared" si="14"/>
        <v>157.21758904869571</v>
      </c>
      <c r="L128" s="37">
        <f t="shared" si="17"/>
        <v>8349491.1091178926</v>
      </c>
      <c r="M128" s="37">
        <f t="shared" si="18"/>
        <v>6534749.0888090376</v>
      </c>
      <c r="N128" s="61"/>
      <c r="O128" s="71"/>
      <c r="P128" s="75"/>
    </row>
    <row r="129" spans="1:16" s="34" customFormat="1" x14ac:dyDescent="0.2">
      <c r="A129" s="33">
        <v>3034</v>
      </c>
      <c r="B129" s="34" t="s">
        <v>86</v>
      </c>
      <c r="C129" s="36">
        <v>89625275</v>
      </c>
      <c r="D129" s="80">
        <v>23898</v>
      </c>
      <c r="E129" s="37">
        <f t="shared" si="10"/>
        <v>3750.3253410327225</v>
      </c>
      <c r="F129" s="38">
        <f t="shared" si="11"/>
        <v>0.81227308809629195</v>
      </c>
      <c r="G129" s="39">
        <f t="shared" si="12"/>
        <v>520.04947982925114</v>
      </c>
      <c r="H129" s="39">
        <f t="shared" si="13"/>
        <v>141.76458997421159</v>
      </c>
      <c r="I129" s="66">
        <f t="shared" si="15"/>
        <v>661.81406980346276</v>
      </c>
      <c r="J129" s="81">
        <f t="shared" si="16"/>
        <v>-43.660339716320351</v>
      </c>
      <c r="K129" s="37">
        <f t="shared" si="14"/>
        <v>618.15373008714243</v>
      </c>
      <c r="L129" s="37">
        <f t="shared" si="17"/>
        <v>15816032.640163153</v>
      </c>
      <c r="M129" s="37">
        <f t="shared" si="18"/>
        <v>14772637.84162253</v>
      </c>
      <c r="N129" s="61"/>
      <c r="O129" s="71"/>
      <c r="P129" s="75"/>
    </row>
    <row r="130" spans="1:16" s="34" customFormat="1" x14ac:dyDescent="0.2">
      <c r="A130" s="33">
        <v>3035</v>
      </c>
      <c r="B130" s="34" t="s">
        <v>87</v>
      </c>
      <c r="C130" s="36">
        <v>101971535</v>
      </c>
      <c r="D130" s="80">
        <v>26716</v>
      </c>
      <c r="E130" s="37">
        <f t="shared" si="10"/>
        <v>3816.8713505015721</v>
      </c>
      <c r="F130" s="38">
        <f t="shared" si="11"/>
        <v>0.82668611301984785</v>
      </c>
      <c r="G130" s="39">
        <f t="shared" si="12"/>
        <v>480.1218741479413</v>
      </c>
      <c r="H130" s="39">
        <f t="shared" si="13"/>
        <v>118.4734866601142</v>
      </c>
      <c r="I130" s="66">
        <f t="shared" si="15"/>
        <v>598.59536080805549</v>
      </c>
      <c r="J130" s="81">
        <f t="shared" si="16"/>
        <v>-43.660339716320351</v>
      </c>
      <c r="K130" s="37">
        <f t="shared" si="14"/>
        <v>554.93502109173517</v>
      </c>
      <c r="L130" s="37">
        <f t="shared" si="17"/>
        <v>15992073.659348011</v>
      </c>
      <c r="M130" s="37">
        <f t="shared" si="18"/>
        <v>14825644.023486797</v>
      </c>
      <c r="N130" s="61"/>
      <c r="O130" s="71"/>
      <c r="P130" s="75"/>
    </row>
    <row r="131" spans="1:16" s="34" customFormat="1" x14ac:dyDescent="0.2">
      <c r="A131" s="33">
        <v>3036</v>
      </c>
      <c r="B131" s="34" t="s">
        <v>88</v>
      </c>
      <c r="C131" s="36">
        <v>59313537</v>
      </c>
      <c r="D131" s="80">
        <v>15074</v>
      </c>
      <c r="E131" s="37">
        <f t="shared" si="10"/>
        <v>3934.8240015921456</v>
      </c>
      <c r="F131" s="38">
        <f t="shared" si="11"/>
        <v>0.85223316705865859</v>
      </c>
      <c r="G131" s="39">
        <f t="shared" si="12"/>
        <v>409.35028349359726</v>
      </c>
      <c r="H131" s="39">
        <f t="shared" si="13"/>
        <v>77.190058778413501</v>
      </c>
      <c r="I131" s="66">
        <f t="shared" si="15"/>
        <v>486.54034227201078</v>
      </c>
      <c r="J131" s="81">
        <f t="shared" si="16"/>
        <v>-43.660339716320351</v>
      </c>
      <c r="K131" s="37">
        <f t="shared" si="14"/>
        <v>442.88000255569045</v>
      </c>
      <c r="L131" s="37">
        <f t="shared" si="17"/>
        <v>7334109.1194082908</v>
      </c>
      <c r="M131" s="37">
        <f t="shared" si="18"/>
        <v>6675973.1585244779</v>
      </c>
      <c r="N131" s="61"/>
      <c r="O131" s="71"/>
      <c r="P131" s="75"/>
    </row>
    <row r="132" spans="1:16" s="34" customFormat="1" x14ac:dyDescent="0.2">
      <c r="A132" s="33">
        <v>3037</v>
      </c>
      <c r="B132" s="34" t="s">
        <v>89</v>
      </c>
      <c r="C132" s="36">
        <v>9915810</v>
      </c>
      <c r="D132" s="80">
        <v>2905</v>
      </c>
      <c r="E132" s="37">
        <f t="shared" si="10"/>
        <v>3413.3597246127365</v>
      </c>
      <c r="F132" s="38">
        <f t="shared" si="11"/>
        <v>0.73929059272794029</v>
      </c>
      <c r="G132" s="39">
        <f t="shared" si="12"/>
        <v>722.22884968124265</v>
      </c>
      <c r="H132" s="39">
        <f t="shared" si="13"/>
        <v>259.70255572120669</v>
      </c>
      <c r="I132" s="66">
        <f t="shared" si="15"/>
        <v>981.9314054024494</v>
      </c>
      <c r="J132" s="81">
        <f t="shared" si="16"/>
        <v>-43.660339716320351</v>
      </c>
      <c r="K132" s="37">
        <f t="shared" si="14"/>
        <v>938.27106568612908</v>
      </c>
      <c r="L132" s="37">
        <f t="shared" si="17"/>
        <v>2852510.7326941155</v>
      </c>
      <c r="M132" s="37">
        <f t="shared" si="18"/>
        <v>2725677.4458182049</v>
      </c>
      <c r="N132" s="61"/>
      <c r="O132" s="71"/>
      <c r="P132" s="75"/>
    </row>
    <row r="133" spans="1:16" s="34" customFormat="1" x14ac:dyDescent="0.2">
      <c r="A133" s="33">
        <v>3038</v>
      </c>
      <c r="B133" s="34" t="s">
        <v>141</v>
      </c>
      <c r="C133" s="36">
        <v>34482395</v>
      </c>
      <c r="D133" s="80">
        <v>6859</v>
      </c>
      <c r="E133" s="37">
        <f t="shared" si="10"/>
        <v>5027.3210380521941</v>
      </c>
      <c r="F133" s="38">
        <f t="shared" si="11"/>
        <v>1.0888542227927425</v>
      </c>
      <c r="G133" s="39">
        <f t="shared" si="12"/>
        <v>-246.14793838243185</v>
      </c>
      <c r="H133" s="39">
        <f t="shared" si="13"/>
        <v>0</v>
      </c>
      <c r="I133" s="66">
        <f t="shared" si="15"/>
        <v>-246.14793838243185</v>
      </c>
      <c r="J133" s="81">
        <f t="shared" si="16"/>
        <v>-43.660339716320351</v>
      </c>
      <c r="K133" s="37">
        <f t="shared" si="14"/>
        <v>-289.80827809875223</v>
      </c>
      <c r="L133" s="37">
        <f t="shared" si="17"/>
        <v>-1688328.7093651001</v>
      </c>
      <c r="M133" s="37">
        <f t="shared" si="18"/>
        <v>-1987794.9794793415</v>
      </c>
      <c r="N133" s="61"/>
      <c r="O133" s="71"/>
      <c r="P133" s="75"/>
    </row>
    <row r="134" spans="1:16" s="34" customFormat="1" x14ac:dyDescent="0.2">
      <c r="A134" s="33">
        <v>3039</v>
      </c>
      <c r="B134" s="34" t="s">
        <v>142</v>
      </c>
      <c r="C134" s="36">
        <v>5168949</v>
      </c>
      <c r="D134" s="80">
        <v>1057</v>
      </c>
      <c r="E134" s="37">
        <f t="shared" si="10"/>
        <v>4890.2071901608324</v>
      </c>
      <c r="F134" s="38">
        <f t="shared" si="11"/>
        <v>1.0591570956051548</v>
      </c>
      <c r="G134" s="39">
        <f t="shared" si="12"/>
        <v>-163.87962964761482</v>
      </c>
      <c r="H134" s="39">
        <f t="shared" si="13"/>
        <v>0</v>
      </c>
      <c r="I134" s="66">
        <f t="shared" si="15"/>
        <v>-163.87962964761482</v>
      </c>
      <c r="J134" s="81">
        <f t="shared" si="16"/>
        <v>-43.660339716320351</v>
      </c>
      <c r="K134" s="37">
        <f t="shared" si="14"/>
        <v>-207.53996936393517</v>
      </c>
      <c r="L134" s="37">
        <f t="shared" si="17"/>
        <v>-173220.76853752887</v>
      </c>
      <c r="M134" s="37">
        <f t="shared" si="18"/>
        <v>-219369.74761767947</v>
      </c>
      <c r="N134" s="61"/>
      <c r="O134" s="71"/>
      <c r="P134" s="75"/>
    </row>
    <row r="135" spans="1:16" s="34" customFormat="1" x14ac:dyDescent="0.2">
      <c r="A135" s="33">
        <v>3040</v>
      </c>
      <c r="B135" s="34" t="s">
        <v>403</v>
      </c>
      <c r="C135" s="36">
        <v>15040795</v>
      </c>
      <c r="D135" s="80">
        <v>3273</v>
      </c>
      <c r="E135" s="37">
        <f t="shared" si="10"/>
        <v>4595.4155209288119</v>
      </c>
      <c r="F135" s="38">
        <f t="shared" si="11"/>
        <v>0.9953089443815023</v>
      </c>
      <c r="G135" s="39">
        <f t="shared" si="12"/>
        <v>12.995371891597459</v>
      </c>
      <c r="H135" s="39">
        <f t="shared" si="13"/>
        <v>0</v>
      </c>
      <c r="I135" s="66">
        <f t="shared" si="15"/>
        <v>12.995371891597459</v>
      </c>
      <c r="J135" s="81">
        <f t="shared" si="16"/>
        <v>-43.660339716320351</v>
      </c>
      <c r="K135" s="37">
        <f t="shared" si="14"/>
        <v>-30.664967824722893</v>
      </c>
      <c r="L135" s="37">
        <f t="shared" si="17"/>
        <v>42533.852201198482</v>
      </c>
      <c r="M135" s="37">
        <f t="shared" si="18"/>
        <v>-100366.43969031803</v>
      </c>
      <c r="N135" s="61"/>
      <c r="O135" s="71"/>
      <c r="P135" s="75"/>
    </row>
    <row r="136" spans="1:16" s="34" customFormat="1" x14ac:dyDescent="0.2">
      <c r="A136" s="33">
        <v>3041</v>
      </c>
      <c r="B136" s="34" t="s">
        <v>143</v>
      </c>
      <c r="C136" s="36">
        <v>20495693</v>
      </c>
      <c r="D136" s="80">
        <v>4667</v>
      </c>
      <c r="E136" s="37">
        <f t="shared" ref="E136:E199" si="19">(C136)/D136</f>
        <v>4391.6205271052067</v>
      </c>
      <c r="F136" s="38">
        <f t="shared" ref="F136:F199" si="20">IF(ISNUMBER(C136),E136/E$365,"")</f>
        <v>0.95116952341967154</v>
      </c>
      <c r="G136" s="39">
        <f t="shared" ref="G136:G199" si="21">(E$365-E136)*0.6</f>
        <v>135.27236818576057</v>
      </c>
      <c r="H136" s="39">
        <f t="shared" ref="H136:H199" si="22">IF(E136&gt;=E$365*0.9,0,IF(E136&lt;0.9*E$365,(E$365*0.9-E136)*0.35))</f>
        <v>0</v>
      </c>
      <c r="I136" s="66">
        <f t="shared" si="15"/>
        <v>135.27236818576057</v>
      </c>
      <c r="J136" s="81">
        <f t="shared" si="16"/>
        <v>-43.660339716320351</v>
      </c>
      <c r="K136" s="37">
        <f t="shared" ref="K136:K199" si="23">I136+J136</f>
        <v>91.612028469440219</v>
      </c>
      <c r="L136" s="37">
        <f t="shared" si="17"/>
        <v>631316.14232294459</v>
      </c>
      <c r="M136" s="37">
        <f t="shared" si="18"/>
        <v>427553.33686687751</v>
      </c>
      <c r="N136" s="61"/>
      <c r="O136" s="71"/>
      <c r="P136" s="75"/>
    </row>
    <row r="137" spans="1:16" s="34" customFormat="1" x14ac:dyDescent="0.2">
      <c r="A137" s="33">
        <v>3042</v>
      </c>
      <c r="B137" s="34" t="s">
        <v>144</v>
      </c>
      <c r="C137" s="36">
        <v>11953822</v>
      </c>
      <c r="D137" s="80">
        <v>2611</v>
      </c>
      <c r="E137" s="37">
        <f t="shared" si="19"/>
        <v>4578.2543086939868</v>
      </c>
      <c r="F137" s="38">
        <f t="shared" si="20"/>
        <v>0.99159204262235545</v>
      </c>
      <c r="G137" s="39">
        <f t="shared" si="21"/>
        <v>23.292099232492546</v>
      </c>
      <c r="H137" s="39">
        <f t="shared" si="22"/>
        <v>0</v>
      </c>
      <c r="I137" s="66">
        <f t="shared" ref="I137:I200" si="24">G137+H137</f>
        <v>23.292099232492546</v>
      </c>
      <c r="J137" s="81">
        <f t="shared" ref="J137:J200" si="25">I$367</f>
        <v>-43.660339716320351</v>
      </c>
      <c r="K137" s="37">
        <f t="shared" si="23"/>
        <v>-20.368240483827805</v>
      </c>
      <c r="L137" s="37">
        <f t="shared" ref="L137:L200" si="26">(I137*D137)</f>
        <v>60815.671096038037</v>
      </c>
      <c r="M137" s="37">
        <f t="shared" ref="M137:M200" si="27">(K137*D137)</f>
        <v>-53181.475903274397</v>
      </c>
      <c r="N137" s="61"/>
      <c r="O137" s="71"/>
      <c r="P137" s="75"/>
    </row>
    <row r="138" spans="1:16" s="34" customFormat="1" x14ac:dyDescent="0.2">
      <c r="A138" s="33">
        <v>3043</v>
      </c>
      <c r="B138" s="34" t="s">
        <v>145</v>
      </c>
      <c r="C138" s="36">
        <v>19507610</v>
      </c>
      <c r="D138" s="80">
        <v>4650</v>
      </c>
      <c r="E138" s="37">
        <f t="shared" si="19"/>
        <v>4195.184946236559</v>
      </c>
      <c r="F138" s="38">
        <f t="shared" si="20"/>
        <v>0.90862405832670767</v>
      </c>
      <c r="G138" s="39">
        <f t="shared" si="21"/>
        <v>253.13371670694923</v>
      </c>
      <c r="H138" s="39">
        <f t="shared" si="22"/>
        <v>0</v>
      </c>
      <c r="I138" s="66">
        <f t="shared" si="24"/>
        <v>253.13371670694923</v>
      </c>
      <c r="J138" s="81">
        <f t="shared" si="25"/>
        <v>-43.660339716320351</v>
      </c>
      <c r="K138" s="37">
        <f t="shared" si="23"/>
        <v>209.47337699062888</v>
      </c>
      <c r="L138" s="37">
        <f t="shared" si="26"/>
        <v>1177071.7826873139</v>
      </c>
      <c r="M138" s="37">
        <f t="shared" si="27"/>
        <v>974051.20300642424</v>
      </c>
      <c r="N138" s="61"/>
      <c r="O138" s="71"/>
      <c r="P138" s="75"/>
    </row>
    <row r="139" spans="1:16" s="34" customFormat="1" x14ac:dyDescent="0.2">
      <c r="A139" s="33">
        <v>3044</v>
      </c>
      <c r="B139" s="34" t="s">
        <v>146</v>
      </c>
      <c r="C139" s="36">
        <v>22565345</v>
      </c>
      <c r="D139" s="80">
        <v>4504</v>
      </c>
      <c r="E139" s="37">
        <f t="shared" si="19"/>
        <v>5010.0677175843693</v>
      </c>
      <c r="F139" s="38">
        <f t="shared" si="20"/>
        <v>1.0851173715540028</v>
      </c>
      <c r="G139" s="39">
        <f t="shared" si="21"/>
        <v>-235.79594610173697</v>
      </c>
      <c r="H139" s="39">
        <f t="shared" si="22"/>
        <v>0</v>
      </c>
      <c r="I139" s="66">
        <f t="shared" si="24"/>
        <v>-235.79594610173697</v>
      </c>
      <c r="J139" s="81">
        <f t="shared" si="25"/>
        <v>-43.660339716320351</v>
      </c>
      <c r="K139" s="37">
        <f t="shared" si="23"/>
        <v>-279.45628581805732</v>
      </c>
      <c r="L139" s="37">
        <f t="shared" si="26"/>
        <v>-1062024.9412422234</v>
      </c>
      <c r="M139" s="37">
        <f t="shared" si="27"/>
        <v>-1258671.1113245301</v>
      </c>
      <c r="N139" s="61"/>
      <c r="O139" s="71"/>
      <c r="P139" s="75"/>
    </row>
    <row r="140" spans="1:16" s="34" customFormat="1" x14ac:dyDescent="0.2">
      <c r="A140" s="33">
        <v>3045</v>
      </c>
      <c r="B140" s="34" t="s">
        <v>147</v>
      </c>
      <c r="C140" s="36">
        <v>15461346</v>
      </c>
      <c r="D140" s="80">
        <v>3492</v>
      </c>
      <c r="E140" s="37">
        <f t="shared" si="19"/>
        <v>4427.6477663230244</v>
      </c>
      <c r="F140" s="38">
        <f t="shared" si="20"/>
        <v>0.95897256827416999</v>
      </c>
      <c r="G140" s="39">
        <f t="shared" si="21"/>
        <v>113.65602465507</v>
      </c>
      <c r="H140" s="39">
        <f t="shared" si="22"/>
        <v>0</v>
      </c>
      <c r="I140" s="66">
        <f t="shared" si="24"/>
        <v>113.65602465507</v>
      </c>
      <c r="J140" s="81">
        <f t="shared" si="25"/>
        <v>-43.660339716320351</v>
      </c>
      <c r="K140" s="37">
        <f t="shared" si="23"/>
        <v>69.995684938749648</v>
      </c>
      <c r="L140" s="37">
        <f t="shared" si="26"/>
        <v>396886.83809550444</v>
      </c>
      <c r="M140" s="37">
        <f t="shared" si="27"/>
        <v>244424.93180611377</v>
      </c>
      <c r="N140" s="61"/>
      <c r="O140" s="71"/>
      <c r="P140" s="75"/>
    </row>
    <row r="141" spans="1:16" s="34" customFormat="1" x14ac:dyDescent="0.2">
      <c r="A141" s="33">
        <v>3046</v>
      </c>
      <c r="B141" s="34" t="s">
        <v>148</v>
      </c>
      <c r="C141" s="36">
        <v>12507827</v>
      </c>
      <c r="D141" s="80">
        <v>2189</v>
      </c>
      <c r="E141" s="37">
        <f t="shared" si="19"/>
        <v>5713.9456372772956</v>
      </c>
      <c r="F141" s="38">
        <f t="shared" si="20"/>
        <v>1.2375684363233135</v>
      </c>
      <c r="G141" s="39">
        <f t="shared" si="21"/>
        <v>-658.1226979174927</v>
      </c>
      <c r="H141" s="39">
        <f t="shared" si="22"/>
        <v>0</v>
      </c>
      <c r="I141" s="66">
        <f t="shared" si="24"/>
        <v>-658.1226979174927</v>
      </c>
      <c r="J141" s="81">
        <f t="shared" si="25"/>
        <v>-43.660339716320351</v>
      </c>
      <c r="K141" s="37">
        <f t="shared" si="23"/>
        <v>-701.78303763381302</v>
      </c>
      <c r="L141" s="37">
        <f t="shared" si="26"/>
        <v>-1440630.5857413916</v>
      </c>
      <c r="M141" s="37">
        <f t="shared" si="27"/>
        <v>-1536203.0693804168</v>
      </c>
      <c r="N141" s="61"/>
      <c r="O141" s="71"/>
      <c r="P141" s="75"/>
    </row>
    <row r="142" spans="1:16" s="34" customFormat="1" x14ac:dyDescent="0.2">
      <c r="A142" s="33">
        <v>3047</v>
      </c>
      <c r="B142" s="34" t="s">
        <v>149</v>
      </c>
      <c r="C142" s="36">
        <v>53193301</v>
      </c>
      <c r="D142" s="80">
        <v>14273</v>
      </c>
      <c r="E142" s="37">
        <f t="shared" si="19"/>
        <v>3726.847964688573</v>
      </c>
      <c r="F142" s="38">
        <f t="shared" si="20"/>
        <v>0.80718818498806999</v>
      </c>
      <c r="G142" s="39">
        <f t="shared" si="21"/>
        <v>534.13590563574076</v>
      </c>
      <c r="H142" s="39">
        <f t="shared" si="22"/>
        <v>149.98167169466387</v>
      </c>
      <c r="I142" s="66">
        <f t="shared" si="24"/>
        <v>684.11757733040463</v>
      </c>
      <c r="J142" s="81">
        <f t="shared" si="25"/>
        <v>-43.660339716320351</v>
      </c>
      <c r="K142" s="37">
        <f t="shared" si="23"/>
        <v>640.45723761408431</v>
      </c>
      <c r="L142" s="37">
        <f t="shared" si="26"/>
        <v>9764410.181236865</v>
      </c>
      <c r="M142" s="37">
        <f t="shared" si="27"/>
        <v>9141246.1524658259</v>
      </c>
      <c r="N142" s="61"/>
      <c r="O142" s="71"/>
      <c r="P142" s="75"/>
    </row>
    <row r="143" spans="1:16" s="34" customFormat="1" x14ac:dyDescent="0.2">
      <c r="A143" s="33">
        <v>3048</v>
      </c>
      <c r="B143" s="34" t="s">
        <v>150</v>
      </c>
      <c r="C143" s="36">
        <v>86126184</v>
      </c>
      <c r="D143" s="80">
        <v>20044</v>
      </c>
      <c r="E143" s="37">
        <f t="shared" si="19"/>
        <v>4296.856116543604</v>
      </c>
      <c r="F143" s="38">
        <f t="shared" si="20"/>
        <v>0.93064474932439223</v>
      </c>
      <c r="G143" s="39">
        <f t="shared" si="21"/>
        <v>192.13101452272221</v>
      </c>
      <c r="H143" s="39">
        <f t="shared" si="22"/>
        <v>0</v>
      </c>
      <c r="I143" s="66">
        <f t="shared" si="24"/>
        <v>192.13101452272221</v>
      </c>
      <c r="J143" s="81">
        <f t="shared" si="25"/>
        <v>-43.660339716320351</v>
      </c>
      <c r="K143" s="37">
        <f t="shared" si="23"/>
        <v>148.47067480640186</v>
      </c>
      <c r="L143" s="37">
        <f t="shared" si="26"/>
        <v>3851074.055093444</v>
      </c>
      <c r="M143" s="37">
        <f t="shared" si="27"/>
        <v>2975946.2058195188</v>
      </c>
      <c r="N143" s="61"/>
      <c r="O143" s="71"/>
      <c r="P143" s="75"/>
    </row>
    <row r="144" spans="1:16" s="34" customFormat="1" x14ac:dyDescent="0.2">
      <c r="A144" s="33">
        <v>3049</v>
      </c>
      <c r="B144" s="34" t="s">
        <v>151</v>
      </c>
      <c r="C144" s="36">
        <v>138037402</v>
      </c>
      <c r="D144" s="80">
        <v>27584</v>
      </c>
      <c r="E144" s="37">
        <f t="shared" si="19"/>
        <v>5004.2561629930397</v>
      </c>
      <c r="F144" s="38">
        <f t="shared" si="20"/>
        <v>1.0838586622514015</v>
      </c>
      <c r="G144" s="39">
        <f t="shared" si="21"/>
        <v>-232.30901334693917</v>
      </c>
      <c r="H144" s="39">
        <f t="shared" si="22"/>
        <v>0</v>
      </c>
      <c r="I144" s="66">
        <f t="shared" si="24"/>
        <v>-232.30901334693917</v>
      </c>
      <c r="J144" s="81">
        <f t="shared" si="25"/>
        <v>-43.660339716320351</v>
      </c>
      <c r="K144" s="37">
        <f t="shared" si="23"/>
        <v>-275.96935306325952</v>
      </c>
      <c r="L144" s="37">
        <f t="shared" si="26"/>
        <v>-6408011.8241619701</v>
      </c>
      <c r="M144" s="37">
        <f t="shared" si="27"/>
        <v>-7612338.6348969508</v>
      </c>
      <c r="N144" s="61"/>
      <c r="O144" s="71"/>
      <c r="P144" s="75"/>
    </row>
    <row r="145" spans="1:16" s="34" customFormat="1" x14ac:dyDescent="0.2">
      <c r="A145" s="33">
        <v>3050</v>
      </c>
      <c r="B145" s="34" t="s">
        <v>152</v>
      </c>
      <c r="C145" s="36">
        <v>11574400</v>
      </c>
      <c r="D145" s="80">
        <v>2720</v>
      </c>
      <c r="E145" s="37">
        <f t="shared" si="19"/>
        <v>4255.2941176470586</v>
      </c>
      <c r="F145" s="38">
        <f t="shared" si="20"/>
        <v>0.92164294544839698</v>
      </c>
      <c r="G145" s="39">
        <f t="shared" si="21"/>
        <v>217.06821386064948</v>
      </c>
      <c r="H145" s="39">
        <f t="shared" si="22"/>
        <v>0</v>
      </c>
      <c r="I145" s="66">
        <f t="shared" si="24"/>
        <v>217.06821386064948</v>
      </c>
      <c r="J145" s="81">
        <f t="shared" si="25"/>
        <v>-43.660339716320351</v>
      </c>
      <c r="K145" s="37">
        <f t="shared" si="23"/>
        <v>173.40787414432913</v>
      </c>
      <c r="L145" s="37">
        <f t="shared" si="26"/>
        <v>590425.54170096654</v>
      </c>
      <c r="M145" s="37">
        <f t="shared" si="27"/>
        <v>471669.41767257522</v>
      </c>
      <c r="N145" s="61"/>
      <c r="O145" s="71"/>
      <c r="P145" s="75"/>
    </row>
    <row r="146" spans="1:16" s="34" customFormat="1" x14ac:dyDescent="0.2">
      <c r="A146" s="33">
        <v>3051</v>
      </c>
      <c r="B146" s="34" t="s">
        <v>153</v>
      </c>
      <c r="C146" s="36">
        <v>5149421</v>
      </c>
      <c r="D146" s="80">
        <v>1370</v>
      </c>
      <c r="E146" s="37">
        <f t="shared" si="19"/>
        <v>3758.7014598540145</v>
      </c>
      <c r="F146" s="38">
        <f t="shared" si="20"/>
        <v>0.81408724961097245</v>
      </c>
      <c r="G146" s="39">
        <f t="shared" si="21"/>
        <v>515.02380853647594</v>
      </c>
      <c r="H146" s="39">
        <f t="shared" si="22"/>
        <v>138.83294838675937</v>
      </c>
      <c r="I146" s="66">
        <f t="shared" si="24"/>
        <v>653.85675692323525</v>
      </c>
      <c r="J146" s="81">
        <f t="shared" si="25"/>
        <v>-43.660339716320351</v>
      </c>
      <c r="K146" s="37">
        <f t="shared" si="23"/>
        <v>610.19641720691493</v>
      </c>
      <c r="L146" s="37">
        <f t="shared" si="26"/>
        <v>895783.75698483235</v>
      </c>
      <c r="M146" s="37">
        <f t="shared" si="27"/>
        <v>835969.09157347342</v>
      </c>
      <c r="N146" s="61"/>
      <c r="O146" s="71"/>
      <c r="P146" s="75"/>
    </row>
    <row r="147" spans="1:16" s="34" customFormat="1" x14ac:dyDescent="0.2">
      <c r="A147" s="33">
        <v>3052</v>
      </c>
      <c r="B147" s="34" t="s">
        <v>154</v>
      </c>
      <c r="C147" s="36">
        <v>9376207</v>
      </c>
      <c r="D147" s="80">
        <v>2455</v>
      </c>
      <c r="E147" s="37">
        <f t="shared" si="19"/>
        <v>3819.2289205702646</v>
      </c>
      <c r="F147" s="38">
        <f t="shared" si="20"/>
        <v>0.82719673291171369</v>
      </c>
      <c r="G147" s="39">
        <f t="shared" si="21"/>
        <v>478.70733210672586</v>
      </c>
      <c r="H147" s="39">
        <f t="shared" si="22"/>
        <v>117.64833713607185</v>
      </c>
      <c r="I147" s="66">
        <f t="shared" si="24"/>
        <v>596.35566924279772</v>
      </c>
      <c r="J147" s="81">
        <f t="shared" si="25"/>
        <v>-43.660339716320351</v>
      </c>
      <c r="K147" s="37">
        <f t="shared" si="23"/>
        <v>552.69532952647739</v>
      </c>
      <c r="L147" s="37">
        <f t="shared" si="26"/>
        <v>1464053.1679910684</v>
      </c>
      <c r="M147" s="37">
        <f t="shared" si="27"/>
        <v>1356867.0339875021</v>
      </c>
      <c r="N147" s="61"/>
      <c r="O147" s="71"/>
      <c r="P147" s="75"/>
    </row>
    <row r="148" spans="1:16" s="34" customFormat="1" x14ac:dyDescent="0.2">
      <c r="A148" s="33">
        <v>3053</v>
      </c>
      <c r="B148" s="34" t="s">
        <v>127</v>
      </c>
      <c r="C148" s="36">
        <v>27434728</v>
      </c>
      <c r="D148" s="80">
        <v>6908</v>
      </c>
      <c r="E148" s="37">
        <f t="shared" si="19"/>
        <v>3971.4429646786334</v>
      </c>
      <c r="F148" s="38">
        <f t="shared" si="20"/>
        <v>0.86016437182740402</v>
      </c>
      <c r="G148" s="39">
        <f t="shared" si="21"/>
        <v>387.37890564170453</v>
      </c>
      <c r="H148" s="39">
        <f t="shared" si="22"/>
        <v>64.373421698142764</v>
      </c>
      <c r="I148" s="66">
        <f t="shared" si="24"/>
        <v>451.75232733984728</v>
      </c>
      <c r="J148" s="81">
        <f t="shared" si="25"/>
        <v>-43.660339716320351</v>
      </c>
      <c r="K148" s="37">
        <f t="shared" si="23"/>
        <v>408.09198762352696</v>
      </c>
      <c r="L148" s="37">
        <f t="shared" si="26"/>
        <v>3120705.0772636649</v>
      </c>
      <c r="M148" s="37">
        <f t="shared" si="27"/>
        <v>2819099.4505033242</v>
      </c>
      <c r="N148" s="61"/>
      <c r="O148" s="71"/>
      <c r="P148" s="75"/>
    </row>
    <row r="149" spans="1:16" s="34" customFormat="1" x14ac:dyDescent="0.2">
      <c r="A149" s="33">
        <v>3054</v>
      </c>
      <c r="B149" s="34" t="s">
        <v>128</v>
      </c>
      <c r="C149" s="36">
        <v>38020696</v>
      </c>
      <c r="D149" s="80">
        <v>9144</v>
      </c>
      <c r="E149" s="37">
        <f t="shared" si="19"/>
        <v>4157.9938757655291</v>
      </c>
      <c r="F149" s="38">
        <f t="shared" si="20"/>
        <v>0.90056894232634721</v>
      </c>
      <c r="G149" s="39">
        <f t="shared" si="21"/>
        <v>275.44835898956717</v>
      </c>
      <c r="H149" s="39">
        <f t="shared" si="22"/>
        <v>0</v>
      </c>
      <c r="I149" s="66">
        <f t="shared" si="24"/>
        <v>275.44835898956717</v>
      </c>
      <c r="J149" s="81">
        <f t="shared" si="25"/>
        <v>-43.660339716320351</v>
      </c>
      <c r="K149" s="37">
        <f t="shared" si="23"/>
        <v>231.78801927324682</v>
      </c>
      <c r="L149" s="37">
        <f t="shared" si="26"/>
        <v>2518699.7946006022</v>
      </c>
      <c r="M149" s="37">
        <f t="shared" si="27"/>
        <v>2119469.648234569</v>
      </c>
      <c r="N149" s="61"/>
      <c r="O149" s="71"/>
      <c r="P149" s="75"/>
    </row>
    <row r="150" spans="1:16" s="34" customFormat="1" x14ac:dyDescent="0.2">
      <c r="A150" s="33">
        <v>3401</v>
      </c>
      <c r="B150" s="34" t="s">
        <v>91</v>
      </c>
      <c r="C150" s="36">
        <v>66759142</v>
      </c>
      <c r="D150" s="80">
        <v>17949</v>
      </c>
      <c r="E150" s="37">
        <f t="shared" si="19"/>
        <v>3719.3794640369938</v>
      </c>
      <c r="F150" s="38">
        <f t="shared" si="20"/>
        <v>0.80557060210230447</v>
      </c>
      <c r="G150" s="39">
        <f t="shared" si="21"/>
        <v>538.61700602668827</v>
      </c>
      <c r="H150" s="39">
        <f t="shared" si="22"/>
        <v>152.59564692271661</v>
      </c>
      <c r="I150" s="66">
        <f t="shared" si="24"/>
        <v>691.21265294940486</v>
      </c>
      <c r="J150" s="81">
        <f t="shared" si="25"/>
        <v>-43.660339716320351</v>
      </c>
      <c r="K150" s="37">
        <f t="shared" si="23"/>
        <v>647.55231323308453</v>
      </c>
      <c r="L150" s="37">
        <f t="shared" si="26"/>
        <v>12406575.907788867</v>
      </c>
      <c r="M150" s="37">
        <f t="shared" si="27"/>
        <v>11622916.470220635</v>
      </c>
      <c r="N150" s="61"/>
      <c r="O150" s="71"/>
      <c r="P150" s="75"/>
    </row>
    <row r="151" spans="1:16" s="34" customFormat="1" x14ac:dyDescent="0.2">
      <c r="A151" s="33">
        <v>3403</v>
      </c>
      <c r="B151" s="34" t="s">
        <v>92</v>
      </c>
      <c r="C151" s="36">
        <v>134286559</v>
      </c>
      <c r="D151" s="80">
        <v>31999</v>
      </c>
      <c r="E151" s="37">
        <f t="shared" si="19"/>
        <v>4196.586112066002</v>
      </c>
      <c r="F151" s="38">
        <f t="shared" si="20"/>
        <v>0.9089275331433494</v>
      </c>
      <c r="G151" s="39">
        <f t="shared" si="21"/>
        <v>252.29301720928342</v>
      </c>
      <c r="H151" s="39">
        <f t="shared" si="22"/>
        <v>0</v>
      </c>
      <c r="I151" s="66">
        <f t="shared" si="24"/>
        <v>252.29301720928342</v>
      </c>
      <c r="J151" s="81">
        <f t="shared" si="25"/>
        <v>-43.660339716320351</v>
      </c>
      <c r="K151" s="37">
        <f t="shared" si="23"/>
        <v>208.63267749296307</v>
      </c>
      <c r="L151" s="37">
        <f t="shared" si="26"/>
        <v>8073124.2576798601</v>
      </c>
      <c r="M151" s="37">
        <f t="shared" si="27"/>
        <v>6676037.0470973253</v>
      </c>
      <c r="N151" s="61"/>
      <c r="O151" s="71"/>
      <c r="P151" s="75"/>
    </row>
    <row r="152" spans="1:16" s="34" customFormat="1" x14ac:dyDescent="0.2">
      <c r="A152" s="33">
        <v>3405</v>
      </c>
      <c r="B152" s="34" t="s">
        <v>112</v>
      </c>
      <c r="C152" s="36">
        <v>122546971</v>
      </c>
      <c r="D152" s="80">
        <v>28425</v>
      </c>
      <c r="E152" s="37">
        <f t="shared" si="19"/>
        <v>4311.2390853122251</v>
      </c>
      <c r="F152" s="38">
        <f t="shared" si="20"/>
        <v>0.93375991864846575</v>
      </c>
      <c r="G152" s="39">
        <f t="shared" si="21"/>
        <v>183.50123326154952</v>
      </c>
      <c r="H152" s="39">
        <f t="shared" si="22"/>
        <v>0</v>
      </c>
      <c r="I152" s="66">
        <f t="shared" si="24"/>
        <v>183.50123326154952</v>
      </c>
      <c r="J152" s="81">
        <f t="shared" si="25"/>
        <v>-43.660339716320351</v>
      </c>
      <c r="K152" s="37">
        <f t="shared" si="23"/>
        <v>139.84089354522916</v>
      </c>
      <c r="L152" s="37">
        <f t="shared" si="26"/>
        <v>5216022.555459545</v>
      </c>
      <c r="M152" s="37">
        <f t="shared" si="27"/>
        <v>3974977.3990231389</v>
      </c>
      <c r="N152" s="61"/>
      <c r="O152" s="71"/>
      <c r="P152" s="75"/>
    </row>
    <row r="153" spans="1:16" s="34" customFormat="1" x14ac:dyDescent="0.2">
      <c r="A153" s="33">
        <v>3407</v>
      </c>
      <c r="B153" s="34" t="s">
        <v>113</v>
      </c>
      <c r="C153" s="36">
        <v>119622220</v>
      </c>
      <c r="D153" s="80">
        <v>30267</v>
      </c>
      <c r="E153" s="37">
        <f t="shared" si="19"/>
        <v>3952.2324644001719</v>
      </c>
      <c r="F153" s="38">
        <f t="shared" si="20"/>
        <v>0.85600362016825238</v>
      </c>
      <c r="G153" s="39">
        <f t="shared" si="21"/>
        <v>398.90520580878143</v>
      </c>
      <c r="H153" s="39">
        <f t="shared" si="22"/>
        <v>71.097096795604273</v>
      </c>
      <c r="I153" s="66">
        <f t="shared" si="24"/>
        <v>470.0023026043857</v>
      </c>
      <c r="J153" s="81">
        <f t="shared" si="25"/>
        <v>-43.660339716320351</v>
      </c>
      <c r="K153" s="37">
        <f t="shared" si="23"/>
        <v>426.34196288806538</v>
      </c>
      <c r="L153" s="37">
        <f t="shared" si="26"/>
        <v>14225559.692926941</v>
      </c>
      <c r="M153" s="37">
        <f t="shared" si="27"/>
        <v>12904092.190733075</v>
      </c>
      <c r="N153" s="61"/>
      <c r="O153" s="71"/>
      <c r="P153" s="75"/>
    </row>
    <row r="154" spans="1:16" s="34" customFormat="1" x14ac:dyDescent="0.2">
      <c r="A154" s="33">
        <v>3411</v>
      </c>
      <c r="B154" s="34" t="s">
        <v>93</v>
      </c>
      <c r="C154" s="36">
        <v>129511048</v>
      </c>
      <c r="D154" s="80">
        <v>35073</v>
      </c>
      <c r="E154" s="37">
        <f t="shared" si="19"/>
        <v>3692.6139195392466</v>
      </c>
      <c r="F154" s="38">
        <f t="shared" si="20"/>
        <v>0.79977352331399398</v>
      </c>
      <c r="G154" s="39">
        <f t="shared" si="21"/>
        <v>554.67633272533669</v>
      </c>
      <c r="H154" s="39">
        <f t="shared" si="22"/>
        <v>161.96358749692814</v>
      </c>
      <c r="I154" s="66">
        <f t="shared" si="24"/>
        <v>716.63992022226489</v>
      </c>
      <c r="J154" s="81">
        <f t="shared" si="25"/>
        <v>-43.660339716320351</v>
      </c>
      <c r="K154" s="37">
        <f t="shared" si="23"/>
        <v>672.97958050594457</v>
      </c>
      <c r="L154" s="37">
        <f t="shared" si="26"/>
        <v>25134711.921955496</v>
      </c>
      <c r="M154" s="37">
        <f t="shared" si="27"/>
        <v>23603412.827084992</v>
      </c>
      <c r="N154" s="61"/>
      <c r="O154" s="71"/>
      <c r="P154" s="75"/>
    </row>
    <row r="155" spans="1:16" s="34" customFormat="1" x14ac:dyDescent="0.2">
      <c r="A155" s="33">
        <v>3412</v>
      </c>
      <c r="B155" s="34" t="s">
        <v>94</v>
      </c>
      <c r="C155" s="36">
        <v>26150998</v>
      </c>
      <c r="D155" s="80">
        <v>7715</v>
      </c>
      <c r="E155" s="37">
        <f t="shared" si="19"/>
        <v>3389.6303305249512</v>
      </c>
      <c r="F155" s="38">
        <f t="shared" si="20"/>
        <v>0.73415110576038256</v>
      </c>
      <c r="G155" s="39">
        <f t="shared" si="21"/>
        <v>736.46648613391392</v>
      </c>
      <c r="H155" s="39">
        <f t="shared" si="22"/>
        <v>268.00784365193152</v>
      </c>
      <c r="I155" s="66">
        <f t="shared" si="24"/>
        <v>1004.4743297858454</v>
      </c>
      <c r="J155" s="81">
        <f t="shared" si="25"/>
        <v>-43.660339716320351</v>
      </c>
      <c r="K155" s="37">
        <f t="shared" si="23"/>
        <v>960.81399006952506</v>
      </c>
      <c r="L155" s="37">
        <f t="shared" si="26"/>
        <v>7749519.4542977968</v>
      </c>
      <c r="M155" s="37">
        <f t="shared" si="27"/>
        <v>7412679.9333863854</v>
      </c>
      <c r="N155" s="61"/>
      <c r="O155" s="71"/>
      <c r="P155" s="75"/>
    </row>
    <row r="156" spans="1:16" s="34" customFormat="1" x14ac:dyDescent="0.2">
      <c r="A156" s="33">
        <v>3413</v>
      </c>
      <c r="B156" s="34" t="s">
        <v>95</v>
      </c>
      <c r="C156" s="36">
        <v>77978929</v>
      </c>
      <c r="D156" s="80">
        <v>21156</v>
      </c>
      <c r="E156" s="37">
        <f t="shared" si="19"/>
        <v>3685.901351862356</v>
      </c>
      <c r="F156" s="38">
        <f t="shared" si="20"/>
        <v>0.79831966596025794</v>
      </c>
      <c r="G156" s="39">
        <f t="shared" si="21"/>
        <v>558.70387333147096</v>
      </c>
      <c r="H156" s="39">
        <f t="shared" si="22"/>
        <v>164.31298618383983</v>
      </c>
      <c r="I156" s="66">
        <f t="shared" si="24"/>
        <v>723.01685951531078</v>
      </c>
      <c r="J156" s="81">
        <f t="shared" si="25"/>
        <v>-43.660339716320351</v>
      </c>
      <c r="K156" s="37">
        <f t="shared" si="23"/>
        <v>679.35651979899046</v>
      </c>
      <c r="L156" s="37">
        <f t="shared" si="26"/>
        <v>15296144.679905916</v>
      </c>
      <c r="M156" s="37">
        <f t="shared" si="27"/>
        <v>14372466.532867443</v>
      </c>
      <c r="N156" s="61"/>
      <c r="O156" s="71"/>
      <c r="P156" s="75"/>
    </row>
    <row r="157" spans="1:16" s="34" customFormat="1" x14ac:dyDescent="0.2">
      <c r="A157" s="33">
        <v>3414</v>
      </c>
      <c r="B157" s="34" t="s">
        <v>96</v>
      </c>
      <c r="C157" s="36">
        <v>16178710</v>
      </c>
      <c r="D157" s="80">
        <v>5016</v>
      </c>
      <c r="E157" s="37">
        <f t="shared" si="19"/>
        <v>3225.4206539074962</v>
      </c>
      <c r="F157" s="38">
        <f t="shared" si="20"/>
        <v>0.69858536439336183</v>
      </c>
      <c r="G157" s="39">
        <f t="shared" si="21"/>
        <v>834.99229210438682</v>
      </c>
      <c r="H157" s="39">
        <f t="shared" si="22"/>
        <v>325.48123046804074</v>
      </c>
      <c r="I157" s="66">
        <f t="shared" si="24"/>
        <v>1160.4735225724276</v>
      </c>
      <c r="J157" s="81">
        <f t="shared" si="25"/>
        <v>-43.660339716320351</v>
      </c>
      <c r="K157" s="37">
        <f t="shared" si="23"/>
        <v>1116.8131828561072</v>
      </c>
      <c r="L157" s="37">
        <f t="shared" si="26"/>
        <v>5820935.1892232969</v>
      </c>
      <c r="M157" s="37">
        <f t="shared" si="27"/>
        <v>5601934.9252062337</v>
      </c>
      <c r="N157" s="61"/>
      <c r="O157" s="71"/>
      <c r="P157" s="75"/>
    </row>
    <row r="158" spans="1:16" s="34" customFormat="1" x14ac:dyDescent="0.2">
      <c r="A158" s="33">
        <v>3415</v>
      </c>
      <c r="B158" s="34" t="s">
        <v>97</v>
      </c>
      <c r="C158" s="36">
        <v>29002037</v>
      </c>
      <c r="D158" s="80">
        <v>7978</v>
      </c>
      <c r="E158" s="37">
        <f t="shared" si="19"/>
        <v>3635.251566808724</v>
      </c>
      <c r="F158" s="38">
        <f t="shared" si="20"/>
        <v>0.78734956241569498</v>
      </c>
      <c r="G158" s="39">
        <f t="shared" si="21"/>
        <v>589.09374436365022</v>
      </c>
      <c r="H158" s="39">
        <f t="shared" si="22"/>
        <v>182.04041095261107</v>
      </c>
      <c r="I158" s="66">
        <f t="shared" si="24"/>
        <v>771.13415531626129</v>
      </c>
      <c r="J158" s="81">
        <f t="shared" si="25"/>
        <v>-43.660339716320351</v>
      </c>
      <c r="K158" s="37">
        <f t="shared" si="23"/>
        <v>727.47381559994096</v>
      </c>
      <c r="L158" s="37">
        <f t="shared" si="26"/>
        <v>6152108.2911131326</v>
      </c>
      <c r="M158" s="37">
        <f t="shared" si="27"/>
        <v>5803786.1008563293</v>
      </c>
      <c r="N158" s="61"/>
      <c r="O158" s="71"/>
      <c r="P158" s="75"/>
    </row>
    <row r="159" spans="1:16" s="34" customFormat="1" x14ac:dyDescent="0.2">
      <c r="A159" s="33">
        <v>3416</v>
      </c>
      <c r="B159" s="34" t="s">
        <v>98</v>
      </c>
      <c r="C159" s="36">
        <v>19301421</v>
      </c>
      <c r="D159" s="80">
        <v>6032</v>
      </c>
      <c r="E159" s="37">
        <f t="shared" si="19"/>
        <v>3199.8376989389922</v>
      </c>
      <c r="F159" s="38">
        <f t="shared" si="20"/>
        <v>0.69304441955651397</v>
      </c>
      <c r="G159" s="39">
        <f t="shared" si="21"/>
        <v>850.34206508548925</v>
      </c>
      <c r="H159" s="39">
        <f t="shared" si="22"/>
        <v>334.43526470701715</v>
      </c>
      <c r="I159" s="66">
        <f t="shared" si="24"/>
        <v>1184.7773297925064</v>
      </c>
      <c r="J159" s="81">
        <f t="shared" si="25"/>
        <v>-43.660339716320351</v>
      </c>
      <c r="K159" s="37">
        <f t="shared" si="23"/>
        <v>1141.1169900761861</v>
      </c>
      <c r="L159" s="37">
        <f t="shared" si="26"/>
        <v>7146576.8533083983</v>
      </c>
      <c r="M159" s="37">
        <f t="shared" si="27"/>
        <v>6883217.6841395544</v>
      </c>
      <c r="N159" s="61"/>
      <c r="O159" s="71"/>
      <c r="P159" s="75"/>
    </row>
    <row r="160" spans="1:16" s="34" customFormat="1" x14ac:dyDescent="0.2">
      <c r="A160" s="33">
        <v>3417</v>
      </c>
      <c r="B160" s="34" t="s">
        <v>99</v>
      </c>
      <c r="C160" s="36">
        <v>14884536</v>
      </c>
      <c r="D160" s="80">
        <v>4548</v>
      </c>
      <c r="E160" s="37">
        <f t="shared" si="19"/>
        <v>3272.7651715039578</v>
      </c>
      <c r="F160" s="38">
        <f t="shared" si="20"/>
        <v>0.70883958876471131</v>
      </c>
      <c r="G160" s="39">
        <f t="shared" si="21"/>
        <v>806.58558154650984</v>
      </c>
      <c r="H160" s="39">
        <f t="shared" si="22"/>
        <v>308.91064930927917</v>
      </c>
      <c r="I160" s="66">
        <f t="shared" si="24"/>
        <v>1115.496230855789</v>
      </c>
      <c r="J160" s="81">
        <f t="shared" si="25"/>
        <v>-43.660339716320351</v>
      </c>
      <c r="K160" s="37">
        <f t="shared" si="23"/>
        <v>1071.8358911394687</v>
      </c>
      <c r="L160" s="37">
        <f t="shared" si="26"/>
        <v>5073276.857932128</v>
      </c>
      <c r="M160" s="37">
        <f t="shared" si="27"/>
        <v>4874709.6329023037</v>
      </c>
      <c r="N160" s="61"/>
      <c r="O160" s="71"/>
      <c r="P160" s="75"/>
    </row>
    <row r="161" spans="1:16" s="34" customFormat="1" x14ac:dyDescent="0.2">
      <c r="A161" s="33">
        <v>3418</v>
      </c>
      <c r="B161" s="34" t="s">
        <v>100</v>
      </c>
      <c r="C161" s="36">
        <v>23094386</v>
      </c>
      <c r="D161" s="80">
        <v>7211</v>
      </c>
      <c r="E161" s="37">
        <f t="shared" si="19"/>
        <v>3202.6606573290805</v>
      </c>
      <c r="F161" s="38">
        <f t="shared" si="20"/>
        <v>0.69365583667918229</v>
      </c>
      <c r="G161" s="39">
        <f t="shared" si="21"/>
        <v>848.64829005143622</v>
      </c>
      <c r="H161" s="39">
        <f t="shared" si="22"/>
        <v>333.44722927048622</v>
      </c>
      <c r="I161" s="66">
        <f t="shared" si="24"/>
        <v>1182.0955193219224</v>
      </c>
      <c r="J161" s="81">
        <f t="shared" si="25"/>
        <v>-43.660339716320351</v>
      </c>
      <c r="K161" s="37">
        <f t="shared" si="23"/>
        <v>1138.4351796056021</v>
      </c>
      <c r="L161" s="37">
        <f t="shared" si="26"/>
        <v>8524090.7898303829</v>
      </c>
      <c r="M161" s="37">
        <f t="shared" si="27"/>
        <v>8209256.0801359965</v>
      </c>
      <c r="N161" s="61"/>
      <c r="O161" s="71"/>
      <c r="P161" s="75"/>
    </row>
    <row r="162" spans="1:16" s="34" customFormat="1" x14ac:dyDescent="0.2">
      <c r="A162" s="33">
        <v>3419</v>
      </c>
      <c r="B162" s="34" t="s">
        <v>404</v>
      </c>
      <c r="C162" s="36">
        <v>11482553</v>
      </c>
      <c r="D162" s="80">
        <v>3597</v>
      </c>
      <c r="E162" s="37">
        <f t="shared" si="19"/>
        <v>3192.2582707812066</v>
      </c>
      <c r="F162" s="38">
        <f t="shared" si="20"/>
        <v>0.69140281117433733</v>
      </c>
      <c r="G162" s="39">
        <f t="shared" si="21"/>
        <v>854.88972198016063</v>
      </c>
      <c r="H162" s="39">
        <f t="shared" si="22"/>
        <v>337.0880645622421</v>
      </c>
      <c r="I162" s="66">
        <f t="shared" si="24"/>
        <v>1191.9777865424028</v>
      </c>
      <c r="J162" s="81">
        <f t="shared" si="25"/>
        <v>-43.660339716320351</v>
      </c>
      <c r="K162" s="37">
        <f t="shared" si="23"/>
        <v>1148.3174468260825</v>
      </c>
      <c r="L162" s="37">
        <f t="shared" si="26"/>
        <v>4287544.0981930224</v>
      </c>
      <c r="M162" s="37">
        <f t="shared" si="27"/>
        <v>4130497.8562334185</v>
      </c>
      <c r="N162" s="61"/>
      <c r="O162" s="71"/>
      <c r="P162" s="75"/>
    </row>
    <row r="163" spans="1:16" s="34" customFormat="1" x14ac:dyDescent="0.2">
      <c r="A163" s="33">
        <v>3420</v>
      </c>
      <c r="B163" s="34" t="s">
        <v>101</v>
      </c>
      <c r="C163" s="36">
        <v>80131425</v>
      </c>
      <c r="D163" s="80">
        <v>21435</v>
      </c>
      <c r="E163" s="37">
        <f t="shared" si="19"/>
        <v>3738.3449965010495</v>
      </c>
      <c r="F163" s="38">
        <f t="shared" si="20"/>
        <v>0.80967829682772441</v>
      </c>
      <c r="G163" s="39">
        <f t="shared" si="21"/>
        <v>527.23768654825483</v>
      </c>
      <c r="H163" s="39">
        <f t="shared" si="22"/>
        <v>145.9577105602971</v>
      </c>
      <c r="I163" s="66">
        <f t="shared" si="24"/>
        <v>673.1953971085519</v>
      </c>
      <c r="J163" s="81">
        <f t="shared" si="25"/>
        <v>-43.660339716320351</v>
      </c>
      <c r="K163" s="37">
        <f t="shared" si="23"/>
        <v>629.53505739223158</v>
      </c>
      <c r="L163" s="37">
        <f t="shared" si="26"/>
        <v>14429943.337021811</v>
      </c>
      <c r="M163" s="37">
        <f t="shared" si="27"/>
        <v>13494083.955202485</v>
      </c>
      <c r="N163" s="61"/>
      <c r="O163" s="71"/>
      <c r="P163" s="75"/>
    </row>
    <row r="164" spans="1:16" s="34" customFormat="1" x14ac:dyDescent="0.2">
      <c r="A164" s="33">
        <v>3421</v>
      </c>
      <c r="B164" s="34" t="s">
        <v>102</v>
      </c>
      <c r="C164" s="36">
        <v>23622216</v>
      </c>
      <c r="D164" s="80">
        <v>6603</v>
      </c>
      <c r="E164" s="37">
        <f t="shared" si="19"/>
        <v>3577.4975011358474</v>
      </c>
      <c r="F164" s="38">
        <f t="shared" si="20"/>
        <v>0.77484076144289582</v>
      </c>
      <c r="G164" s="39">
        <f t="shared" si="21"/>
        <v>623.74618376737612</v>
      </c>
      <c r="H164" s="39">
        <f t="shared" si="22"/>
        <v>202.25433393811784</v>
      </c>
      <c r="I164" s="66">
        <f t="shared" si="24"/>
        <v>826.00051770549396</v>
      </c>
      <c r="J164" s="81">
        <f t="shared" si="25"/>
        <v>-43.660339716320351</v>
      </c>
      <c r="K164" s="37">
        <f t="shared" si="23"/>
        <v>782.34017798917364</v>
      </c>
      <c r="L164" s="37">
        <f t="shared" si="26"/>
        <v>5454081.4184093764</v>
      </c>
      <c r="M164" s="37">
        <f t="shared" si="27"/>
        <v>5165792.1952625131</v>
      </c>
      <c r="N164" s="61"/>
      <c r="O164" s="71"/>
      <c r="P164" s="75"/>
    </row>
    <row r="165" spans="1:16" s="34" customFormat="1" x14ac:dyDescent="0.2">
      <c r="A165" s="33">
        <v>3422</v>
      </c>
      <c r="B165" s="34" t="s">
        <v>103</v>
      </c>
      <c r="C165" s="36">
        <v>16540356</v>
      </c>
      <c r="D165" s="80">
        <v>4195</v>
      </c>
      <c r="E165" s="37">
        <f t="shared" si="19"/>
        <v>3942.8738974970202</v>
      </c>
      <c r="F165" s="38">
        <f t="shared" si="20"/>
        <v>0.85397667281107037</v>
      </c>
      <c r="G165" s="39">
        <f t="shared" si="21"/>
        <v>404.52034595067249</v>
      </c>
      <c r="H165" s="39">
        <f t="shared" si="22"/>
        <v>74.372595211707392</v>
      </c>
      <c r="I165" s="66">
        <f t="shared" si="24"/>
        <v>478.89294116237988</v>
      </c>
      <c r="J165" s="81">
        <f t="shared" si="25"/>
        <v>-43.660339716320351</v>
      </c>
      <c r="K165" s="37">
        <f t="shared" si="23"/>
        <v>435.23260144605956</v>
      </c>
      <c r="L165" s="37">
        <f t="shared" si="26"/>
        <v>2008955.8881761837</v>
      </c>
      <c r="M165" s="37">
        <f t="shared" si="27"/>
        <v>1825800.7630662199</v>
      </c>
      <c r="N165" s="61"/>
      <c r="O165" s="71"/>
      <c r="P165" s="75"/>
    </row>
    <row r="166" spans="1:16" s="34" customFormat="1" x14ac:dyDescent="0.2">
      <c r="A166" s="33">
        <v>3423</v>
      </c>
      <c r="B166" s="34" t="s">
        <v>104</v>
      </c>
      <c r="C166" s="36">
        <v>7488883</v>
      </c>
      <c r="D166" s="80">
        <v>2318</v>
      </c>
      <c r="E166" s="37">
        <f t="shared" si="19"/>
        <v>3230.7519413287318</v>
      </c>
      <c r="F166" s="38">
        <f t="shared" si="20"/>
        <v>0.69974005389450877</v>
      </c>
      <c r="G166" s="39">
        <f t="shared" si="21"/>
        <v>831.79351965164551</v>
      </c>
      <c r="H166" s="39">
        <f t="shared" si="22"/>
        <v>323.61527987060828</v>
      </c>
      <c r="I166" s="66">
        <f t="shared" si="24"/>
        <v>1155.4087995222537</v>
      </c>
      <c r="J166" s="81">
        <f t="shared" si="25"/>
        <v>-43.660339716320351</v>
      </c>
      <c r="K166" s="37">
        <f t="shared" si="23"/>
        <v>1111.7484598059334</v>
      </c>
      <c r="L166" s="37">
        <f t="shared" si="26"/>
        <v>2678237.5972925844</v>
      </c>
      <c r="M166" s="37">
        <f t="shared" si="27"/>
        <v>2577032.9298301535</v>
      </c>
      <c r="N166" s="61"/>
      <c r="O166" s="71"/>
      <c r="P166" s="75"/>
    </row>
    <row r="167" spans="1:16" s="34" customFormat="1" x14ac:dyDescent="0.2">
      <c r="A167" s="33">
        <v>3424</v>
      </c>
      <c r="B167" s="34" t="s">
        <v>105</v>
      </c>
      <c r="C167" s="36">
        <v>5499653</v>
      </c>
      <c r="D167" s="80">
        <v>1722</v>
      </c>
      <c r="E167" s="37">
        <f t="shared" si="19"/>
        <v>3193.7590011614402</v>
      </c>
      <c r="F167" s="38">
        <f t="shared" si="20"/>
        <v>0.691727850414804</v>
      </c>
      <c r="G167" s="39">
        <f t="shared" si="21"/>
        <v>853.98928375202047</v>
      </c>
      <c r="H167" s="39">
        <f t="shared" si="22"/>
        <v>336.56280892916038</v>
      </c>
      <c r="I167" s="66">
        <f t="shared" si="24"/>
        <v>1190.552092681181</v>
      </c>
      <c r="J167" s="81">
        <f t="shared" si="25"/>
        <v>-43.660339716320351</v>
      </c>
      <c r="K167" s="37">
        <f t="shared" si="23"/>
        <v>1146.8917529648606</v>
      </c>
      <c r="L167" s="37">
        <f t="shared" si="26"/>
        <v>2050130.7035969936</v>
      </c>
      <c r="M167" s="37">
        <f t="shared" si="27"/>
        <v>1974947.5986054901</v>
      </c>
      <c r="N167" s="61"/>
      <c r="O167" s="71"/>
      <c r="P167" s="75"/>
    </row>
    <row r="168" spans="1:16" s="34" customFormat="1" x14ac:dyDescent="0.2">
      <c r="A168" s="33">
        <v>3425</v>
      </c>
      <c r="B168" s="34" t="s">
        <v>106</v>
      </c>
      <c r="C168" s="36">
        <v>3866681</v>
      </c>
      <c r="D168" s="80">
        <v>1253</v>
      </c>
      <c r="E168" s="37">
        <f t="shared" si="19"/>
        <v>3085.9385474860337</v>
      </c>
      <c r="F168" s="38">
        <f t="shared" si="20"/>
        <v>0.66837530232820286</v>
      </c>
      <c r="G168" s="39">
        <f t="shared" si="21"/>
        <v>918.68155595726432</v>
      </c>
      <c r="H168" s="39">
        <f t="shared" si="22"/>
        <v>374.29996771555261</v>
      </c>
      <c r="I168" s="66">
        <f t="shared" si="24"/>
        <v>1292.9815236728168</v>
      </c>
      <c r="J168" s="81">
        <f t="shared" si="25"/>
        <v>-43.660339716320351</v>
      </c>
      <c r="K168" s="37">
        <f t="shared" si="23"/>
        <v>1249.3211839564965</v>
      </c>
      <c r="L168" s="37">
        <f t="shared" si="26"/>
        <v>1620105.8491620396</v>
      </c>
      <c r="M168" s="37">
        <f t="shared" si="27"/>
        <v>1565399.4434974901</v>
      </c>
      <c r="N168" s="61"/>
      <c r="O168" s="71"/>
      <c r="P168" s="75"/>
    </row>
    <row r="169" spans="1:16" s="34" customFormat="1" x14ac:dyDescent="0.2">
      <c r="A169" s="33">
        <v>3426</v>
      </c>
      <c r="B169" s="34" t="s">
        <v>107</v>
      </c>
      <c r="C169" s="36">
        <v>4684480</v>
      </c>
      <c r="D169" s="80">
        <v>1551</v>
      </c>
      <c r="E169" s="37">
        <f t="shared" si="19"/>
        <v>3020.2965828497745</v>
      </c>
      <c r="F169" s="38">
        <f t="shared" si="20"/>
        <v>0.65415808209388593</v>
      </c>
      <c r="G169" s="39">
        <f t="shared" si="21"/>
        <v>958.06673473901992</v>
      </c>
      <c r="H169" s="39">
        <f t="shared" si="22"/>
        <v>397.27465533824335</v>
      </c>
      <c r="I169" s="66">
        <f t="shared" si="24"/>
        <v>1355.3413900772632</v>
      </c>
      <c r="J169" s="81">
        <f t="shared" si="25"/>
        <v>-43.660339716320351</v>
      </c>
      <c r="K169" s="37">
        <f t="shared" si="23"/>
        <v>1311.6810503609429</v>
      </c>
      <c r="L169" s="37">
        <f t="shared" si="26"/>
        <v>2102134.496009835</v>
      </c>
      <c r="M169" s="37">
        <f t="shared" si="27"/>
        <v>2034417.3091098224</v>
      </c>
      <c r="N169" s="61"/>
      <c r="O169" s="71"/>
      <c r="P169" s="75"/>
    </row>
    <row r="170" spans="1:16" s="34" customFormat="1" x14ac:dyDescent="0.2">
      <c r="A170" s="33">
        <v>3427</v>
      </c>
      <c r="B170" s="34" t="s">
        <v>108</v>
      </c>
      <c r="C170" s="36">
        <v>20549286</v>
      </c>
      <c r="D170" s="80">
        <v>5581</v>
      </c>
      <c r="E170" s="37">
        <f t="shared" si="19"/>
        <v>3682.0078838917757</v>
      </c>
      <c r="F170" s="38">
        <f t="shared" si="20"/>
        <v>0.79747638998703352</v>
      </c>
      <c r="G170" s="39">
        <f t="shared" si="21"/>
        <v>561.03995411381914</v>
      </c>
      <c r="H170" s="39">
        <f t="shared" si="22"/>
        <v>165.67569997354295</v>
      </c>
      <c r="I170" s="66">
        <f t="shared" si="24"/>
        <v>726.71565408736205</v>
      </c>
      <c r="J170" s="81">
        <f t="shared" si="25"/>
        <v>-43.660339716320351</v>
      </c>
      <c r="K170" s="37">
        <f t="shared" si="23"/>
        <v>683.05531437104173</v>
      </c>
      <c r="L170" s="37">
        <f t="shared" si="26"/>
        <v>4055800.0654615676</v>
      </c>
      <c r="M170" s="37">
        <f t="shared" si="27"/>
        <v>3812131.7095047841</v>
      </c>
      <c r="N170" s="61"/>
      <c r="O170" s="71"/>
      <c r="P170" s="75"/>
    </row>
    <row r="171" spans="1:16" s="34" customFormat="1" x14ac:dyDescent="0.2">
      <c r="A171" s="33">
        <v>3428</v>
      </c>
      <c r="B171" s="34" t="s">
        <v>109</v>
      </c>
      <c r="C171" s="36">
        <v>8570089</v>
      </c>
      <c r="D171" s="80">
        <v>2445</v>
      </c>
      <c r="E171" s="37">
        <f t="shared" si="19"/>
        <v>3505.1488752556238</v>
      </c>
      <c r="F171" s="38">
        <f t="shared" si="20"/>
        <v>0.75917096311359411</v>
      </c>
      <c r="G171" s="39">
        <f t="shared" si="21"/>
        <v>667.15535929551027</v>
      </c>
      <c r="H171" s="39">
        <f t="shared" si="22"/>
        <v>227.57635299619611</v>
      </c>
      <c r="I171" s="66">
        <f t="shared" si="24"/>
        <v>894.73171229170634</v>
      </c>
      <c r="J171" s="81">
        <f t="shared" si="25"/>
        <v>-43.660339716320351</v>
      </c>
      <c r="K171" s="37">
        <f t="shared" si="23"/>
        <v>851.07137257538602</v>
      </c>
      <c r="L171" s="37">
        <f t="shared" si="26"/>
        <v>2187619.0365532222</v>
      </c>
      <c r="M171" s="37">
        <f t="shared" si="27"/>
        <v>2080869.5059468187</v>
      </c>
      <c r="N171" s="61"/>
      <c r="O171" s="71"/>
      <c r="P171" s="75"/>
    </row>
    <row r="172" spans="1:16" s="34" customFormat="1" x14ac:dyDescent="0.2">
      <c r="A172" s="33">
        <v>3429</v>
      </c>
      <c r="B172" s="34" t="s">
        <v>110</v>
      </c>
      <c r="C172" s="36">
        <v>4654387</v>
      </c>
      <c r="D172" s="80">
        <v>1530</v>
      </c>
      <c r="E172" s="37">
        <f t="shared" si="19"/>
        <v>3042.0830065359478</v>
      </c>
      <c r="F172" s="38">
        <f t="shared" si="20"/>
        <v>0.65887674621950798</v>
      </c>
      <c r="G172" s="39">
        <f t="shared" si="21"/>
        <v>944.9948805273159</v>
      </c>
      <c r="H172" s="39">
        <f t="shared" si="22"/>
        <v>389.64940704808271</v>
      </c>
      <c r="I172" s="66">
        <f t="shared" si="24"/>
        <v>1334.6442875753987</v>
      </c>
      <c r="J172" s="81">
        <f t="shared" si="25"/>
        <v>-43.660339716320351</v>
      </c>
      <c r="K172" s="37">
        <f t="shared" si="23"/>
        <v>1290.9839478590784</v>
      </c>
      <c r="L172" s="37">
        <f t="shared" si="26"/>
        <v>2042005.7599903601</v>
      </c>
      <c r="M172" s="37">
        <f t="shared" si="27"/>
        <v>1975205.44022439</v>
      </c>
      <c r="N172" s="61"/>
      <c r="O172" s="71"/>
      <c r="P172" s="75"/>
    </row>
    <row r="173" spans="1:16" s="34" customFormat="1" x14ac:dyDescent="0.2">
      <c r="A173" s="33">
        <v>3430</v>
      </c>
      <c r="B173" s="34" t="s">
        <v>111</v>
      </c>
      <c r="C173" s="36">
        <v>7716846</v>
      </c>
      <c r="D173" s="80">
        <v>1855</v>
      </c>
      <c r="E173" s="37">
        <f t="shared" si="19"/>
        <v>4160.0247978436655</v>
      </c>
      <c r="F173" s="38">
        <f t="shared" si="20"/>
        <v>0.90100881439025637</v>
      </c>
      <c r="G173" s="39">
        <f t="shared" si="21"/>
        <v>274.2298057426853</v>
      </c>
      <c r="H173" s="39">
        <f t="shared" si="22"/>
        <v>0</v>
      </c>
      <c r="I173" s="66">
        <f t="shared" si="24"/>
        <v>274.2298057426853</v>
      </c>
      <c r="J173" s="81">
        <f t="shared" si="25"/>
        <v>-43.660339716320351</v>
      </c>
      <c r="K173" s="37">
        <f t="shared" si="23"/>
        <v>230.56946602636495</v>
      </c>
      <c r="L173" s="37">
        <f t="shared" si="26"/>
        <v>508696.28965268121</v>
      </c>
      <c r="M173" s="37">
        <f t="shared" si="27"/>
        <v>427706.35947890696</v>
      </c>
      <c r="N173" s="61"/>
      <c r="O173" s="71"/>
      <c r="P173" s="75"/>
    </row>
    <row r="174" spans="1:16" s="34" customFormat="1" x14ac:dyDescent="0.2">
      <c r="A174" s="33">
        <v>3431</v>
      </c>
      <c r="B174" s="34" t="s">
        <v>114</v>
      </c>
      <c r="C174" s="36">
        <v>8519175</v>
      </c>
      <c r="D174" s="80">
        <v>2498</v>
      </c>
      <c r="E174" s="37">
        <f t="shared" si="19"/>
        <v>3410.398318654924</v>
      </c>
      <c r="F174" s="38">
        <f t="shared" si="20"/>
        <v>0.7386491896112185</v>
      </c>
      <c r="G174" s="39">
        <f t="shared" si="21"/>
        <v>724.00569325593017</v>
      </c>
      <c r="H174" s="39">
        <f t="shared" si="22"/>
        <v>260.73904780644108</v>
      </c>
      <c r="I174" s="66">
        <f t="shared" si="24"/>
        <v>984.7447410623713</v>
      </c>
      <c r="J174" s="81">
        <f t="shared" si="25"/>
        <v>-43.660339716320351</v>
      </c>
      <c r="K174" s="37">
        <f t="shared" si="23"/>
        <v>941.08440134605098</v>
      </c>
      <c r="L174" s="37">
        <f t="shared" si="26"/>
        <v>2459892.3631738033</v>
      </c>
      <c r="M174" s="37">
        <f t="shared" si="27"/>
        <v>2350828.8345624353</v>
      </c>
      <c r="N174" s="61"/>
      <c r="O174" s="71"/>
      <c r="P174" s="75"/>
    </row>
    <row r="175" spans="1:16" s="34" customFormat="1" x14ac:dyDescent="0.2">
      <c r="A175" s="33">
        <v>3432</v>
      </c>
      <c r="B175" s="34" t="s">
        <v>115</v>
      </c>
      <c r="C175" s="36">
        <v>6660644</v>
      </c>
      <c r="D175" s="80">
        <v>1986</v>
      </c>
      <c r="E175" s="37">
        <f t="shared" si="19"/>
        <v>3353.7985901309166</v>
      </c>
      <c r="F175" s="38">
        <f t="shared" si="20"/>
        <v>0.72639040348122708</v>
      </c>
      <c r="G175" s="39">
        <f t="shared" si="21"/>
        <v>757.96553037033459</v>
      </c>
      <c r="H175" s="39">
        <f t="shared" si="22"/>
        <v>280.54895278984361</v>
      </c>
      <c r="I175" s="66">
        <f t="shared" si="24"/>
        <v>1038.5144831601783</v>
      </c>
      <c r="J175" s="81">
        <f t="shared" si="25"/>
        <v>-43.660339716320351</v>
      </c>
      <c r="K175" s="37">
        <f t="shared" si="23"/>
        <v>994.85414344385799</v>
      </c>
      <c r="L175" s="37">
        <f t="shared" si="26"/>
        <v>2062489.7635561142</v>
      </c>
      <c r="M175" s="37">
        <f t="shared" si="27"/>
        <v>1975780.3288795019</v>
      </c>
      <c r="N175" s="61"/>
      <c r="O175" s="71"/>
      <c r="P175" s="75"/>
    </row>
    <row r="176" spans="1:16" s="34" customFormat="1" x14ac:dyDescent="0.2">
      <c r="A176" s="33">
        <v>3433</v>
      </c>
      <c r="B176" s="34" t="s">
        <v>116</v>
      </c>
      <c r="C176" s="36">
        <v>7362802</v>
      </c>
      <c r="D176" s="80">
        <v>2151</v>
      </c>
      <c r="E176" s="37">
        <f t="shared" si="19"/>
        <v>3422.9669920966994</v>
      </c>
      <c r="F176" s="38">
        <f t="shared" si="20"/>
        <v>0.74137140548889846</v>
      </c>
      <c r="G176" s="39">
        <f t="shared" si="21"/>
        <v>716.46448919086492</v>
      </c>
      <c r="H176" s="39">
        <f t="shared" si="22"/>
        <v>256.34001210181964</v>
      </c>
      <c r="I176" s="66">
        <f t="shared" si="24"/>
        <v>972.80450129268456</v>
      </c>
      <c r="J176" s="81">
        <f t="shared" si="25"/>
        <v>-43.660339716320351</v>
      </c>
      <c r="K176" s="37">
        <f t="shared" si="23"/>
        <v>929.14416157636424</v>
      </c>
      <c r="L176" s="37">
        <f t="shared" si="26"/>
        <v>2092502.4822805645</v>
      </c>
      <c r="M176" s="37">
        <f t="shared" si="27"/>
        <v>1998589.0915507595</v>
      </c>
      <c r="N176" s="61"/>
      <c r="O176" s="71"/>
      <c r="P176" s="75"/>
    </row>
    <row r="177" spans="1:16" s="34" customFormat="1" x14ac:dyDescent="0.2">
      <c r="A177" s="33">
        <v>3434</v>
      </c>
      <c r="B177" s="34" t="s">
        <v>117</v>
      </c>
      <c r="C177" s="36">
        <v>8131518</v>
      </c>
      <c r="D177" s="80">
        <v>2211</v>
      </c>
      <c r="E177" s="37">
        <f t="shared" si="19"/>
        <v>3677.7557666214384</v>
      </c>
      <c r="F177" s="38">
        <f t="shared" si="20"/>
        <v>0.79655543510657689</v>
      </c>
      <c r="G177" s="39">
        <f t="shared" si="21"/>
        <v>563.59122447602158</v>
      </c>
      <c r="H177" s="39">
        <f t="shared" si="22"/>
        <v>167.16394101816101</v>
      </c>
      <c r="I177" s="66">
        <f t="shared" si="24"/>
        <v>730.75516549418262</v>
      </c>
      <c r="J177" s="81">
        <f t="shared" si="25"/>
        <v>-43.660339716320351</v>
      </c>
      <c r="K177" s="37">
        <f t="shared" si="23"/>
        <v>687.0948257778623</v>
      </c>
      <c r="L177" s="37">
        <f t="shared" si="26"/>
        <v>1615699.6709076378</v>
      </c>
      <c r="M177" s="37">
        <f t="shared" si="27"/>
        <v>1519166.6597948535</v>
      </c>
      <c r="N177" s="61"/>
      <c r="O177" s="71"/>
      <c r="P177" s="75"/>
    </row>
    <row r="178" spans="1:16" s="34" customFormat="1" x14ac:dyDescent="0.2">
      <c r="A178" s="33">
        <v>3435</v>
      </c>
      <c r="B178" s="34" t="s">
        <v>118</v>
      </c>
      <c r="C178" s="36">
        <v>12439542</v>
      </c>
      <c r="D178" s="80">
        <v>3591</v>
      </c>
      <c r="E178" s="37">
        <f t="shared" si="19"/>
        <v>3464.0885547201337</v>
      </c>
      <c r="F178" s="38">
        <f t="shared" si="20"/>
        <v>0.75027781643251124</v>
      </c>
      <c r="G178" s="39">
        <f t="shared" si="21"/>
        <v>691.79155161680433</v>
      </c>
      <c r="H178" s="39">
        <f t="shared" si="22"/>
        <v>241.94746518361762</v>
      </c>
      <c r="I178" s="66">
        <f t="shared" si="24"/>
        <v>933.73901680042195</v>
      </c>
      <c r="J178" s="81">
        <f t="shared" si="25"/>
        <v>-43.660339716320351</v>
      </c>
      <c r="K178" s="37">
        <f t="shared" si="23"/>
        <v>890.07867708410163</v>
      </c>
      <c r="L178" s="37">
        <f t="shared" si="26"/>
        <v>3353056.8093303153</v>
      </c>
      <c r="M178" s="37">
        <f t="shared" si="27"/>
        <v>3196272.529409009</v>
      </c>
      <c r="N178" s="61"/>
      <c r="O178" s="71"/>
      <c r="P178" s="75"/>
    </row>
    <row r="179" spans="1:16" s="34" customFormat="1" x14ac:dyDescent="0.2">
      <c r="A179" s="33">
        <v>3436</v>
      </c>
      <c r="B179" s="34" t="s">
        <v>119</v>
      </c>
      <c r="C179" s="36">
        <v>20876938</v>
      </c>
      <c r="D179" s="80">
        <v>5628</v>
      </c>
      <c r="E179" s="37">
        <f t="shared" si="19"/>
        <v>3709.4772565742715</v>
      </c>
      <c r="F179" s="38">
        <f t="shared" si="20"/>
        <v>0.8034259090681527</v>
      </c>
      <c r="G179" s="39">
        <f t="shared" si="21"/>
        <v>544.5583305043217</v>
      </c>
      <c r="H179" s="39">
        <f t="shared" si="22"/>
        <v>156.06141953466943</v>
      </c>
      <c r="I179" s="66">
        <f t="shared" si="24"/>
        <v>700.61975003899113</v>
      </c>
      <c r="J179" s="81">
        <f t="shared" si="25"/>
        <v>-43.660339716320351</v>
      </c>
      <c r="K179" s="37">
        <f t="shared" si="23"/>
        <v>656.95941032267081</v>
      </c>
      <c r="L179" s="37">
        <f t="shared" si="26"/>
        <v>3943087.9532194422</v>
      </c>
      <c r="M179" s="37">
        <f t="shared" si="27"/>
        <v>3697367.5612959913</v>
      </c>
      <c r="N179" s="61"/>
      <c r="O179" s="71"/>
      <c r="P179" s="75"/>
    </row>
    <row r="180" spans="1:16" s="34" customFormat="1" x14ac:dyDescent="0.2">
      <c r="A180" s="33">
        <v>3437</v>
      </c>
      <c r="B180" s="34" t="s">
        <v>120</v>
      </c>
      <c r="C180" s="36">
        <v>18485311</v>
      </c>
      <c r="D180" s="80">
        <v>5531</v>
      </c>
      <c r="E180" s="37">
        <f t="shared" si="19"/>
        <v>3342.1281865847045</v>
      </c>
      <c r="F180" s="38">
        <f t="shared" si="20"/>
        <v>0.72386274151438523</v>
      </c>
      <c r="G180" s="39">
        <f t="shared" si="21"/>
        <v>764.96777249806189</v>
      </c>
      <c r="H180" s="39">
        <f t="shared" si="22"/>
        <v>284.63359403101788</v>
      </c>
      <c r="I180" s="66">
        <f t="shared" si="24"/>
        <v>1049.6013665290798</v>
      </c>
      <c r="J180" s="81">
        <f t="shared" si="25"/>
        <v>-43.660339716320351</v>
      </c>
      <c r="K180" s="37">
        <f t="shared" si="23"/>
        <v>1005.9410268127594</v>
      </c>
      <c r="L180" s="37">
        <f t="shared" si="26"/>
        <v>5805345.15827234</v>
      </c>
      <c r="M180" s="37">
        <f t="shared" si="27"/>
        <v>5563859.8193013724</v>
      </c>
      <c r="N180" s="61"/>
      <c r="O180" s="71"/>
      <c r="P180" s="75"/>
    </row>
    <row r="181" spans="1:16" s="34" customFormat="1" x14ac:dyDescent="0.2">
      <c r="A181" s="33">
        <v>3438</v>
      </c>
      <c r="B181" s="34" t="s">
        <v>121</v>
      </c>
      <c r="C181" s="36">
        <v>10847019</v>
      </c>
      <c r="D181" s="80">
        <v>3064</v>
      </c>
      <c r="E181" s="37">
        <f t="shared" si="19"/>
        <v>3540.1498041775458</v>
      </c>
      <c r="F181" s="38">
        <f t="shared" si="20"/>
        <v>0.76675172212417619</v>
      </c>
      <c r="G181" s="39">
        <f t="shared" si="21"/>
        <v>646.15480194235715</v>
      </c>
      <c r="H181" s="39">
        <f t="shared" si="22"/>
        <v>215.32602787352343</v>
      </c>
      <c r="I181" s="66">
        <f t="shared" si="24"/>
        <v>861.48082981588061</v>
      </c>
      <c r="J181" s="81">
        <f t="shared" si="25"/>
        <v>-43.660339716320351</v>
      </c>
      <c r="K181" s="37">
        <f t="shared" si="23"/>
        <v>817.82049009956029</v>
      </c>
      <c r="L181" s="37">
        <f t="shared" si="26"/>
        <v>2639577.2625558581</v>
      </c>
      <c r="M181" s="37">
        <f t="shared" si="27"/>
        <v>2505801.9816650529</v>
      </c>
      <c r="N181" s="61"/>
      <c r="O181" s="71"/>
      <c r="P181" s="75"/>
    </row>
    <row r="182" spans="1:16" s="34" customFormat="1" x14ac:dyDescent="0.2">
      <c r="A182" s="33">
        <v>3439</v>
      </c>
      <c r="B182" s="34" t="s">
        <v>122</v>
      </c>
      <c r="C182" s="36">
        <v>17967359</v>
      </c>
      <c r="D182" s="80">
        <v>4385</v>
      </c>
      <c r="E182" s="37">
        <f t="shared" si="19"/>
        <v>4097.4592930444696</v>
      </c>
      <c r="F182" s="38">
        <f t="shared" si="20"/>
        <v>0.88745791648934202</v>
      </c>
      <c r="G182" s="39">
        <f t="shared" si="21"/>
        <v>311.76910862220285</v>
      </c>
      <c r="H182" s="39">
        <f t="shared" si="22"/>
        <v>20.267706770100084</v>
      </c>
      <c r="I182" s="66">
        <f t="shared" si="24"/>
        <v>332.03681539230291</v>
      </c>
      <c r="J182" s="81">
        <f t="shared" si="25"/>
        <v>-43.660339716320351</v>
      </c>
      <c r="K182" s="37">
        <f t="shared" si="23"/>
        <v>288.37647567598253</v>
      </c>
      <c r="L182" s="37">
        <f t="shared" si="26"/>
        <v>1455981.4354952483</v>
      </c>
      <c r="M182" s="37">
        <f t="shared" si="27"/>
        <v>1264530.8458391833</v>
      </c>
      <c r="N182" s="61"/>
      <c r="O182" s="71"/>
      <c r="P182" s="75"/>
    </row>
    <row r="183" spans="1:16" s="34" customFormat="1" x14ac:dyDescent="0.2">
      <c r="A183" s="33">
        <v>3440</v>
      </c>
      <c r="B183" s="34" t="s">
        <v>123</v>
      </c>
      <c r="C183" s="36">
        <v>20772836</v>
      </c>
      <c r="D183" s="80">
        <v>5082</v>
      </c>
      <c r="E183" s="37">
        <f t="shared" si="19"/>
        <v>4087.5316804407712</v>
      </c>
      <c r="F183" s="38">
        <f t="shared" si="20"/>
        <v>0.88530772102261768</v>
      </c>
      <c r="G183" s="39">
        <f t="shared" si="21"/>
        <v>317.7256761844219</v>
      </c>
      <c r="H183" s="39">
        <f t="shared" si="22"/>
        <v>23.742371181394535</v>
      </c>
      <c r="I183" s="66">
        <f t="shared" si="24"/>
        <v>341.46804736581646</v>
      </c>
      <c r="J183" s="81">
        <f t="shared" si="25"/>
        <v>-43.660339716320351</v>
      </c>
      <c r="K183" s="37">
        <f t="shared" si="23"/>
        <v>297.80770764949614</v>
      </c>
      <c r="L183" s="37">
        <f t="shared" si="26"/>
        <v>1735340.6167130792</v>
      </c>
      <c r="M183" s="37">
        <f t="shared" si="27"/>
        <v>1513458.7702747395</v>
      </c>
      <c r="N183" s="61"/>
      <c r="O183" s="71"/>
      <c r="P183" s="75"/>
    </row>
    <row r="184" spans="1:16" s="34" customFormat="1" x14ac:dyDescent="0.2">
      <c r="A184" s="33">
        <v>3441</v>
      </c>
      <c r="B184" s="34" t="s">
        <v>124</v>
      </c>
      <c r="C184" s="36">
        <v>23798273</v>
      </c>
      <c r="D184" s="80">
        <v>6079</v>
      </c>
      <c r="E184" s="37">
        <f t="shared" si="19"/>
        <v>3914.8335252508637</v>
      </c>
      <c r="F184" s="38">
        <f t="shared" si="20"/>
        <v>0.84790348243834313</v>
      </c>
      <c r="G184" s="39">
        <f t="shared" si="21"/>
        <v>421.34456929836642</v>
      </c>
      <c r="H184" s="39">
        <f t="shared" si="22"/>
        <v>84.18672549786217</v>
      </c>
      <c r="I184" s="66">
        <f t="shared" si="24"/>
        <v>505.53129479622862</v>
      </c>
      <c r="J184" s="81">
        <f t="shared" si="25"/>
        <v>-43.660339716320351</v>
      </c>
      <c r="K184" s="37">
        <f t="shared" si="23"/>
        <v>461.8709550799083</v>
      </c>
      <c r="L184" s="37">
        <f t="shared" si="26"/>
        <v>3073124.7410662738</v>
      </c>
      <c r="M184" s="37">
        <f t="shared" si="27"/>
        <v>2807713.5359307625</v>
      </c>
      <c r="N184" s="61"/>
      <c r="O184" s="71"/>
      <c r="P184" s="75"/>
    </row>
    <row r="185" spans="1:16" s="34" customFormat="1" x14ac:dyDescent="0.2">
      <c r="A185" s="33">
        <v>3442</v>
      </c>
      <c r="B185" s="34" t="s">
        <v>125</v>
      </c>
      <c r="C185" s="36">
        <v>54847863</v>
      </c>
      <c r="D185" s="80">
        <v>14827</v>
      </c>
      <c r="E185" s="37">
        <f t="shared" si="19"/>
        <v>3699.1881702299856</v>
      </c>
      <c r="F185" s="38">
        <f t="shared" si="20"/>
        <v>0.8011974229559955</v>
      </c>
      <c r="G185" s="39">
        <f t="shared" si="21"/>
        <v>550.73178231089321</v>
      </c>
      <c r="H185" s="39">
        <f t="shared" si="22"/>
        <v>159.66259975516948</v>
      </c>
      <c r="I185" s="66">
        <f t="shared" si="24"/>
        <v>710.39438206606269</v>
      </c>
      <c r="J185" s="81">
        <f t="shared" si="25"/>
        <v>-43.660339716320351</v>
      </c>
      <c r="K185" s="37">
        <f t="shared" si="23"/>
        <v>666.73404234974237</v>
      </c>
      <c r="L185" s="37">
        <f t="shared" si="26"/>
        <v>10533017.502893511</v>
      </c>
      <c r="M185" s="37">
        <f t="shared" si="27"/>
        <v>9885665.6459196303</v>
      </c>
      <c r="N185" s="61"/>
      <c r="O185" s="71"/>
      <c r="P185" s="75"/>
    </row>
    <row r="186" spans="1:16" s="34" customFormat="1" x14ac:dyDescent="0.2">
      <c r="A186" s="33">
        <v>3443</v>
      </c>
      <c r="B186" s="34" t="s">
        <v>126</v>
      </c>
      <c r="C186" s="36">
        <v>49458205</v>
      </c>
      <c r="D186" s="80">
        <v>13572</v>
      </c>
      <c r="E186" s="37">
        <f t="shared" si="19"/>
        <v>3644.1353521956971</v>
      </c>
      <c r="F186" s="38">
        <f t="shared" si="20"/>
        <v>0.78927367809475613</v>
      </c>
      <c r="G186" s="39">
        <f t="shared" si="21"/>
        <v>583.7634731314663</v>
      </c>
      <c r="H186" s="39">
        <f t="shared" si="22"/>
        <v>178.93108606717044</v>
      </c>
      <c r="I186" s="66">
        <f t="shared" si="24"/>
        <v>762.69455919863674</v>
      </c>
      <c r="J186" s="81">
        <f t="shared" si="25"/>
        <v>-43.660339716320351</v>
      </c>
      <c r="K186" s="37">
        <f t="shared" si="23"/>
        <v>719.03421948231642</v>
      </c>
      <c r="L186" s="37">
        <f t="shared" si="26"/>
        <v>10351290.557443898</v>
      </c>
      <c r="M186" s="37">
        <f t="shared" si="27"/>
        <v>9758732.4268139992</v>
      </c>
      <c r="N186" s="61"/>
      <c r="O186" s="71"/>
      <c r="P186" s="75"/>
    </row>
    <row r="187" spans="1:16" s="34" customFormat="1" x14ac:dyDescent="0.2">
      <c r="A187" s="33">
        <v>3446</v>
      </c>
      <c r="B187" s="34" t="s">
        <v>129</v>
      </c>
      <c r="C187" s="36">
        <v>53358760</v>
      </c>
      <c r="D187" s="80">
        <v>13633</v>
      </c>
      <c r="E187" s="37">
        <f t="shared" si="19"/>
        <v>3913.9411721557985</v>
      </c>
      <c r="F187" s="38">
        <f t="shared" si="20"/>
        <v>0.84771021003174141</v>
      </c>
      <c r="G187" s="39">
        <f t="shared" si="21"/>
        <v>421.87998115540546</v>
      </c>
      <c r="H187" s="39">
        <f t="shared" si="22"/>
        <v>84.499049081134956</v>
      </c>
      <c r="I187" s="66">
        <f t="shared" si="24"/>
        <v>506.37903023654042</v>
      </c>
      <c r="J187" s="81">
        <f t="shared" si="25"/>
        <v>-43.660339716320351</v>
      </c>
      <c r="K187" s="37">
        <f t="shared" si="23"/>
        <v>462.71869052022009</v>
      </c>
      <c r="L187" s="37">
        <f t="shared" si="26"/>
        <v>6903465.3192147557</v>
      </c>
      <c r="M187" s="37">
        <f t="shared" si="27"/>
        <v>6308243.9078621604</v>
      </c>
      <c r="N187" s="61"/>
      <c r="O187" s="71"/>
      <c r="P187" s="75"/>
    </row>
    <row r="188" spans="1:16" s="34" customFormat="1" x14ac:dyDescent="0.2">
      <c r="A188" s="33">
        <v>3447</v>
      </c>
      <c r="B188" s="34" t="s">
        <v>130</v>
      </c>
      <c r="C188" s="36">
        <v>18147220</v>
      </c>
      <c r="D188" s="80">
        <v>5535</v>
      </c>
      <c r="E188" s="37">
        <f t="shared" si="19"/>
        <v>3278.6305329719962</v>
      </c>
      <c r="F188" s="38">
        <f t="shared" si="20"/>
        <v>0.71010995195702364</v>
      </c>
      <c r="G188" s="39">
        <f t="shared" si="21"/>
        <v>803.06636466568682</v>
      </c>
      <c r="H188" s="39">
        <f t="shared" si="22"/>
        <v>306.85777279546573</v>
      </c>
      <c r="I188" s="66">
        <f t="shared" si="24"/>
        <v>1109.9241374611524</v>
      </c>
      <c r="J188" s="81">
        <f t="shared" si="25"/>
        <v>-43.660339716320351</v>
      </c>
      <c r="K188" s="37">
        <f t="shared" si="23"/>
        <v>1066.2637977448321</v>
      </c>
      <c r="L188" s="37">
        <f t="shared" si="26"/>
        <v>6143430.100847479</v>
      </c>
      <c r="M188" s="37">
        <f t="shared" si="27"/>
        <v>5901770.120517646</v>
      </c>
      <c r="N188" s="61"/>
      <c r="O188" s="71"/>
      <c r="P188" s="75"/>
    </row>
    <row r="189" spans="1:16" s="34" customFormat="1" x14ac:dyDescent="0.2">
      <c r="A189" s="33">
        <v>3448</v>
      </c>
      <c r="B189" s="34" t="s">
        <v>131</v>
      </c>
      <c r="C189" s="36">
        <v>28376137</v>
      </c>
      <c r="D189" s="80">
        <v>6577</v>
      </c>
      <c r="E189" s="37">
        <f t="shared" si="19"/>
        <v>4314.4499011707467</v>
      </c>
      <c r="F189" s="38">
        <f t="shared" si="20"/>
        <v>0.93445534079869219</v>
      </c>
      <c r="G189" s="39">
        <f t="shared" si="21"/>
        <v>181.57474374643661</v>
      </c>
      <c r="H189" s="39">
        <f t="shared" si="22"/>
        <v>0</v>
      </c>
      <c r="I189" s="66">
        <f t="shared" si="24"/>
        <v>181.57474374643661</v>
      </c>
      <c r="J189" s="81">
        <f t="shared" si="25"/>
        <v>-43.660339716320351</v>
      </c>
      <c r="K189" s="37">
        <f t="shared" si="23"/>
        <v>137.91440403011626</v>
      </c>
      <c r="L189" s="37">
        <f t="shared" si="26"/>
        <v>1194217.0896203136</v>
      </c>
      <c r="M189" s="37">
        <f t="shared" si="27"/>
        <v>907063.03530607466</v>
      </c>
      <c r="N189" s="61"/>
      <c r="O189" s="71"/>
      <c r="P189" s="75"/>
    </row>
    <row r="190" spans="1:16" s="34" customFormat="1" x14ac:dyDescent="0.2">
      <c r="A190" s="33">
        <v>3449</v>
      </c>
      <c r="B190" s="34" t="s">
        <v>132</v>
      </c>
      <c r="C190" s="36">
        <v>3446269</v>
      </c>
      <c r="D190" s="80">
        <v>2889</v>
      </c>
      <c r="E190" s="37">
        <f t="shared" si="19"/>
        <v>1192.8933887158187</v>
      </c>
      <c r="F190" s="38">
        <f t="shared" si="20"/>
        <v>0.25836563724762834</v>
      </c>
      <c r="G190" s="39">
        <f t="shared" si="21"/>
        <v>2054.5086512193934</v>
      </c>
      <c r="H190" s="39">
        <f t="shared" si="22"/>
        <v>1036.8657732851279</v>
      </c>
      <c r="I190" s="66">
        <f t="shared" si="24"/>
        <v>3091.3744245045214</v>
      </c>
      <c r="J190" s="81">
        <f t="shared" si="25"/>
        <v>-43.660339716320351</v>
      </c>
      <c r="K190" s="37">
        <f t="shared" si="23"/>
        <v>3047.714084788201</v>
      </c>
      <c r="L190" s="37">
        <f t="shared" si="26"/>
        <v>8930980.7123935614</v>
      </c>
      <c r="M190" s="37">
        <f t="shared" si="27"/>
        <v>8804845.990953112</v>
      </c>
      <c r="N190" s="61"/>
      <c r="O190" s="71"/>
      <c r="P190" s="75"/>
    </row>
    <row r="191" spans="1:16" s="34" customFormat="1" x14ac:dyDescent="0.2">
      <c r="A191" s="33">
        <v>3450</v>
      </c>
      <c r="B191" s="34" t="s">
        <v>133</v>
      </c>
      <c r="C191" s="36">
        <v>4045192</v>
      </c>
      <c r="D191" s="80">
        <v>1256</v>
      </c>
      <c r="E191" s="37">
        <f t="shared" si="19"/>
        <v>3220.6942675159235</v>
      </c>
      <c r="F191" s="38">
        <f t="shared" si="20"/>
        <v>0.69756168881305558</v>
      </c>
      <c r="G191" s="39">
        <f t="shared" si="21"/>
        <v>837.82812393933057</v>
      </c>
      <c r="H191" s="39">
        <f t="shared" si="22"/>
        <v>327.13546570509124</v>
      </c>
      <c r="I191" s="66">
        <f t="shared" si="24"/>
        <v>1164.9635896444217</v>
      </c>
      <c r="J191" s="81">
        <f t="shared" si="25"/>
        <v>-43.660339716320351</v>
      </c>
      <c r="K191" s="37">
        <f t="shared" si="23"/>
        <v>1121.3032499281014</v>
      </c>
      <c r="L191" s="37">
        <f t="shared" si="26"/>
        <v>1463194.2685933937</v>
      </c>
      <c r="M191" s="37">
        <f t="shared" si="27"/>
        <v>1408356.8819096955</v>
      </c>
      <c r="N191" s="61"/>
      <c r="O191" s="71"/>
      <c r="P191" s="75"/>
    </row>
    <row r="192" spans="1:16" s="34" customFormat="1" x14ac:dyDescent="0.2">
      <c r="A192" s="33">
        <v>3451</v>
      </c>
      <c r="B192" s="34" t="s">
        <v>134</v>
      </c>
      <c r="C192" s="36">
        <v>23951490</v>
      </c>
      <c r="D192" s="80">
        <v>6354</v>
      </c>
      <c r="E192" s="37">
        <f t="shared" si="19"/>
        <v>3769.5136921624176</v>
      </c>
      <c r="F192" s="38">
        <f t="shared" si="20"/>
        <v>0.81642904252964832</v>
      </c>
      <c r="G192" s="39">
        <f t="shared" si="21"/>
        <v>508.53646915143406</v>
      </c>
      <c r="H192" s="39">
        <f t="shared" si="22"/>
        <v>135.04866707881831</v>
      </c>
      <c r="I192" s="66">
        <f t="shared" si="24"/>
        <v>643.58513623025237</v>
      </c>
      <c r="J192" s="81">
        <f t="shared" si="25"/>
        <v>-43.660339716320351</v>
      </c>
      <c r="K192" s="37">
        <f t="shared" si="23"/>
        <v>599.92479651393205</v>
      </c>
      <c r="L192" s="37">
        <f t="shared" si="26"/>
        <v>4089339.9556070236</v>
      </c>
      <c r="M192" s="37">
        <f t="shared" si="27"/>
        <v>3811922.1570495241</v>
      </c>
      <c r="N192" s="61"/>
      <c r="O192" s="71"/>
      <c r="P192" s="75"/>
    </row>
    <row r="193" spans="1:16" s="34" customFormat="1" x14ac:dyDescent="0.2">
      <c r="A193" s="33">
        <v>3452</v>
      </c>
      <c r="B193" s="34" t="s">
        <v>135</v>
      </c>
      <c r="C193" s="36">
        <v>8738273</v>
      </c>
      <c r="D193" s="80">
        <v>2111</v>
      </c>
      <c r="E193" s="37">
        <f t="shared" si="19"/>
        <v>4139.3998105163428</v>
      </c>
      <c r="F193" s="38">
        <f t="shared" si="20"/>
        <v>0.89654170270663425</v>
      </c>
      <c r="G193" s="39">
        <f t="shared" si="21"/>
        <v>286.60479813907892</v>
      </c>
      <c r="H193" s="39">
        <f t="shared" si="22"/>
        <v>5.5885256549444868</v>
      </c>
      <c r="I193" s="66">
        <f t="shared" si="24"/>
        <v>292.1933237940234</v>
      </c>
      <c r="J193" s="81">
        <f t="shared" si="25"/>
        <v>-43.660339716320351</v>
      </c>
      <c r="K193" s="37">
        <f t="shared" si="23"/>
        <v>248.53298407770305</v>
      </c>
      <c r="L193" s="37">
        <f t="shared" si="26"/>
        <v>616820.10652918345</v>
      </c>
      <c r="M193" s="37">
        <f t="shared" si="27"/>
        <v>524653.12938803108</v>
      </c>
      <c r="N193" s="61"/>
      <c r="O193" s="71"/>
      <c r="P193" s="75"/>
    </row>
    <row r="194" spans="1:16" s="34" customFormat="1" x14ac:dyDescent="0.2">
      <c r="A194" s="33">
        <v>3453</v>
      </c>
      <c r="B194" s="34" t="s">
        <v>136</v>
      </c>
      <c r="C194" s="36">
        <v>13759453</v>
      </c>
      <c r="D194" s="80">
        <v>3252</v>
      </c>
      <c r="E194" s="37">
        <f t="shared" si="19"/>
        <v>4231.0741082410823</v>
      </c>
      <c r="F194" s="38">
        <f t="shared" si="20"/>
        <v>0.91639719740124326</v>
      </c>
      <c r="G194" s="39">
        <f t="shared" si="21"/>
        <v>231.60021950423524</v>
      </c>
      <c r="H194" s="39">
        <f t="shared" si="22"/>
        <v>0</v>
      </c>
      <c r="I194" s="66">
        <f t="shared" si="24"/>
        <v>231.60021950423524</v>
      </c>
      <c r="J194" s="81">
        <f t="shared" si="25"/>
        <v>-43.660339716320351</v>
      </c>
      <c r="K194" s="37">
        <f t="shared" si="23"/>
        <v>187.93987978791489</v>
      </c>
      <c r="L194" s="37">
        <f t="shared" si="26"/>
        <v>753163.91382777295</v>
      </c>
      <c r="M194" s="37">
        <f t="shared" si="27"/>
        <v>611180.4890702992</v>
      </c>
      <c r="N194" s="61"/>
      <c r="O194" s="71"/>
      <c r="P194" s="75"/>
    </row>
    <row r="195" spans="1:16" s="34" customFormat="1" x14ac:dyDescent="0.2">
      <c r="A195" s="33">
        <v>3454</v>
      </c>
      <c r="B195" s="34" t="s">
        <v>137</v>
      </c>
      <c r="C195" s="36">
        <v>5816368</v>
      </c>
      <c r="D195" s="80">
        <v>1587</v>
      </c>
      <c r="E195" s="37">
        <f t="shared" si="19"/>
        <v>3665.0081915563956</v>
      </c>
      <c r="F195" s="38">
        <f t="shared" si="20"/>
        <v>0.79379447139750026</v>
      </c>
      <c r="G195" s="39">
        <f t="shared" si="21"/>
        <v>571.23976951504721</v>
      </c>
      <c r="H195" s="39">
        <f t="shared" si="22"/>
        <v>171.62559229092599</v>
      </c>
      <c r="I195" s="66">
        <f t="shared" si="24"/>
        <v>742.86536180597318</v>
      </c>
      <c r="J195" s="81">
        <f t="shared" si="25"/>
        <v>-43.660339716320351</v>
      </c>
      <c r="K195" s="37">
        <f t="shared" si="23"/>
        <v>699.20502208965286</v>
      </c>
      <c r="L195" s="37">
        <f t="shared" si="26"/>
        <v>1178927.3291860793</v>
      </c>
      <c r="M195" s="37">
        <f t="shared" si="27"/>
        <v>1109638.370056279</v>
      </c>
      <c r="N195" s="61"/>
      <c r="O195" s="71"/>
      <c r="P195" s="75"/>
    </row>
    <row r="196" spans="1:16" s="34" customFormat="1" x14ac:dyDescent="0.2">
      <c r="A196" s="33">
        <v>3801</v>
      </c>
      <c r="B196" s="34" t="s">
        <v>155</v>
      </c>
      <c r="C196" s="36">
        <v>107145753</v>
      </c>
      <c r="D196" s="80">
        <v>27502</v>
      </c>
      <c r="E196" s="37">
        <f t="shared" si="19"/>
        <v>3895.9258599374589</v>
      </c>
      <c r="F196" s="38">
        <f t="shared" si="20"/>
        <v>0.84380832100667347</v>
      </c>
      <c r="G196" s="39">
        <f t="shared" si="21"/>
        <v>432.6891684864093</v>
      </c>
      <c r="H196" s="39">
        <f t="shared" si="22"/>
        <v>90.804408357553839</v>
      </c>
      <c r="I196" s="66">
        <f t="shared" si="24"/>
        <v>523.49357684396318</v>
      </c>
      <c r="J196" s="81">
        <f t="shared" si="25"/>
        <v>-43.660339716320351</v>
      </c>
      <c r="K196" s="37">
        <f t="shared" si="23"/>
        <v>479.83323712764286</v>
      </c>
      <c r="L196" s="37">
        <f t="shared" si="26"/>
        <v>14397120.350362675</v>
      </c>
      <c r="M196" s="37">
        <f t="shared" si="27"/>
        <v>13196373.687484434</v>
      </c>
      <c r="N196" s="61"/>
      <c r="O196" s="71"/>
      <c r="P196" s="75"/>
    </row>
    <row r="197" spans="1:16" s="34" customFormat="1" x14ac:dyDescent="0.2">
      <c r="A197" s="33">
        <v>3802</v>
      </c>
      <c r="B197" s="34" t="s">
        <v>160</v>
      </c>
      <c r="C197" s="36">
        <v>104784246</v>
      </c>
      <c r="D197" s="80">
        <v>25681</v>
      </c>
      <c r="E197" s="37">
        <f t="shared" si="19"/>
        <v>4080.2245239671352</v>
      </c>
      <c r="F197" s="38">
        <f t="shared" si="20"/>
        <v>0.88372508324740839</v>
      </c>
      <c r="G197" s="39">
        <f t="shared" si="21"/>
        <v>322.1099700686035</v>
      </c>
      <c r="H197" s="39">
        <f t="shared" si="22"/>
        <v>26.299875947167152</v>
      </c>
      <c r="I197" s="66">
        <f t="shared" si="24"/>
        <v>348.40984601577065</v>
      </c>
      <c r="J197" s="81">
        <f t="shared" si="25"/>
        <v>-43.660339716320351</v>
      </c>
      <c r="K197" s="37">
        <f t="shared" si="23"/>
        <v>304.74950629945033</v>
      </c>
      <c r="L197" s="37">
        <f t="shared" si="26"/>
        <v>8947513.2555310056</v>
      </c>
      <c r="M197" s="37">
        <f t="shared" si="27"/>
        <v>7826272.0712761842</v>
      </c>
      <c r="N197" s="61"/>
      <c r="O197" s="71"/>
      <c r="P197" s="75"/>
    </row>
    <row r="198" spans="1:16" s="34" customFormat="1" x14ac:dyDescent="0.2">
      <c r="A198" s="33">
        <v>3803</v>
      </c>
      <c r="B198" s="34" t="s">
        <v>156</v>
      </c>
      <c r="C198" s="36">
        <v>250778554</v>
      </c>
      <c r="D198" s="80">
        <v>57794</v>
      </c>
      <c r="E198" s="37">
        <f t="shared" si="19"/>
        <v>4339.1797418417136</v>
      </c>
      <c r="F198" s="38">
        <f t="shared" si="20"/>
        <v>0.93981151185674872</v>
      </c>
      <c r="G198" s="39">
        <f t="shared" si="21"/>
        <v>166.73683934385645</v>
      </c>
      <c r="H198" s="39">
        <f t="shared" si="22"/>
        <v>0</v>
      </c>
      <c r="I198" s="66">
        <f t="shared" si="24"/>
        <v>166.73683934385645</v>
      </c>
      <c r="J198" s="81">
        <f t="shared" si="25"/>
        <v>-43.660339716320351</v>
      </c>
      <c r="K198" s="37">
        <f t="shared" si="23"/>
        <v>123.07649962753609</v>
      </c>
      <c r="L198" s="37">
        <f t="shared" si="26"/>
        <v>9636388.8930388391</v>
      </c>
      <c r="M198" s="37">
        <f t="shared" si="27"/>
        <v>7113083.2194738211</v>
      </c>
      <c r="N198" s="61"/>
      <c r="O198" s="71"/>
      <c r="P198" s="75"/>
    </row>
    <row r="199" spans="1:16" s="34" customFormat="1" x14ac:dyDescent="0.2">
      <c r="A199" s="33">
        <v>3804</v>
      </c>
      <c r="B199" s="34" t="s">
        <v>157</v>
      </c>
      <c r="C199" s="36">
        <v>257977176</v>
      </c>
      <c r="D199" s="80">
        <v>64943</v>
      </c>
      <c r="E199" s="37">
        <f t="shared" si="19"/>
        <v>3972.3630876306916</v>
      </c>
      <c r="F199" s="38">
        <f t="shared" si="20"/>
        <v>0.8603636588341923</v>
      </c>
      <c r="G199" s="39">
        <f t="shared" si="21"/>
        <v>386.82683187046968</v>
      </c>
      <c r="H199" s="39">
        <f t="shared" si="22"/>
        <v>64.05137866492241</v>
      </c>
      <c r="I199" s="66">
        <f t="shared" si="24"/>
        <v>450.8782105353921</v>
      </c>
      <c r="J199" s="81">
        <f t="shared" si="25"/>
        <v>-43.660339716320351</v>
      </c>
      <c r="K199" s="37">
        <f t="shared" si="23"/>
        <v>407.21787081907178</v>
      </c>
      <c r="L199" s="37">
        <f t="shared" si="26"/>
        <v>29281383.626799971</v>
      </c>
      <c r="M199" s="37">
        <f t="shared" si="27"/>
        <v>26445950.18460298</v>
      </c>
      <c r="N199" s="61"/>
      <c r="O199" s="71"/>
      <c r="P199" s="75"/>
    </row>
    <row r="200" spans="1:16" s="34" customFormat="1" x14ac:dyDescent="0.2">
      <c r="A200" s="33">
        <v>3805</v>
      </c>
      <c r="B200" s="34" t="s">
        <v>158</v>
      </c>
      <c r="C200" s="36">
        <v>192297584</v>
      </c>
      <c r="D200" s="80">
        <v>47777</v>
      </c>
      <c r="E200" s="37">
        <f t="shared" ref="E200:E263" si="28">(C200)/D200</f>
        <v>4024.8986750947111</v>
      </c>
      <c r="F200" s="38">
        <f t="shared" ref="F200:F263" si="29">IF(ISNUMBER(C200),E200/E$365,"")</f>
        <v>0.87174220335603936</v>
      </c>
      <c r="G200" s="39">
        <f t="shared" ref="G200:G263" si="30">(E$365-E200)*0.6</f>
        <v>355.30547939205798</v>
      </c>
      <c r="H200" s="39">
        <f t="shared" ref="H200:H263" si="31">IF(E200&gt;=E$365*0.9,0,IF(E200&lt;0.9*E$365,(E$365*0.9-E200)*0.35))</f>
        <v>45.663923052515585</v>
      </c>
      <c r="I200" s="66">
        <f t="shared" si="24"/>
        <v>400.96940244457357</v>
      </c>
      <c r="J200" s="81">
        <f t="shared" si="25"/>
        <v>-43.660339716320351</v>
      </c>
      <c r="K200" s="37">
        <f t="shared" ref="K200:K263" si="32">I200+J200</f>
        <v>357.30906272825325</v>
      </c>
      <c r="L200" s="37">
        <f t="shared" si="26"/>
        <v>19157115.140594393</v>
      </c>
      <c r="M200" s="37">
        <f t="shared" si="27"/>
        <v>17071155.089967757</v>
      </c>
      <c r="N200" s="61"/>
      <c r="O200" s="71"/>
      <c r="P200" s="75"/>
    </row>
    <row r="201" spans="1:16" s="34" customFormat="1" x14ac:dyDescent="0.2">
      <c r="A201" s="33">
        <v>3806</v>
      </c>
      <c r="B201" s="34" t="s">
        <v>162</v>
      </c>
      <c r="C201" s="36">
        <v>157876488</v>
      </c>
      <c r="D201" s="80">
        <v>36624</v>
      </c>
      <c r="E201" s="37">
        <f t="shared" si="28"/>
        <v>4310.7385321100919</v>
      </c>
      <c r="F201" s="38">
        <f t="shared" si="29"/>
        <v>0.93365150514876083</v>
      </c>
      <c r="G201" s="39">
        <f t="shared" si="30"/>
        <v>183.80156518282948</v>
      </c>
      <c r="H201" s="39">
        <f t="shared" si="31"/>
        <v>0</v>
      </c>
      <c r="I201" s="66">
        <f t="shared" ref="I201:I264" si="33">G201+H201</f>
        <v>183.80156518282948</v>
      </c>
      <c r="J201" s="81">
        <f t="shared" ref="J201:J264" si="34">I$367</f>
        <v>-43.660339716320351</v>
      </c>
      <c r="K201" s="37">
        <f t="shared" si="32"/>
        <v>140.14122546650913</v>
      </c>
      <c r="L201" s="37">
        <f t="shared" ref="L201:L264" si="35">(I201*D201)</f>
        <v>6731548.523255947</v>
      </c>
      <c r="M201" s="37">
        <f t="shared" ref="M201:M264" si="36">(K201*D201)</f>
        <v>5132532.2414854299</v>
      </c>
      <c r="N201" s="61"/>
      <c r="O201" s="71"/>
      <c r="P201" s="75"/>
    </row>
    <row r="202" spans="1:16" s="34" customFormat="1" x14ac:dyDescent="0.2">
      <c r="A202" s="33">
        <v>3807</v>
      </c>
      <c r="B202" s="34" t="s">
        <v>163</v>
      </c>
      <c r="C202" s="36">
        <v>214281291</v>
      </c>
      <c r="D202" s="80">
        <v>55513</v>
      </c>
      <c r="E202" s="37">
        <f t="shared" si="28"/>
        <v>3860.020013330211</v>
      </c>
      <c r="F202" s="38">
        <f t="shared" si="29"/>
        <v>0.83603156825797731</v>
      </c>
      <c r="G202" s="39">
        <f t="shared" si="30"/>
        <v>454.23267645075799</v>
      </c>
      <c r="H202" s="39">
        <f t="shared" si="31"/>
        <v>103.3714546700906</v>
      </c>
      <c r="I202" s="66">
        <f t="shared" si="33"/>
        <v>557.60413112084859</v>
      </c>
      <c r="J202" s="81">
        <f t="shared" si="34"/>
        <v>-43.660339716320351</v>
      </c>
      <c r="K202" s="37">
        <f t="shared" si="32"/>
        <v>513.94379140452827</v>
      </c>
      <c r="L202" s="37">
        <f t="shared" si="35"/>
        <v>30954278.130911667</v>
      </c>
      <c r="M202" s="37">
        <f t="shared" si="36"/>
        <v>28530561.692239579</v>
      </c>
      <c r="N202" s="61"/>
      <c r="O202" s="71"/>
      <c r="P202" s="75"/>
    </row>
    <row r="203" spans="1:16" s="34" customFormat="1" x14ac:dyDescent="0.2">
      <c r="A203" s="33">
        <v>3808</v>
      </c>
      <c r="B203" s="34" t="s">
        <v>164</v>
      </c>
      <c r="C203" s="36">
        <v>47591058</v>
      </c>
      <c r="D203" s="80">
        <v>13029</v>
      </c>
      <c r="E203" s="37">
        <f t="shared" si="28"/>
        <v>3652.7022795302787</v>
      </c>
      <c r="F203" s="38">
        <f t="shared" si="29"/>
        <v>0.79112916632278307</v>
      </c>
      <c r="G203" s="39">
        <f t="shared" si="30"/>
        <v>578.62331673071742</v>
      </c>
      <c r="H203" s="39">
        <f t="shared" si="31"/>
        <v>175.9326615000669</v>
      </c>
      <c r="I203" s="66">
        <f t="shared" si="33"/>
        <v>754.55597823078438</v>
      </c>
      <c r="J203" s="81">
        <f t="shared" si="34"/>
        <v>-43.660339716320351</v>
      </c>
      <c r="K203" s="37">
        <f t="shared" si="32"/>
        <v>710.89563851446405</v>
      </c>
      <c r="L203" s="37">
        <f t="shared" si="35"/>
        <v>9831109.8403688893</v>
      </c>
      <c r="M203" s="37">
        <f t="shared" si="36"/>
        <v>9262259.2742049526</v>
      </c>
      <c r="N203" s="61"/>
      <c r="O203" s="71"/>
      <c r="P203" s="75"/>
    </row>
    <row r="204" spans="1:16" s="34" customFormat="1" x14ac:dyDescent="0.2">
      <c r="A204" s="33">
        <v>3811</v>
      </c>
      <c r="B204" s="34" t="s">
        <v>161</v>
      </c>
      <c r="C204" s="36">
        <v>120234175</v>
      </c>
      <c r="D204" s="80">
        <v>27165</v>
      </c>
      <c r="E204" s="37">
        <f t="shared" si="28"/>
        <v>4426.069390760169</v>
      </c>
      <c r="F204" s="38">
        <f t="shared" si="29"/>
        <v>0.95863071206809936</v>
      </c>
      <c r="G204" s="39">
        <f t="shared" si="30"/>
        <v>114.60304999278323</v>
      </c>
      <c r="H204" s="39">
        <f t="shared" si="31"/>
        <v>0</v>
      </c>
      <c r="I204" s="66">
        <f t="shared" si="33"/>
        <v>114.60304999278323</v>
      </c>
      <c r="J204" s="81">
        <f t="shared" si="34"/>
        <v>-43.660339716320351</v>
      </c>
      <c r="K204" s="37">
        <f t="shared" si="32"/>
        <v>70.942710276462876</v>
      </c>
      <c r="L204" s="37">
        <f t="shared" si="35"/>
        <v>3113191.8530539563</v>
      </c>
      <c r="M204" s="37">
        <f t="shared" si="36"/>
        <v>1927158.7246601139</v>
      </c>
      <c r="N204" s="61"/>
      <c r="O204" s="71"/>
      <c r="P204" s="75"/>
    </row>
    <row r="205" spans="1:16" s="34" customFormat="1" x14ac:dyDescent="0.2">
      <c r="A205" s="33">
        <v>3812</v>
      </c>
      <c r="B205" s="34" t="s">
        <v>165</v>
      </c>
      <c r="C205" s="36">
        <v>8983490</v>
      </c>
      <c r="D205" s="80">
        <v>2349</v>
      </c>
      <c r="E205" s="37">
        <f t="shared" si="28"/>
        <v>3824.3891017454234</v>
      </c>
      <c r="F205" s="38">
        <f t="shared" si="29"/>
        <v>0.8283143629616786</v>
      </c>
      <c r="G205" s="39">
        <f t="shared" si="30"/>
        <v>475.61122340163053</v>
      </c>
      <c r="H205" s="39">
        <f t="shared" si="31"/>
        <v>115.84227372476624</v>
      </c>
      <c r="I205" s="66">
        <f t="shared" si="33"/>
        <v>591.45349712639677</v>
      </c>
      <c r="J205" s="81">
        <f t="shared" si="34"/>
        <v>-43.660339716320351</v>
      </c>
      <c r="K205" s="37">
        <f t="shared" si="32"/>
        <v>547.79315741007645</v>
      </c>
      <c r="L205" s="37">
        <f t="shared" si="35"/>
        <v>1389324.264749906</v>
      </c>
      <c r="M205" s="37">
        <f t="shared" si="36"/>
        <v>1286766.1267562695</v>
      </c>
      <c r="N205" s="61"/>
      <c r="O205" s="71"/>
      <c r="P205" s="75"/>
    </row>
    <row r="206" spans="1:16" s="34" customFormat="1" x14ac:dyDescent="0.2">
      <c r="A206" s="33">
        <v>3813</v>
      </c>
      <c r="B206" s="34" t="s">
        <v>166</v>
      </c>
      <c r="C206" s="36">
        <v>59923508</v>
      </c>
      <c r="D206" s="80">
        <v>14056</v>
      </c>
      <c r="E206" s="37">
        <f t="shared" si="28"/>
        <v>4263.1977803073423</v>
      </c>
      <c r="F206" s="38">
        <f t="shared" si="29"/>
        <v>0.9233547789275085</v>
      </c>
      <c r="G206" s="39">
        <f t="shared" si="30"/>
        <v>212.32601626447922</v>
      </c>
      <c r="H206" s="39">
        <f t="shared" si="31"/>
        <v>0</v>
      </c>
      <c r="I206" s="66">
        <f t="shared" si="33"/>
        <v>212.32601626447922</v>
      </c>
      <c r="J206" s="81">
        <f t="shared" si="34"/>
        <v>-43.660339716320351</v>
      </c>
      <c r="K206" s="37">
        <f t="shared" si="32"/>
        <v>168.66567654815887</v>
      </c>
      <c r="L206" s="37">
        <f t="shared" si="35"/>
        <v>2984454.4846135201</v>
      </c>
      <c r="M206" s="37">
        <f t="shared" si="36"/>
        <v>2370764.749560921</v>
      </c>
      <c r="N206" s="61"/>
      <c r="O206" s="71"/>
      <c r="P206" s="75"/>
    </row>
    <row r="207" spans="1:16" s="34" customFormat="1" x14ac:dyDescent="0.2">
      <c r="A207" s="33">
        <v>3814</v>
      </c>
      <c r="B207" s="34" t="s">
        <v>167</v>
      </c>
      <c r="C207" s="36">
        <v>39251143</v>
      </c>
      <c r="D207" s="80">
        <v>10351</v>
      </c>
      <c r="E207" s="37">
        <f t="shared" si="28"/>
        <v>3792.0145879625156</v>
      </c>
      <c r="F207" s="38">
        <f t="shared" si="29"/>
        <v>0.8213024522886655</v>
      </c>
      <c r="G207" s="39">
        <f t="shared" si="30"/>
        <v>495.03593167137524</v>
      </c>
      <c r="H207" s="39">
        <f t="shared" si="31"/>
        <v>127.17335354878398</v>
      </c>
      <c r="I207" s="66">
        <f t="shared" si="33"/>
        <v>622.20928522015925</v>
      </c>
      <c r="J207" s="81">
        <f t="shared" si="34"/>
        <v>-43.660339716320351</v>
      </c>
      <c r="K207" s="37">
        <f t="shared" si="32"/>
        <v>578.54894550383892</v>
      </c>
      <c r="L207" s="37">
        <f t="shared" si="35"/>
        <v>6440488.3113138685</v>
      </c>
      <c r="M207" s="37">
        <f t="shared" si="36"/>
        <v>5988560.134910237</v>
      </c>
      <c r="N207" s="61"/>
      <c r="O207" s="71"/>
      <c r="P207" s="75"/>
    </row>
    <row r="208" spans="1:16" s="34" customFormat="1" x14ac:dyDescent="0.2">
      <c r="A208" s="33">
        <v>3815</v>
      </c>
      <c r="B208" s="34" t="s">
        <v>168</v>
      </c>
      <c r="C208" s="36">
        <v>13789836</v>
      </c>
      <c r="D208" s="80">
        <v>4093</v>
      </c>
      <c r="E208" s="37">
        <f t="shared" si="28"/>
        <v>3369.1268018568289</v>
      </c>
      <c r="F208" s="38">
        <f t="shared" si="29"/>
        <v>0.72971030048786178</v>
      </c>
      <c r="G208" s="39">
        <f t="shared" si="30"/>
        <v>748.76860333478726</v>
      </c>
      <c r="H208" s="39">
        <f t="shared" si="31"/>
        <v>275.1840786857743</v>
      </c>
      <c r="I208" s="66">
        <f t="shared" si="33"/>
        <v>1023.9526820205615</v>
      </c>
      <c r="J208" s="81">
        <f t="shared" si="34"/>
        <v>-43.660339716320351</v>
      </c>
      <c r="K208" s="37">
        <f t="shared" si="32"/>
        <v>980.29234230424117</v>
      </c>
      <c r="L208" s="37">
        <f t="shared" si="35"/>
        <v>4191038.3275101581</v>
      </c>
      <c r="M208" s="37">
        <f t="shared" si="36"/>
        <v>4012336.5570512591</v>
      </c>
      <c r="N208" s="61"/>
      <c r="O208" s="71"/>
      <c r="P208" s="75"/>
    </row>
    <row r="209" spans="1:16" s="34" customFormat="1" x14ac:dyDescent="0.2">
      <c r="A209" s="33">
        <v>3816</v>
      </c>
      <c r="B209" s="34" t="s">
        <v>169</v>
      </c>
      <c r="C209" s="36">
        <v>23201979</v>
      </c>
      <c r="D209" s="80">
        <v>6494</v>
      </c>
      <c r="E209" s="37">
        <f t="shared" si="28"/>
        <v>3572.8332306744687</v>
      </c>
      <c r="F209" s="38">
        <f t="shared" si="29"/>
        <v>0.77383053938831081</v>
      </c>
      <c r="G209" s="39">
        <f t="shared" si="30"/>
        <v>626.54474604420341</v>
      </c>
      <c r="H209" s="39">
        <f t="shared" si="31"/>
        <v>203.88682859960039</v>
      </c>
      <c r="I209" s="66">
        <f t="shared" si="33"/>
        <v>830.43157464380374</v>
      </c>
      <c r="J209" s="81">
        <f t="shared" si="34"/>
        <v>-43.660339716320351</v>
      </c>
      <c r="K209" s="37">
        <f t="shared" si="32"/>
        <v>786.77123492748342</v>
      </c>
      <c r="L209" s="37">
        <f t="shared" si="35"/>
        <v>5392822.645736861</v>
      </c>
      <c r="M209" s="37">
        <f t="shared" si="36"/>
        <v>5109292.3996190773</v>
      </c>
      <c r="N209" s="61"/>
      <c r="O209" s="71"/>
      <c r="P209" s="75"/>
    </row>
    <row r="210" spans="1:16" s="34" customFormat="1" x14ac:dyDescent="0.2">
      <c r="A210" s="33">
        <v>3817</v>
      </c>
      <c r="B210" s="34" t="s">
        <v>405</v>
      </c>
      <c r="C210" s="36">
        <v>36976427</v>
      </c>
      <c r="D210" s="80">
        <v>10539</v>
      </c>
      <c r="E210" s="37">
        <f t="shared" si="28"/>
        <v>3508.532782996489</v>
      </c>
      <c r="F210" s="38">
        <f t="shared" si="29"/>
        <v>0.75990387477873211</v>
      </c>
      <c r="G210" s="39">
        <f t="shared" si="30"/>
        <v>665.12501465099115</v>
      </c>
      <c r="H210" s="39">
        <f t="shared" si="31"/>
        <v>226.39198528689329</v>
      </c>
      <c r="I210" s="66">
        <f t="shared" si="33"/>
        <v>891.51699993788441</v>
      </c>
      <c r="J210" s="81">
        <f t="shared" si="34"/>
        <v>-43.660339716320351</v>
      </c>
      <c r="K210" s="37">
        <f t="shared" si="32"/>
        <v>847.85666022156408</v>
      </c>
      <c r="L210" s="37">
        <f t="shared" si="35"/>
        <v>9395697.6623453647</v>
      </c>
      <c r="M210" s="37">
        <f t="shared" si="36"/>
        <v>8935561.3420750648</v>
      </c>
      <c r="N210" s="61"/>
      <c r="O210" s="71"/>
      <c r="P210" s="75"/>
    </row>
    <row r="211" spans="1:16" s="34" customFormat="1" x14ac:dyDescent="0.2">
      <c r="A211" s="33">
        <v>3818</v>
      </c>
      <c r="B211" s="34" t="s">
        <v>171</v>
      </c>
      <c r="C211" s="36">
        <v>23043887</v>
      </c>
      <c r="D211" s="80">
        <v>5512</v>
      </c>
      <c r="E211" s="37">
        <f t="shared" si="28"/>
        <v>4180.6761611030479</v>
      </c>
      <c r="F211" s="38">
        <f t="shared" si="29"/>
        <v>0.90548163876753496</v>
      </c>
      <c r="G211" s="39">
        <f t="shared" si="30"/>
        <v>261.83898778705588</v>
      </c>
      <c r="H211" s="39">
        <f t="shared" si="31"/>
        <v>0</v>
      </c>
      <c r="I211" s="66">
        <f t="shared" si="33"/>
        <v>261.83898778705588</v>
      </c>
      <c r="J211" s="81">
        <f t="shared" si="34"/>
        <v>-43.660339716320351</v>
      </c>
      <c r="K211" s="37">
        <f t="shared" si="32"/>
        <v>218.17864807073553</v>
      </c>
      <c r="L211" s="37">
        <f t="shared" si="35"/>
        <v>1443256.500682252</v>
      </c>
      <c r="M211" s="37">
        <f t="shared" si="36"/>
        <v>1202600.7081658943</v>
      </c>
      <c r="N211" s="61"/>
      <c r="O211" s="71"/>
      <c r="P211" s="75"/>
    </row>
    <row r="212" spans="1:16" s="34" customFormat="1" x14ac:dyDescent="0.2">
      <c r="A212" s="33">
        <v>3819</v>
      </c>
      <c r="B212" s="34" t="s">
        <v>172</v>
      </c>
      <c r="C212" s="36">
        <v>5739636</v>
      </c>
      <c r="D212" s="80">
        <v>1562</v>
      </c>
      <c r="E212" s="37">
        <f t="shared" si="28"/>
        <v>3674.5428937259921</v>
      </c>
      <c r="F212" s="38">
        <f t="shared" si="29"/>
        <v>0.79585956742814068</v>
      </c>
      <c r="G212" s="39">
        <f t="shared" si="30"/>
        <v>565.51894821328926</v>
      </c>
      <c r="H212" s="39">
        <f t="shared" si="31"/>
        <v>168.28844653156719</v>
      </c>
      <c r="I212" s="66">
        <f t="shared" si="33"/>
        <v>733.80739474485642</v>
      </c>
      <c r="J212" s="81">
        <f t="shared" si="34"/>
        <v>-43.660339716320351</v>
      </c>
      <c r="K212" s="37">
        <f t="shared" si="32"/>
        <v>690.1470550285361</v>
      </c>
      <c r="L212" s="37">
        <f t="shared" si="35"/>
        <v>1146207.1505914656</v>
      </c>
      <c r="M212" s="37">
        <f t="shared" si="36"/>
        <v>1078009.6999545733</v>
      </c>
      <c r="N212" s="61"/>
      <c r="O212" s="71"/>
      <c r="P212" s="75"/>
    </row>
    <row r="213" spans="1:16" s="34" customFormat="1" x14ac:dyDescent="0.2">
      <c r="A213" s="33">
        <v>3820</v>
      </c>
      <c r="B213" s="34" t="s">
        <v>173</v>
      </c>
      <c r="C213" s="36">
        <v>11680441</v>
      </c>
      <c r="D213" s="80">
        <v>2889</v>
      </c>
      <c r="E213" s="37">
        <f t="shared" si="28"/>
        <v>4043.0740740740739</v>
      </c>
      <c r="F213" s="38">
        <f t="shared" si="29"/>
        <v>0.87567876515104459</v>
      </c>
      <c r="G213" s="39">
        <f t="shared" si="30"/>
        <v>344.40024000444026</v>
      </c>
      <c r="H213" s="39">
        <f t="shared" si="31"/>
        <v>39.302533409738587</v>
      </c>
      <c r="I213" s="66">
        <f t="shared" si="33"/>
        <v>383.70277341417886</v>
      </c>
      <c r="J213" s="81">
        <f t="shared" si="34"/>
        <v>-43.660339716320351</v>
      </c>
      <c r="K213" s="37">
        <f t="shared" si="32"/>
        <v>340.04243369785854</v>
      </c>
      <c r="L213" s="37">
        <f t="shared" si="35"/>
        <v>1108517.3123935626</v>
      </c>
      <c r="M213" s="37">
        <f t="shared" si="36"/>
        <v>982382.59095311328</v>
      </c>
      <c r="N213" s="61"/>
      <c r="O213" s="71"/>
      <c r="P213" s="75"/>
    </row>
    <row r="214" spans="1:16" s="34" customFormat="1" x14ac:dyDescent="0.2">
      <c r="A214" s="33">
        <v>3821</v>
      </c>
      <c r="B214" s="34" t="s">
        <v>174</v>
      </c>
      <c r="C214" s="36">
        <v>10245870</v>
      </c>
      <c r="D214" s="80">
        <v>2452</v>
      </c>
      <c r="E214" s="37">
        <f t="shared" si="28"/>
        <v>4178.5766721044047</v>
      </c>
      <c r="F214" s="38">
        <f t="shared" si="29"/>
        <v>0.90502691597490315</v>
      </c>
      <c r="G214" s="39">
        <f t="shared" si="30"/>
        <v>263.09868118624178</v>
      </c>
      <c r="H214" s="39">
        <f t="shared" si="31"/>
        <v>0</v>
      </c>
      <c r="I214" s="66">
        <f t="shared" si="33"/>
        <v>263.09868118624178</v>
      </c>
      <c r="J214" s="81">
        <f t="shared" si="34"/>
        <v>-43.660339716320351</v>
      </c>
      <c r="K214" s="37">
        <f t="shared" si="32"/>
        <v>219.43834146992143</v>
      </c>
      <c r="L214" s="37">
        <f t="shared" si="35"/>
        <v>645117.96626866481</v>
      </c>
      <c r="M214" s="37">
        <f t="shared" si="36"/>
        <v>538062.8132842473</v>
      </c>
      <c r="N214" s="61"/>
      <c r="O214" s="71"/>
      <c r="P214" s="75"/>
    </row>
    <row r="215" spans="1:16" s="34" customFormat="1" x14ac:dyDescent="0.2">
      <c r="A215" s="33">
        <v>3822</v>
      </c>
      <c r="B215" s="34" t="s">
        <v>175</v>
      </c>
      <c r="C215" s="36">
        <v>5177094</v>
      </c>
      <c r="D215" s="80">
        <v>1414</v>
      </c>
      <c r="E215" s="37">
        <f t="shared" si="28"/>
        <v>3661.3111739745405</v>
      </c>
      <c r="F215" s="38">
        <f t="shared" si="29"/>
        <v>0.79299374409656354</v>
      </c>
      <c r="G215" s="39">
        <f t="shared" si="30"/>
        <v>573.45798006416032</v>
      </c>
      <c r="H215" s="39">
        <f t="shared" si="31"/>
        <v>172.9195484445753</v>
      </c>
      <c r="I215" s="66">
        <f t="shared" si="33"/>
        <v>746.37752850873562</v>
      </c>
      <c r="J215" s="81">
        <f t="shared" si="34"/>
        <v>-43.660339716320351</v>
      </c>
      <c r="K215" s="37">
        <f t="shared" si="32"/>
        <v>702.7171887924153</v>
      </c>
      <c r="L215" s="37">
        <f t="shared" si="35"/>
        <v>1055377.8253113523</v>
      </c>
      <c r="M215" s="37">
        <f t="shared" si="36"/>
        <v>993642.10495247529</v>
      </c>
      <c r="N215" s="61"/>
      <c r="O215" s="71"/>
      <c r="P215" s="75"/>
    </row>
    <row r="216" spans="1:16" s="34" customFormat="1" x14ac:dyDescent="0.2">
      <c r="A216" s="33">
        <v>3823</v>
      </c>
      <c r="B216" s="34" t="s">
        <v>176</v>
      </c>
      <c r="C216" s="36">
        <v>4525596</v>
      </c>
      <c r="D216" s="80">
        <v>1198</v>
      </c>
      <c r="E216" s="37">
        <f t="shared" si="28"/>
        <v>3777.6260434056762</v>
      </c>
      <c r="F216" s="38">
        <f t="shared" si="29"/>
        <v>0.81818607531930732</v>
      </c>
      <c r="G216" s="39">
        <f t="shared" si="30"/>
        <v>503.66905840547884</v>
      </c>
      <c r="H216" s="39">
        <f t="shared" si="31"/>
        <v>132.20934414367778</v>
      </c>
      <c r="I216" s="66">
        <f t="shared" si="33"/>
        <v>635.87840254915659</v>
      </c>
      <c r="J216" s="81">
        <f t="shared" si="34"/>
        <v>-43.660339716320351</v>
      </c>
      <c r="K216" s="37">
        <f t="shared" si="32"/>
        <v>592.21806283283627</v>
      </c>
      <c r="L216" s="37">
        <f t="shared" si="35"/>
        <v>761782.32625388959</v>
      </c>
      <c r="M216" s="37">
        <f t="shared" si="36"/>
        <v>709477.23927373788</v>
      </c>
      <c r="N216" s="61"/>
      <c r="O216" s="71"/>
      <c r="P216" s="75"/>
    </row>
    <row r="217" spans="1:16" s="34" customFormat="1" x14ac:dyDescent="0.2">
      <c r="A217" s="33">
        <v>3824</v>
      </c>
      <c r="B217" s="34" t="s">
        <v>177</v>
      </c>
      <c r="C217" s="36">
        <v>9500420</v>
      </c>
      <c r="D217" s="80">
        <v>2140</v>
      </c>
      <c r="E217" s="37">
        <f t="shared" si="28"/>
        <v>4439.4485981308408</v>
      </c>
      <c r="F217" s="38">
        <f t="shared" si="29"/>
        <v>0.96152847935467389</v>
      </c>
      <c r="G217" s="39">
        <f t="shared" si="30"/>
        <v>106.57552557038015</v>
      </c>
      <c r="H217" s="39">
        <f t="shared" si="31"/>
        <v>0</v>
      </c>
      <c r="I217" s="66">
        <f t="shared" si="33"/>
        <v>106.57552557038015</v>
      </c>
      <c r="J217" s="81">
        <f t="shared" si="34"/>
        <v>-43.660339716320351</v>
      </c>
      <c r="K217" s="37">
        <f t="shared" si="32"/>
        <v>62.9151858540598</v>
      </c>
      <c r="L217" s="37">
        <f t="shared" si="35"/>
        <v>228071.62472061353</v>
      </c>
      <c r="M217" s="37">
        <f t="shared" si="36"/>
        <v>134638.49772768797</v>
      </c>
      <c r="N217" s="61"/>
      <c r="O217" s="71"/>
      <c r="P217" s="75"/>
    </row>
    <row r="218" spans="1:16" s="34" customFormat="1" x14ac:dyDescent="0.2">
      <c r="A218" s="33">
        <v>3825</v>
      </c>
      <c r="B218" s="34" t="s">
        <v>178</v>
      </c>
      <c r="C218" s="36">
        <v>16504690</v>
      </c>
      <c r="D218" s="80">
        <v>3755</v>
      </c>
      <c r="E218" s="37">
        <f t="shared" si="28"/>
        <v>4395.3901464713717</v>
      </c>
      <c r="F218" s="38">
        <f t="shared" si="29"/>
        <v>0.95198597534985507</v>
      </c>
      <c r="G218" s="39">
        <f t="shared" si="30"/>
        <v>133.01059656606157</v>
      </c>
      <c r="H218" s="39">
        <f t="shared" si="31"/>
        <v>0</v>
      </c>
      <c r="I218" s="66">
        <f t="shared" si="33"/>
        <v>133.01059656606157</v>
      </c>
      <c r="J218" s="81">
        <f t="shared" si="34"/>
        <v>-43.660339716320351</v>
      </c>
      <c r="K218" s="37">
        <f t="shared" si="32"/>
        <v>89.350256849741214</v>
      </c>
      <c r="L218" s="37">
        <f t="shared" si="35"/>
        <v>499454.7901055612</v>
      </c>
      <c r="M218" s="37">
        <f t="shared" si="36"/>
        <v>335510.21447077824</v>
      </c>
      <c r="N218" s="61"/>
      <c r="O218" s="71"/>
      <c r="P218" s="75"/>
    </row>
    <row r="219" spans="1:16" s="34" customFormat="1" x14ac:dyDescent="0.2">
      <c r="A219" s="33">
        <v>4201</v>
      </c>
      <c r="B219" s="34" t="s">
        <v>179</v>
      </c>
      <c r="C219" s="36">
        <v>24735692</v>
      </c>
      <c r="D219" s="80">
        <v>6735</v>
      </c>
      <c r="E219" s="37">
        <f t="shared" si="28"/>
        <v>3672.7085374907201</v>
      </c>
      <c r="F219" s="38">
        <f t="shared" si="29"/>
        <v>0.79546226904242701</v>
      </c>
      <c r="G219" s="39">
        <f t="shared" si="30"/>
        <v>566.61956195445248</v>
      </c>
      <c r="H219" s="39">
        <f t="shared" si="31"/>
        <v>168.9304712139124</v>
      </c>
      <c r="I219" s="66">
        <f t="shared" si="33"/>
        <v>735.55003316836485</v>
      </c>
      <c r="J219" s="81">
        <f t="shared" si="34"/>
        <v>-43.660339716320351</v>
      </c>
      <c r="K219" s="37">
        <f t="shared" si="32"/>
        <v>691.88969345204453</v>
      </c>
      <c r="L219" s="37">
        <f t="shared" si="35"/>
        <v>4953929.4733889373</v>
      </c>
      <c r="M219" s="37">
        <f t="shared" si="36"/>
        <v>4659877.0853995197</v>
      </c>
      <c r="N219" s="61"/>
      <c r="O219" s="71"/>
      <c r="P219" s="75"/>
    </row>
    <row r="220" spans="1:16" s="34" customFormat="1" x14ac:dyDescent="0.2">
      <c r="A220" s="33">
        <v>4202</v>
      </c>
      <c r="B220" s="34" t="s">
        <v>180</v>
      </c>
      <c r="C220" s="36">
        <v>98006308</v>
      </c>
      <c r="D220" s="80">
        <v>24017</v>
      </c>
      <c r="E220" s="37">
        <f t="shared" si="28"/>
        <v>4080.7056668193363</v>
      </c>
      <c r="F220" s="38">
        <f t="shared" si="29"/>
        <v>0.883829292710544</v>
      </c>
      <c r="G220" s="39">
        <f t="shared" si="30"/>
        <v>321.82128435728282</v>
      </c>
      <c r="H220" s="39">
        <f t="shared" si="31"/>
        <v>26.131475948896739</v>
      </c>
      <c r="I220" s="66">
        <f t="shared" si="33"/>
        <v>347.95276030617958</v>
      </c>
      <c r="J220" s="81">
        <f t="shared" si="34"/>
        <v>-43.660339716320351</v>
      </c>
      <c r="K220" s="37">
        <f t="shared" si="32"/>
        <v>304.29242058985926</v>
      </c>
      <c r="L220" s="37">
        <f t="shared" si="35"/>
        <v>8356781.4442735147</v>
      </c>
      <c r="M220" s="37">
        <f t="shared" si="36"/>
        <v>7308191.0653066495</v>
      </c>
      <c r="N220" s="61"/>
      <c r="O220" s="71"/>
      <c r="P220" s="75"/>
    </row>
    <row r="221" spans="1:16" s="34" customFormat="1" x14ac:dyDescent="0.2">
      <c r="A221" s="33">
        <v>4203</v>
      </c>
      <c r="B221" s="34" t="s">
        <v>181</v>
      </c>
      <c r="C221" s="36">
        <v>173945274</v>
      </c>
      <c r="D221" s="80">
        <v>45509</v>
      </c>
      <c r="E221" s="37">
        <f t="shared" si="28"/>
        <v>3822.2170120196006</v>
      </c>
      <c r="F221" s="38">
        <f t="shared" si="29"/>
        <v>0.82784391576876104</v>
      </c>
      <c r="G221" s="39">
        <f t="shared" si="30"/>
        <v>476.91447723712423</v>
      </c>
      <c r="H221" s="39">
        <f t="shared" si="31"/>
        <v>116.60250512880424</v>
      </c>
      <c r="I221" s="66">
        <f t="shared" si="33"/>
        <v>593.51698236592847</v>
      </c>
      <c r="J221" s="81">
        <f t="shared" si="34"/>
        <v>-43.660339716320351</v>
      </c>
      <c r="K221" s="37">
        <f t="shared" si="32"/>
        <v>549.85664264960815</v>
      </c>
      <c r="L221" s="37">
        <f t="shared" si="35"/>
        <v>27010364.350491039</v>
      </c>
      <c r="M221" s="37">
        <f t="shared" si="36"/>
        <v>25023425.950341016</v>
      </c>
      <c r="N221" s="61"/>
      <c r="O221" s="71"/>
      <c r="P221" s="75"/>
    </row>
    <row r="222" spans="1:16" s="34" customFormat="1" x14ac:dyDescent="0.2">
      <c r="A222" s="33">
        <v>4204</v>
      </c>
      <c r="B222" s="34" t="s">
        <v>194</v>
      </c>
      <c r="C222" s="36">
        <v>462417137</v>
      </c>
      <c r="D222" s="80">
        <v>113737</v>
      </c>
      <c r="E222" s="37">
        <f t="shared" si="28"/>
        <v>4065.6702480283461</v>
      </c>
      <c r="F222" s="38">
        <f t="shared" si="29"/>
        <v>0.88057281095453299</v>
      </c>
      <c r="G222" s="39">
        <f t="shared" si="30"/>
        <v>330.84253563187696</v>
      </c>
      <c r="H222" s="39">
        <f t="shared" si="31"/>
        <v>31.393872525743312</v>
      </c>
      <c r="I222" s="66">
        <f t="shared" si="33"/>
        <v>362.23640815762025</v>
      </c>
      <c r="J222" s="81">
        <f t="shared" si="34"/>
        <v>-43.660339716320351</v>
      </c>
      <c r="K222" s="37">
        <f t="shared" si="32"/>
        <v>318.57606844129987</v>
      </c>
      <c r="L222" s="37">
        <f t="shared" si="35"/>
        <v>41199682.354623251</v>
      </c>
      <c r="M222" s="37">
        <f t="shared" si="36"/>
        <v>36233886.296308123</v>
      </c>
      <c r="N222" s="61"/>
      <c r="O222" s="71"/>
      <c r="P222" s="75"/>
    </row>
    <row r="223" spans="1:16" s="34" customFormat="1" x14ac:dyDescent="0.2">
      <c r="A223" s="33">
        <v>4205</v>
      </c>
      <c r="B223" s="34" t="s">
        <v>199</v>
      </c>
      <c r="C223" s="36">
        <v>86566452</v>
      </c>
      <c r="D223" s="80">
        <v>23147</v>
      </c>
      <c r="E223" s="37">
        <f t="shared" si="28"/>
        <v>3739.8562232686741</v>
      </c>
      <c r="F223" s="38">
        <f t="shared" si="29"/>
        <v>0.81000560945309097</v>
      </c>
      <c r="G223" s="39">
        <f t="shared" si="30"/>
        <v>526.33095048768018</v>
      </c>
      <c r="H223" s="39">
        <f t="shared" si="31"/>
        <v>145.42878119162853</v>
      </c>
      <c r="I223" s="66">
        <f t="shared" si="33"/>
        <v>671.75973167930874</v>
      </c>
      <c r="J223" s="81">
        <f t="shared" si="34"/>
        <v>-43.660339716320351</v>
      </c>
      <c r="K223" s="37">
        <f t="shared" si="32"/>
        <v>628.09939196298842</v>
      </c>
      <c r="L223" s="37">
        <f t="shared" si="35"/>
        <v>15549222.509180959</v>
      </c>
      <c r="M223" s="37">
        <f t="shared" si="36"/>
        <v>14538616.625767292</v>
      </c>
      <c r="N223" s="61"/>
      <c r="O223" s="71"/>
      <c r="P223" s="75"/>
    </row>
    <row r="224" spans="1:16" s="34" customFormat="1" x14ac:dyDescent="0.2">
      <c r="A224" s="33">
        <v>4206</v>
      </c>
      <c r="B224" s="34" t="s">
        <v>195</v>
      </c>
      <c r="C224" s="36">
        <v>36415468</v>
      </c>
      <c r="D224" s="80">
        <v>9622</v>
      </c>
      <c r="E224" s="37">
        <f t="shared" si="28"/>
        <v>3784.6048638536686</v>
      </c>
      <c r="F224" s="38">
        <f t="shared" si="29"/>
        <v>0.81969759965948608</v>
      </c>
      <c r="G224" s="39">
        <f t="shared" si="30"/>
        <v>499.48176613668346</v>
      </c>
      <c r="H224" s="39">
        <f t="shared" si="31"/>
        <v>129.76675698688044</v>
      </c>
      <c r="I224" s="66">
        <f t="shared" si="33"/>
        <v>629.24852312356393</v>
      </c>
      <c r="J224" s="81">
        <f t="shared" si="34"/>
        <v>-43.660339716320351</v>
      </c>
      <c r="K224" s="37">
        <f t="shared" si="32"/>
        <v>585.5881834072436</v>
      </c>
      <c r="L224" s="37">
        <f t="shared" si="35"/>
        <v>6054629.2894949317</v>
      </c>
      <c r="M224" s="37">
        <f t="shared" si="36"/>
        <v>5634529.5007444983</v>
      </c>
      <c r="N224" s="61"/>
      <c r="O224" s="71"/>
      <c r="P224" s="75"/>
    </row>
    <row r="225" spans="1:16" s="34" customFormat="1" x14ac:dyDescent="0.2">
      <c r="A225" s="33">
        <v>4207</v>
      </c>
      <c r="B225" s="34" t="s">
        <v>196</v>
      </c>
      <c r="C225" s="36">
        <v>37477923</v>
      </c>
      <c r="D225" s="80">
        <v>9048</v>
      </c>
      <c r="E225" s="37">
        <f t="shared" si="28"/>
        <v>4142.1223474801063</v>
      </c>
      <c r="F225" s="38">
        <f t="shared" si="29"/>
        <v>0.89713136981706243</v>
      </c>
      <c r="G225" s="39">
        <f t="shared" si="30"/>
        <v>284.97127596082083</v>
      </c>
      <c r="H225" s="39">
        <f t="shared" si="31"/>
        <v>4.6356377176272412</v>
      </c>
      <c r="I225" s="66">
        <f t="shared" si="33"/>
        <v>289.60691367844805</v>
      </c>
      <c r="J225" s="81">
        <f t="shared" si="34"/>
        <v>-43.660339716320351</v>
      </c>
      <c r="K225" s="37">
        <f t="shared" si="32"/>
        <v>245.9465739621277</v>
      </c>
      <c r="L225" s="37">
        <f t="shared" si="35"/>
        <v>2620363.3549625981</v>
      </c>
      <c r="M225" s="37">
        <f t="shared" si="36"/>
        <v>2225324.6012093313</v>
      </c>
      <c r="N225" s="61"/>
      <c r="O225" s="71"/>
      <c r="P225" s="75"/>
    </row>
    <row r="226" spans="1:16" s="34" customFormat="1" x14ac:dyDescent="0.2">
      <c r="A226" s="33">
        <v>4211</v>
      </c>
      <c r="B226" s="34" t="s">
        <v>182</v>
      </c>
      <c r="C226" s="36">
        <v>8373262</v>
      </c>
      <c r="D226" s="80">
        <v>2427</v>
      </c>
      <c r="E226" s="37">
        <f t="shared" si="28"/>
        <v>3450.0461475072107</v>
      </c>
      <c r="F226" s="38">
        <f t="shared" si="29"/>
        <v>0.74723640843882344</v>
      </c>
      <c r="G226" s="39">
        <f t="shared" si="30"/>
        <v>700.21699594455822</v>
      </c>
      <c r="H226" s="39">
        <f t="shared" si="31"/>
        <v>246.86230770814072</v>
      </c>
      <c r="I226" s="66">
        <f t="shared" si="33"/>
        <v>947.07930365269897</v>
      </c>
      <c r="J226" s="81">
        <f t="shared" si="34"/>
        <v>-43.660339716320351</v>
      </c>
      <c r="K226" s="37">
        <f t="shared" si="32"/>
        <v>903.41896393637865</v>
      </c>
      <c r="L226" s="37">
        <f t="shared" si="35"/>
        <v>2298561.4699651003</v>
      </c>
      <c r="M226" s="37">
        <f t="shared" si="36"/>
        <v>2192597.8254735908</v>
      </c>
      <c r="N226" s="61"/>
      <c r="O226" s="71"/>
      <c r="P226" s="75"/>
    </row>
    <row r="227" spans="1:16" s="34" customFormat="1" x14ac:dyDescent="0.2">
      <c r="A227" s="33">
        <v>4212</v>
      </c>
      <c r="B227" s="34" t="s">
        <v>183</v>
      </c>
      <c r="C227" s="36">
        <v>7467819</v>
      </c>
      <c r="D227" s="80">
        <v>2131</v>
      </c>
      <c r="E227" s="37">
        <f t="shared" si="28"/>
        <v>3504.373064289066</v>
      </c>
      <c r="F227" s="38">
        <f t="shared" si="29"/>
        <v>0.75900293225965987</v>
      </c>
      <c r="G227" s="39">
        <f t="shared" si="30"/>
        <v>667.62084587544507</v>
      </c>
      <c r="H227" s="39">
        <f t="shared" si="31"/>
        <v>227.84788683449136</v>
      </c>
      <c r="I227" s="66">
        <f t="shared" si="33"/>
        <v>895.46873270993638</v>
      </c>
      <c r="J227" s="81">
        <f t="shared" si="34"/>
        <v>-43.660339716320351</v>
      </c>
      <c r="K227" s="37">
        <f t="shared" si="32"/>
        <v>851.80839299361605</v>
      </c>
      <c r="L227" s="37">
        <f t="shared" si="35"/>
        <v>1908243.8694048745</v>
      </c>
      <c r="M227" s="37">
        <f t="shared" si="36"/>
        <v>1815203.6854693957</v>
      </c>
      <c r="N227" s="61"/>
      <c r="O227" s="71"/>
      <c r="P227" s="75"/>
    </row>
    <row r="228" spans="1:16" s="34" customFormat="1" x14ac:dyDescent="0.2">
      <c r="A228" s="33">
        <v>4213</v>
      </c>
      <c r="B228" s="34" t="s">
        <v>184</v>
      </c>
      <c r="C228" s="36">
        <v>23078370</v>
      </c>
      <c r="D228" s="80">
        <v>6115</v>
      </c>
      <c r="E228" s="37">
        <f t="shared" si="28"/>
        <v>3774.0588716271463</v>
      </c>
      <c r="F228" s="38">
        <f t="shared" si="29"/>
        <v>0.81741347097892791</v>
      </c>
      <c r="G228" s="39">
        <f t="shared" si="30"/>
        <v>505.80936147259678</v>
      </c>
      <c r="H228" s="39">
        <f t="shared" si="31"/>
        <v>133.45785426616322</v>
      </c>
      <c r="I228" s="66">
        <f t="shared" si="33"/>
        <v>639.26721573876</v>
      </c>
      <c r="J228" s="81">
        <f t="shared" si="34"/>
        <v>-43.660339716320351</v>
      </c>
      <c r="K228" s="37">
        <f t="shared" si="32"/>
        <v>595.60687602243968</v>
      </c>
      <c r="L228" s="37">
        <f t="shared" si="35"/>
        <v>3909119.0242425175</v>
      </c>
      <c r="M228" s="37">
        <f t="shared" si="36"/>
        <v>3642136.0468772184</v>
      </c>
      <c r="N228" s="61"/>
      <c r="O228" s="71"/>
      <c r="P228" s="75"/>
    </row>
    <row r="229" spans="1:16" s="34" customFormat="1" x14ac:dyDescent="0.2">
      <c r="A229" s="33">
        <v>4214</v>
      </c>
      <c r="B229" s="34" t="s">
        <v>185</v>
      </c>
      <c r="C229" s="36">
        <v>21334298</v>
      </c>
      <c r="D229" s="80">
        <v>6098</v>
      </c>
      <c r="E229" s="37">
        <f t="shared" si="28"/>
        <v>3498.5729747458181</v>
      </c>
      <c r="F229" s="38">
        <f t="shared" si="29"/>
        <v>0.7577467061416262</v>
      </c>
      <c r="G229" s="39">
        <f t="shared" si="30"/>
        <v>671.10089960139373</v>
      </c>
      <c r="H229" s="39">
        <f t="shared" si="31"/>
        <v>229.87791817462809</v>
      </c>
      <c r="I229" s="66">
        <f t="shared" si="33"/>
        <v>900.97881777602186</v>
      </c>
      <c r="J229" s="81">
        <f t="shared" si="34"/>
        <v>-43.660339716320351</v>
      </c>
      <c r="K229" s="37">
        <f t="shared" si="32"/>
        <v>857.31847805970153</v>
      </c>
      <c r="L229" s="37">
        <f t="shared" si="35"/>
        <v>5494168.8307981817</v>
      </c>
      <c r="M229" s="37">
        <f t="shared" si="36"/>
        <v>5227928.0792080602</v>
      </c>
      <c r="N229" s="61"/>
      <c r="O229" s="71"/>
      <c r="P229" s="75"/>
    </row>
    <row r="230" spans="1:16" s="34" customFormat="1" x14ac:dyDescent="0.2">
      <c r="A230" s="33">
        <v>4215</v>
      </c>
      <c r="B230" s="34" t="s">
        <v>186</v>
      </c>
      <c r="C230" s="36">
        <v>44709032</v>
      </c>
      <c r="D230" s="80">
        <v>11279</v>
      </c>
      <c r="E230" s="37">
        <f t="shared" si="28"/>
        <v>3963.9180778437803</v>
      </c>
      <c r="F230" s="38">
        <f t="shared" si="29"/>
        <v>0.85853457640671182</v>
      </c>
      <c r="G230" s="39">
        <f t="shared" si="30"/>
        <v>391.89383774261643</v>
      </c>
      <c r="H230" s="39">
        <f t="shared" si="31"/>
        <v>67.007132090341329</v>
      </c>
      <c r="I230" s="66">
        <f t="shared" si="33"/>
        <v>458.90096983295774</v>
      </c>
      <c r="J230" s="81">
        <f t="shared" si="34"/>
        <v>-43.660339716320351</v>
      </c>
      <c r="K230" s="37">
        <f t="shared" si="32"/>
        <v>415.24063011663736</v>
      </c>
      <c r="L230" s="37">
        <f t="shared" si="35"/>
        <v>5175944.0387459304</v>
      </c>
      <c r="M230" s="37">
        <f t="shared" si="36"/>
        <v>4683499.067085553</v>
      </c>
      <c r="N230" s="61"/>
      <c r="O230" s="71"/>
      <c r="P230" s="75"/>
    </row>
    <row r="231" spans="1:16" s="34" customFormat="1" x14ac:dyDescent="0.2">
      <c r="A231" s="33">
        <v>4216</v>
      </c>
      <c r="B231" s="34" t="s">
        <v>187</v>
      </c>
      <c r="C231" s="36">
        <v>18002865</v>
      </c>
      <c r="D231" s="80">
        <v>5342</v>
      </c>
      <c r="E231" s="37">
        <f t="shared" si="28"/>
        <v>3370.0608386372146</v>
      </c>
      <c r="F231" s="38">
        <f t="shared" si="29"/>
        <v>0.72991260105408151</v>
      </c>
      <c r="G231" s="39">
        <f t="shared" si="30"/>
        <v>748.20818126655581</v>
      </c>
      <c r="H231" s="39">
        <f t="shared" si="31"/>
        <v>274.85716581263932</v>
      </c>
      <c r="I231" s="66">
        <f t="shared" si="33"/>
        <v>1023.0653470791951</v>
      </c>
      <c r="J231" s="81">
        <f t="shared" si="34"/>
        <v>-43.660339716320351</v>
      </c>
      <c r="K231" s="37">
        <f t="shared" si="32"/>
        <v>979.40500736287481</v>
      </c>
      <c r="L231" s="37">
        <f t="shared" si="35"/>
        <v>5465215.0840970604</v>
      </c>
      <c r="M231" s="37">
        <f t="shared" si="36"/>
        <v>5231981.5493324772</v>
      </c>
      <c r="N231" s="61"/>
      <c r="O231" s="71"/>
      <c r="P231" s="75"/>
    </row>
    <row r="232" spans="1:16" s="34" customFormat="1" x14ac:dyDescent="0.2">
      <c r="A232" s="33">
        <v>4217</v>
      </c>
      <c r="B232" s="34" t="s">
        <v>188</v>
      </c>
      <c r="C232" s="36">
        <v>6293160</v>
      </c>
      <c r="D232" s="80">
        <v>1801</v>
      </c>
      <c r="E232" s="37">
        <f t="shared" si="28"/>
        <v>3494.258745141588</v>
      </c>
      <c r="F232" s="38">
        <f t="shared" si="29"/>
        <v>0.7568122985143616</v>
      </c>
      <c r="G232" s="39">
        <f t="shared" si="30"/>
        <v>673.6894373639318</v>
      </c>
      <c r="H232" s="39">
        <f t="shared" si="31"/>
        <v>231.38789853610865</v>
      </c>
      <c r="I232" s="66">
        <f t="shared" si="33"/>
        <v>905.07733590004045</v>
      </c>
      <c r="J232" s="81">
        <f t="shared" si="34"/>
        <v>-43.660339716320351</v>
      </c>
      <c r="K232" s="37">
        <f t="shared" si="32"/>
        <v>861.41699618372013</v>
      </c>
      <c r="L232" s="37">
        <f t="shared" si="35"/>
        <v>1630044.2819559728</v>
      </c>
      <c r="M232" s="37">
        <f t="shared" si="36"/>
        <v>1551412.0101268799</v>
      </c>
      <c r="N232" s="61"/>
      <c r="O232" s="71"/>
      <c r="P232" s="75"/>
    </row>
    <row r="233" spans="1:16" s="34" customFormat="1" x14ac:dyDescent="0.2">
      <c r="A233" s="33">
        <v>4218</v>
      </c>
      <c r="B233" s="34" t="s">
        <v>189</v>
      </c>
      <c r="C233" s="36">
        <v>4123280</v>
      </c>
      <c r="D233" s="80">
        <v>1323</v>
      </c>
      <c r="E233" s="37">
        <f t="shared" si="28"/>
        <v>3116.6137566137568</v>
      </c>
      <c r="F233" s="38">
        <f t="shared" si="29"/>
        <v>0.6750191650815377</v>
      </c>
      <c r="G233" s="39">
        <f t="shared" si="30"/>
        <v>900.27643048063055</v>
      </c>
      <c r="H233" s="39">
        <f t="shared" si="31"/>
        <v>363.56364452084955</v>
      </c>
      <c r="I233" s="66">
        <f t="shared" si="33"/>
        <v>1263.84007500148</v>
      </c>
      <c r="J233" s="81">
        <f t="shared" si="34"/>
        <v>-43.660339716320351</v>
      </c>
      <c r="K233" s="37">
        <f t="shared" si="32"/>
        <v>1220.1797352851597</v>
      </c>
      <c r="L233" s="37">
        <f t="shared" si="35"/>
        <v>1672060.4192269582</v>
      </c>
      <c r="M233" s="37">
        <f t="shared" si="36"/>
        <v>1614297.7897822664</v>
      </c>
      <c r="N233" s="61"/>
      <c r="O233" s="71"/>
      <c r="P233" s="75"/>
    </row>
    <row r="234" spans="1:16" s="34" customFormat="1" x14ac:dyDescent="0.2">
      <c r="A234" s="33">
        <v>4219</v>
      </c>
      <c r="B234" s="34" t="s">
        <v>190</v>
      </c>
      <c r="C234" s="36">
        <v>12927116</v>
      </c>
      <c r="D234" s="80">
        <v>3653</v>
      </c>
      <c r="E234" s="37">
        <f t="shared" si="28"/>
        <v>3538.7670407883929</v>
      </c>
      <c r="F234" s="38">
        <f t="shared" si="29"/>
        <v>0.7664522330436091</v>
      </c>
      <c r="G234" s="39">
        <f t="shared" si="30"/>
        <v>646.98445997584884</v>
      </c>
      <c r="H234" s="39">
        <f t="shared" si="31"/>
        <v>215.80999505972693</v>
      </c>
      <c r="I234" s="66">
        <f t="shared" si="33"/>
        <v>862.79445503557577</v>
      </c>
      <c r="J234" s="81">
        <f t="shared" si="34"/>
        <v>-43.660339716320351</v>
      </c>
      <c r="K234" s="37">
        <f t="shared" si="32"/>
        <v>819.13411531925544</v>
      </c>
      <c r="L234" s="37">
        <f t="shared" si="35"/>
        <v>3151788.1442449582</v>
      </c>
      <c r="M234" s="37">
        <f t="shared" si="36"/>
        <v>2992296.9232612401</v>
      </c>
      <c r="N234" s="61"/>
      <c r="O234" s="71"/>
      <c r="P234" s="75"/>
    </row>
    <row r="235" spans="1:16" s="34" customFormat="1" x14ac:dyDescent="0.2">
      <c r="A235" s="33">
        <v>4220</v>
      </c>
      <c r="B235" s="34" t="s">
        <v>191</v>
      </c>
      <c r="C235" s="36">
        <v>4056445</v>
      </c>
      <c r="D235" s="80">
        <v>1134</v>
      </c>
      <c r="E235" s="37">
        <f t="shared" si="28"/>
        <v>3577.1119929453262</v>
      </c>
      <c r="F235" s="38">
        <f t="shared" si="29"/>
        <v>0.77475726523925315</v>
      </c>
      <c r="G235" s="39">
        <f t="shared" si="30"/>
        <v>623.9774886816889</v>
      </c>
      <c r="H235" s="39">
        <f t="shared" si="31"/>
        <v>202.3892618048003</v>
      </c>
      <c r="I235" s="66">
        <f t="shared" si="33"/>
        <v>826.3667504864892</v>
      </c>
      <c r="J235" s="81">
        <f t="shared" si="34"/>
        <v>-43.660339716320351</v>
      </c>
      <c r="K235" s="37">
        <f t="shared" si="32"/>
        <v>782.70641077016887</v>
      </c>
      <c r="L235" s="37">
        <f t="shared" si="35"/>
        <v>937099.89505167876</v>
      </c>
      <c r="M235" s="37">
        <f t="shared" si="36"/>
        <v>887589.06981337152</v>
      </c>
      <c r="N235" s="61"/>
      <c r="O235" s="71"/>
      <c r="P235" s="75"/>
    </row>
    <row r="236" spans="1:16" s="34" customFormat="1" x14ac:dyDescent="0.2">
      <c r="A236" s="33">
        <v>4221</v>
      </c>
      <c r="B236" s="34" t="s">
        <v>192</v>
      </c>
      <c r="C236" s="36">
        <v>5106572</v>
      </c>
      <c r="D236" s="80">
        <v>1169</v>
      </c>
      <c r="E236" s="37">
        <f t="shared" si="28"/>
        <v>4368.3250641573995</v>
      </c>
      <c r="F236" s="38">
        <f t="shared" si="29"/>
        <v>0.94612402045484412</v>
      </c>
      <c r="G236" s="39">
        <f t="shared" si="30"/>
        <v>149.2496459544449</v>
      </c>
      <c r="H236" s="39">
        <f t="shared" si="31"/>
        <v>0</v>
      </c>
      <c r="I236" s="66">
        <f t="shared" si="33"/>
        <v>149.2496459544449</v>
      </c>
      <c r="J236" s="81">
        <f t="shared" si="34"/>
        <v>-43.660339716320351</v>
      </c>
      <c r="K236" s="37">
        <f t="shared" si="32"/>
        <v>105.58930623812455</v>
      </c>
      <c r="L236" s="37">
        <f t="shared" si="35"/>
        <v>174472.8361207461</v>
      </c>
      <c r="M236" s="37">
        <f t="shared" si="36"/>
        <v>123433.8989923676</v>
      </c>
      <c r="N236" s="61"/>
      <c r="O236" s="71"/>
      <c r="P236" s="75"/>
    </row>
    <row r="237" spans="1:16" s="34" customFormat="1" x14ac:dyDescent="0.2">
      <c r="A237" s="33">
        <v>4222</v>
      </c>
      <c r="B237" s="34" t="s">
        <v>193</v>
      </c>
      <c r="C237" s="36">
        <v>5751232</v>
      </c>
      <c r="D237" s="80">
        <v>935</v>
      </c>
      <c r="E237" s="37">
        <f t="shared" si="28"/>
        <v>6151.0502673796791</v>
      </c>
      <c r="F237" s="38">
        <f t="shared" si="29"/>
        <v>1.3322397769213752</v>
      </c>
      <c r="G237" s="39">
        <f t="shared" si="30"/>
        <v>-920.38547597892284</v>
      </c>
      <c r="H237" s="39">
        <f t="shared" si="31"/>
        <v>0</v>
      </c>
      <c r="I237" s="66">
        <f t="shared" si="33"/>
        <v>-920.38547597892284</v>
      </c>
      <c r="J237" s="81">
        <f t="shared" si="34"/>
        <v>-43.660339716320351</v>
      </c>
      <c r="K237" s="37">
        <f t="shared" si="32"/>
        <v>-964.04581569524316</v>
      </c>
      <c r="L237" s="37">
        <f t="shared" si="35"/>
        <v>-860560.4200402929</v>
      </c>
      <c r="M237" s="37">
        <f t="shared" si="36"/>
        <v>-901382.83767505235</v>
      </c>
      <c r="N237" s="61"/>
      <c r="O237" s="71"/>
      <c r="P237" s="75"/>
    </row>
    <row r="238" spans="1:16" s="34" customFormat="1" x14ac:dyDescent="0.2">
      <c r="A238" s="33">
        <v>4223</v>
      </c>
      <c r="B238" s="34" t="s">
        <v>197</v>
      </c>
      <c r="C238" s="36">
        <v>52626294</v>
      </c>
      <c r="D238" s="80">
        <v>15123</v>
      </c>
      <c r="E238" s="37">
        <f t="shared" si="28"/>
        <v>3479.8845467169212</v>
      </c>
      <c r="F238" s="38">
        <f t="shared" si="29"/>
        <v>0.75369902873598615</v>
      </c>
      <c r="G238" s="39">
        <f t="shared" si="30"/>
        <v>682.31395641873189</v>
      </c>
      <c r="H238" s="39">
        <f t="shared" si="31"/>
        <v>236.41886798474201</v>
      </c>
      <c r="I238" s="66">
        <f t="shared" si="33"/>
        <v>918.73282440347384</v>
      </c>
      <c r="J238" s="81">
        <f t="shared" si="34"/>
        <v>-43.660339716320351</v>
      </c>
      <c r="K238" s="37">
        <f t="shared" si="32"/>
        <v>875.07248468715352</v>
      </c>
      <c r="L238" s="37">
        <f t="shared" si="35"/>
        <v>13893996.503453735</v>
      </c>
      <c r="M238" s="37">
        <f t="shared" si="36"/>
        <v>13233721.185923822</v>
      </c>
      <c r="N238" s="61"/>
      <c r="O238" s="71"/>
      <c r="P238" s="75"/>
    </row>
    <row r="239" spans="1:16" s="34" customFormat="1" x14ac:dyDescent="0.2">
      <c r="A239" s="33">
        <v>4224</v>
      </c>
      <c r="B239" s="34" t="s">
        <v>198</v>
      </c>
      <c r="C239" s="36">
        <v>3656309</v>
      </c>
      <c r="D239" s="80">
        <v>912</v>
      </c>
      <c r="E239" s="37">
        <f t="shared" si="28"/>
        <v>4009.1107456140353</v>
      </c>
      <c r="F239" s="38">
        <f t="shared" si="29"/>
        <v>0.86832273729169418</v>
      </c>
      <c r="G239" s="39">
        <f t="shared" si="30"/>
        <v>364.77823708046344</v>
      </c>
      <c r="H239" s="39">
        <f t="shared" si="31"/>
        <v>51.189698370752097</v>
      </c>
      <c r="I239" s="66">
        <f t="shared" si="33"/>
        <v>415.96793545121557</v>
      </c>
      <c r="J239" s="81">
        <f t="shared" si="34"/>
        <v>-43.660339716320351</v>
      </c>
      <c r="K239" s="37">
        <f t="shared" si="32"/>
        <v>372.30759573489524</v>
      </c>
      <c r="L239" s="37">
        <f t="shared" si="35"/>
        <v>379362.75713150861</v>
      </c>
      <c r="M239" s="37">
        <f t="shared" si="36"/>
        <v>339544.52731022448</v>
      </c>
      <c r="N239" s="61"/>
      <c r="O239" s="71"/>
      <c r="P239" s="75"/>
    </row>
    <row r="240" spans="1:16" s="34" customFormat="1" x14ac:dyDescent="0.2">
      <c r="A240" s="33">
        <v>4225</v>
      </c>
      <c r="B240" s="34" t="s">
        <v>200</v>
      </c>
      <c r="C240" s="36">
        <v>37842231</v>
      </c>
      <c r="D240" s="80">
        <v>10480</v>
      </c>
      <c r="E240" s="37">
        <f t="shared" si="28"/>
        <v>3610.8999045801525</v>
      </c>
      <c r="F240" s="38">
        <f t="shared" si="29"/>
        <v>0.78207530003043946</v>
      </c>
      <c r="G240" s="39">
        <f t="shared" si="30"/>
        <v>603.70474170079308</v>
      </c>
      <c r="H240" s="39">
        <f t="shared" si="31"/>
        <v>190.56349273261108</v>
      </c>
      <c r="I240" s="66">
        <f t="shared" si="33"/>
        <v>794.26823443340413</v>
      </c>
      <c r="J240" s="81">
        <f t="shared" si="34"/>
        <v>-43.660339716320351</v>
      </c>
      <c r="K240" s="37">
        <f t="shared" si="32"/>
        <v>750.60789471708381</v>
      </c>
      <c r="L240" s="37">
        <f t="shared" si="35"/>
        <v>8323931.0968620749</v>
      </c>
      <c r="M240" s="37">
        <f t="shared" si="36"/>
        <v>7866370.7366350386</v>
      </c>
      <c r="N240" s="61"/>
      <c r="O240" s="71"/>
      <c r="P240" s="75"/>
    </row>
    <row r="241" spans="1:16" s="34" customFormat="1" x14ac:dyDescent="0.2">
      <c r="A241" s="33">
        <v>4226</v>
      </c>
      <c r="B241" s="34" t="s">
        <v>201</v>
      </c>
      <c r="C241" s="36">
        <v>6167949</v>
      </c>
      <c r="D241" s="80">
        <v>1704</v>
      </c>
      <c r="E241" s="37">
        <f t="shared" si="28"/>
        <v>3619.6883802816901</v>
      </c>
      <c r="F241" s="38">
        <f t="shared" si="29"/>
        <v>0.78397877283575645</v>
      </c>
      <c r="G241" s="39">
        <f t="shared" si="30"/>
        <v>598.43165627987048</v>
      </c>
      <c r="H241" s="39">
        <f t="shared" si="31"/>
        <v>187.4875262370729</v>
      </c>
      <c r="I241" s="66">
        <f t="shared" si="33"/>
        <v>785.91918251694335</v>
      </c>
      <c r="J241" s="81">
        <f t="shared" si="34"/>
        <v>-43.660339716320351</v>
      </c>
      <c r="K241" s="37">
        <f t="shared" si="32"/>
        <v>742.25884280062303</v>
      </c>
      <c r="L241" s="37">
        <f t="shared" si="35"/>
        <v>1339206.2870088716</v>
      </c>
      <c r="M241" s="37">
        <f t="shared" si="36"/>
        <v>1264809.0681322617</v>
      </c>
      <c r="N241" s="61"/>
      <c r="O241" s="71"/>
      <c r="P241" s="75"/>
    </row>
    <row r="242" spans="1:16" s="34" customFormat="1" x14ac:dyDescent="0.2">
      <c r="A242" s="33">
        <v>4227</v>
      </c>
      <c r="B242" s="34" t="s">
        <v>202</v>
      </c>
      <c r="C242" s="36">
        <v>22671769</v>
      </c>
      <c r="D242" s="80">
        <v>5883</v>
      </c>
      <c r="E242" s="37">
        <f t="shared" si="28"/>
        <v>3853.7768145503996</v>
      </c>
      <c r="F242" s="38">
        <f t="shared" si="29"/>
        <v>0.83467937027744699</v>
      </c>
      <c r="G242" s="39">
        <f t="shared" si="30"/>
        <v>457.97859571864484</v>
      </c>
      <c r="H242" s="39">
        <f t="shared" si="31"/>
        <v>105.55657424302457</v>
      </c>
      <c r="I242" s="66">
        <f t="shared" si="33"/>
        <v>563.53516996166945</v>
      </c>
      <c r="J242" s="81">
        <f t="shared" si="34"/>
        <v>-43.660339716320351</v>
      </c>
      <c r="K242" s="37">
        <f t="shared" si="32"/>
        <v>519.87483024534913</v>
      </c>
      <c r="L242" s="37">
        <f t="shared" si="35"/>
        <v>3315277.4048845014</v>
      </c>
      <c r="M242" s="37">
        <f t="shared" si="36"/>
        <v>3058423.626333389</v>
      </c>
      <c r="N242" s="61"/>
      <c r="O242" s="71"/>
      <c r="P242" s="75"/>
    </row>
    <row r="243" spans="1:16" s="34" customFormat="1" x14ac:dyDescent="0.2">
      <c r="A243" s="33">
        <v>4228</v>
      </c>
      <c r="B243" s="34" t="s">
        <v>203</v>
      </c>
      <c r="C243" s="36">
        <v>9573879</v>
      </c>
      <c r="D243" s="80">
        <v>1810</v>
      </c>
      <c r="E243" s="37">
        <f t="shared" si="28"/>
        <v>5289.4359116022097</v>
      </c>
      <c r="F243" s="38">
        <f t="shared" si="29"/>
        <v>1.1456249929029996</v>
      </c>
      <c r="G243" s="39">
        <f t="shared" si="30"/>
        <v>-403.41686251244118</v>
      </c>
      <c r="H243" s="39">
        <f t="shared" si="31"/>
        <v>0</v>
      </c>
      <c r="I243" s="66">
        <f t="shared" si="33"/>
        <v>-403.41686251244118</v>
      </c>
      <c r="J243" s="81">
        <f t="shared" si="34"/>
        <v>-43.660339716320351</v>
      </c>
      <c r="K243" s="37">
        <f t="shared" si="32"/>
        <v>-447.07720222876151</v>
      </c>
      <c r="L243" s="37">
        <f t="shared" si="35"/>
        <v>-730184.52114751854</v>
      </c>
      <c r="M243" s="37">
        <f t="shared" si="36"/>
        <v>-809209.73603405838</v>
      </c>
      <c r="N243" s="61"/>
      <c r="O243" s="71"/>
      <c r="P243" s="75"/>
    </row>
    <row r="244" spans="1:16" s="34" customFormat="1" x14ac:dyDescent="0.2">
      <c r="A244" s="33">
        <v>4601</v>
      </c>
      <c r="B244" s="34" t="s">
        <v>227</v>
      </c>
      <c r="C244" s="36">
        <v>1408311518</v>
      </c>
      <c r="D244" s="80">
        <v>286930</v>
      </c>
      <c r="E244" s="37">
        <f t="shared" si="28"/>
        <v>4908.2058969086538</v>
      </c>
      <c r="F244" s="38">
        <f t="shared" si="29"/>
        <v>1.0630553880950984</v>
      </c>
      <c r="G244" s="39">
        <f t="shared" si="30"/>
        <v>-174.67885369630767</v>
      </c>
      <c r="H244" s="39">
        <f t="shared" si="31"/>
        <v>0</v>
      </c>
      <c r="I244" s="66">
        <f t="shared" si="33"/>
        <v>-174.67885369630767</v>
      </c>
      <c r="J244" s="81">
        <f t="shared" si="34"/>
        <v>-43.660339716320351</v>
      </c>
      <c r="K244" s="37">
        <f t="shared" si="32"/>
        <v>-218.33919341262802</v>
      </c>
      <c r="L244" s="37">
        <f t="shared" si="35"/>
        <v>-50120603.491081558</v>
      </c>
      <c r="M244" s="37">
        <f t="shared" si="36"/>
        <v>-62648064.765885361</v>
      </c>
      <c r="N244" s="61"/>
      <c r="O244" s="71"/>
      <c r="P244" s="75"/>
    </row>
    <row r="245" spans="1:16" s="34" customFormat="1" x14ac:dyDescent="0.2">
      <c r="A245" s="33">
        <v>4602</v>
      </c>
      <c r="B245" s="34" t="s">
        <v>406</v>
      </c>
      <c r="C245" s="36">
        <v>83715959</v>
      </c>
      <c r="D245" s="80">
        <v>17131</v>
      </c>
      <c r="E245" s="37">
        <f t="shared" si="28"/>
        <v>4886.8109859319366</v>
      </c>
      <c r="F245" s="38">
        <f t="shared" si="29"/>
        <v>1.0584215206760605</v>
      </c>
      <c r="G245" s="39">
        <f t="shared" si="30"/>
        <v>-161.8419071102773</v>
      </c>
      <c r="H245" s="39">
        <f t="shared" si="31"/>
        <v>0</v>
      </c>
      <c r="I245" s="66">
        <f t="shared" si="33"/>
        <v>-161.8419071102773</v>
      </c>
      <c r="J245" s="81">
        <f t="shared" si="34"/>
        <v>-43.660339716320351</v>
      </c>
      <c r="K245" s="37">
        <f t="shared" si="32"/>
        <v>-205.50224682659766</v>
      </c>
      <c r="L245" s="37">
        <f t="shared" si="35"/>
        <v>-2772513.7107061604</v>
      </c>
      <c r="M245" s="37">
        <f t="shared" si="36"/>
        <v>-3520458.9903864446</v>
      </c>
      <c r="N245" s="61"/>
      <c r="O245" s="71"/>
      <c r="P245" s="75"/>
    </row>
    <row r="246" spans="1:16" s="34" customFormat="1" x14ac:dyDescent="0.2">
      <c r="A246" s="33">
        <v>4611</v>
      </c>
      <c r="B246" s="34" t="s">
        <v>228</v>
      </c>
      <c r="C246" s="36">
        <v>24373109</v>
      </c>
      <c r="D246" s="80">
        <v>4043</v>
      </c>
      <c r="E246" s="37">
        <f t="shared" si="28"/>
        <v>6028.4711847637891</v>
      </c>
      <c r="F246" s="38">
        <f t="shared" si="29"/>
        <v>1.3056906962634818</v>
      </c>
      <c r="G246" s="39">
        <f t="shared" si="30"/>
        <v>-846.83802640938882</v>
      </c>
      <c r="H246" s="39">
        <f t="shared" si="31"/>
        <v>0</v>
      </c>
      <c r="I246" s="66">
        <f t="shared" si="33"/>
        <v>-846.83802640938882</v>
      </c>
      <c r="J246" s="81">
        <f t="shared" si="34"/>
        <v>-43.660339716320351</v>
      </c>
      <c r="K246" s="37">
        <f t="shared" si="32"/>
        <v>-890.49836612570914</v>
      </c>
      <c r="L246" s="37">
        <f t="shared" si="35"/>
        <v>-3423766.140773159</v>
      </c>
      <c r="M246" s="37">
        <f t="shared" si="36"/>
        <v>-3600284.894246242</v>
      </c>
      <c r="N246" s="61"/>
      <c r="O246" s="71"/>
      <c r="P246" s="75"/>
    </row>
    <row r="247" spans="1:16" s="34" customFormat="1" x14ac:dyDescent="0.2">
      <c r="A247" s="33">
        <v>4612</v>
      </c>
      <c r="B247" s="34" t="s">
        <v>229</v>
      </c>
      <c r="C247" s="36">
        <v>47036423</v>
      </c>
      <c r="D247" s="80">
        <v>5775</v>
      </c>
      <c r="E247" s="37">
        <f t="shared" si="28"/>
        <v>8144.8351515151517</v>
      </c>
      <c r="F247" s="38">
        <f t="shared" si="29"/>
        <v>1.76406839379291</v>
      </c>
      <c r="G247" s="39">
        <f t="shared" si="30"/>
        <v>-2116.6564064602062</v>
      </c>
      <c r="H247" s="39">
        <f t="shared" si="31"/>
        <v>0</v>
      </c>
      <c r="I247" s="66">
        <f t="shared" si="33"/>
        <v>-2116.6564064602062</v>
      </c>
      <c r="J247" s="81">
        <f t="shared" si="34"/>
        <v>-43.660339716320351</v>
      </c>
      <c r="K247" s="37">
        <f t="shared" si="32"/>
        <v>-2160.3167461765265</v>
      </c>
      <c r="L247" s="37">
        <f t="shared" si="35"/>
        <v>-12223690.747307692</v>
      </c>
      <c r="M247" s="37">
        <f t="shared" si="36"/>
        <v>-12475829.20916944</v>
      </c>
      <c r="N247" s="61"/>
      <c r="O247" s="71"/>
      <c r="P247" s="75"/>
    </row>
    <row r="248" spans="1:16" s="34" customFormat="1" x14ac:dyDescent="0.2">
      <c r="A248" s="33">
        <v>4613</v>
      </c>
      <c r="B248" s="34" t="s">
        <v>230</v>
      </c>
      <c r="C248" s="36">
        <v>56359996</v>
      </c>
      <c r="D248" s="80">
        <v>12061</v>
      </c>
      <c r="E248" s="37">
        <f t="shared" si="28"/>
        <v>4672.9123621590252</v>
      </c>
      <c r="F248" s="38">
        <f t="shared" si="29"/>
        <v>1.0120937811142108</v>
      </c>
      <c r="G248" s="39">
        <f t="shared" si="30"/>
        <v>-33.502732846530485</v>
      </c>
      <c r="H248" s="39">
        <f t="shared" si="31"/>
        <v>0</v>
      </c>
      <c r="I248" s="66">
        <f t="shared" si="33"/>
        <v>-33.502732846530485</v>
      </c>
      <c r="J248" s="81">
        <f t="shared" si="34"/>
        <v>-43.660339716320351</v>
      </c>
      <c r="K248" s="37">
        <f t="shared" si="32"/>
        <v>-77.163072562850829</v>
      </c>
      <c r="L248" s="37">
        <f t="shared" si="35"/>
        <v>-404076.4608620042</v>
      </c>
      <c r="M248" s="37">
        <f t="shared" si="36"/>
        <v>-930663.81818054384</v>
      </c>
      <c r="N248" s="61"/>
      <c r="O248" s="71"/>
      <c r="P248" s="75"/>
    </row>
    <row r="249" spans="1:16" s="34" customFormat="1" x14ac:dyDescent="0.2">
      <c r="A249" s="33">
        <v>4614</v>
      </c>
      <c r="B249" s="34" t="s">
        <v>231</v>
      </c>
      <c r="C249" s="36">
        <v>89482904</v>
      </c>
      <c r="D249" s="80">
        <v>18919</v>
      </c>
      <c r="E249" s="37">
        <f t="shared" si="28"/>
        <v>4729.7903694698452</v>
      </c>
      <c r="F249" s="38">
        <f t="shared" si="29"/>
        <v>1.0244128389137137</v>
      </c>
      <c r="G249" s="39">
        <f t="shared" si="30"/>
        <v>-67.629537233022532</v>
      </c>
      <c r="H249" s="39">
        <f t="shared" si="31"/>
        <v>0</v>
      </c>
      <c r="I249" s="66">
        <f t="shared" si="33"/>
        <v>-67.629537233022532</v>
      </c>
      <c r="J249" s="81">
        <f t="shared" si="34"/>
        <v>-43.660339716320351</v>
      </c>
      <c r="K249" s="37">
        <f t="shared" si="32"/>
        <v>-111.28987694934288</v>
      </c>
      <c r="L249" s="37">
        <f t="shared" si="35"/>
        <v>-1279483.2149115533</v>
      </c>
      <c r="M249" s="37">
        <f t="shared" si="36"/>
        <v>-2105493.182004618</v>
      </c>
      <c r="N249" s="61"/>
      <c r="O249" s="71"/>
      <c r="P249" s="75"/>
    </row>
    <row r="250" spans="1:16" s="34" customFormat="1" x14ac:dyDescent="0.2">
      <c r="A250" s="33">
        <v>4615</v>
      </c>
      <c r="B250" s="34" t="s">
        <v>232</v>
      </c>
      <c r="C250" s="36">
        <v>13548419</v>
      </c>
      <c r="D250" s="80">
        <v>3117</v>
      </c>
      <c r="E250" s="37">
        <f t="shared" si="28"/>
        <v>4346.6214308630097</v>
      </c>
      <c r="F250" s="38">
        <f t="shared" si="29"/>
        <v>0.94142328768212713</v>
      </c>
      <c r="G250" s="39">
        <f t="shared" si="30"/>
        <v>162.27182593107881</v>
      </c>
      <c r="H250" s="39">
        <f t="shared" si="31"/>
        <v>0</v>
      </c>
      <c r="I250" s="66">
        <f t="shared" si="33"/>
        <v>162.27182593107881</v>
      </c>
      <c r="J250" s="81">
        <f t="shared" si="34"/>
        <v>-43.660339716320351</v>
      </c>
      <c r="K250" s="37">
        <f t="shared" si="32"/>
        <v>118.61148621475846</v>
      </c>
      <c r="L250" s="37">
        <f t="shared" si="35"/>
        <v>505801.28142717265</v>
      </c>
      <c r="M250" s="37">
        <f t="shared" si="36"/>
        <v>369712.0025314021</v>
      </c>
      <c r="N250" s="61"/>
      <c r="O250" s="71"/>
      <c r="P250" s="75"/>
    </row>
    <row r="251" spans="1:16" s="34" customFormat="1" x14ac:dyDescent="0.2">
      <c r="A251" s="33">
        <v>4616</v>
      </c>
      <c r="B251" s="34" t="s">
        <v>233</v>
      </c>
      <c r="C251" s="36">
        <v>13227109</v>
      </c>
      <c r="D251" s="80">
        <v>2883</v>
      </c>
      <c r="E251" s="37">
        <f t="shared" si="28"/>
        <v>4587.9670482136662</v>
      </c>
      <c r="F251" s="38">
        <f t="shared" si="29"/>
        <v>0.99369569929373969</v>
      </c>
      <c r="G251" s="39">
        <f t="shared" si="30"/>
        <v>17.464455520684897</v>
      </c>
      <c r="H251" s="39">
        <f t="shared" si="31"/>
        <v>0</v>
      </c>
      <c r="I251" s="66">
        <f t="shared" si="33"/>
        <v>17.464455520684897</v>
      </c>
      <c r="J251" s="81">
        <f t="shared" si="34"/>
        <v>-43.660339716320351</v>
      </c>
      <c r="K251" s="37">
        <f t="shared" si="32"/>
        <v>-26.195884195635454</v>
      </c>
      <c r="L251" s="37">
        <f t="shared" si="35"/>
        <v>50350.025266134558</v>
      </c>
      <c r="M251" s="37">
        <f t="shared" si="36"/>
        <v>-75522.73413601701</v>
      </c>
      <c r="N251" s="61"/>
      <c r="O251" s="71"/>
      <c r="P251" s="75"/>
    </row>
    <row r="252" spans="1:16" s="34" customFormat="1" x14ac:dyDescent="0.2">
      <c r="A252" s="33">
        <v>4617</v>
      </c>
      <c r="B252" s="34" t="s">
        <v>234</v>
      </c>
      <c r="C252" s="36">
        <v>54750457</v>
      </c>
      <c r="D252" s="80">
        <v>13017</v>
      </c>
      <c r="E252" s="37">
        <f t="shared" si="28"/>
        <v>4206.0733655988324</v>
      </c>
      <c r="F252" s="38">
        <f t="shared" si="29"/>
        <v>0.91098235239872172</v>
      </c>
      <c r="G252" s="39">
        <f t="shared" si="30"/>
        <v>246.60066508958516</v>
      </c>
      <c r="H252" s="39">
        <f t="shared" si="31"/>
        <v>0</v>
      </c>
      <c r="I252" s="66">
        <f t="shared" si="33"/>
        <v>246.60066508958516</v>
      </c>
      <c r="J252" s="81">
        <f t="shared" si="34"/>
        <v>-43.660339716320351</v>
      </c>
      <c r="K252" s="37">
        <f t="shared" si="32"/>
        <v>202.94032537326481</v>
      </c>
      <c r="L252" s="37">
        <f t="shared" si="35"/>
        <v>3210000.8574711299</v>
      </c>
      <c r="M252" s="37">
        <f t="shared" si="36"/>
        <v>2641674.2153837881</v>
      </c>
      <c r="N252" s="61"/>
      <c r="O252" s="71"/>
      <c r="P252" s="75"/>
    </row>
    <row r="253" spans="1:16" s="34" customFormat="1" x14ac:dyDescent="0.2">
      <c r="A253" s="33">
        <v>4618</v>
      </c>
      <c r="B253" s="34" t="s">
        <v>235</v>
      </c>
      <c r="C253" s="36">
        <v>47188380</v>
      </c>
      <c r="D253" s="80">
        <v>10881</v>
      </c>
      <c r="E253" s="37">
        <f t="shared" si="28"/>
        <v>4336.7686793493249</v>
      </c>
      <c r="F253" s="38">
        <f t="shared" si="29"/>
        <v>0.93928930618172157</v>
      </c>
      <c r="G253" s="39">
        <f t="shared" si="30"/>
        <v>168.18347683928968</v>
      </c>
      <c r="H253" s="39">
        <f t="shared" si="31"/>
        <v>0</v>
      </c>
      <c r="I253" s="66">
        <f t="shared" si="33"/>
        <v>168.18347683928968</v>
      </c>
      <c r="J253" s="81">
        <f t="shared" si="34"/>
        <v>-43.660339716320351</v>
      </c>
      <c r="K253" s="37">
        <f t="shared" si="32"/>
        <v>124.52313712296933</v>
      </c>
      <c r="L253" s="37">
        <f t="shared" si="35"/>
        <v>1830004.4114883111</v>
      </c>
      <c r="M253" s="37">
        <f t="shared" si="36"/>
        <v>1354936.2550350293</v>
      </c>
      <c r="N253" s="61"/>
      <c r="O253" s="71"/>
      <c r="P253" s="75"/>
    </row>
    <row r="254" spans="1:16" s="34" customFormat="1" x14ac:dyDescent="0.2">
      <c r="A254" s="33">
        <v>4619</v>
      </c>
      <c r="B254" s="34" t="s">
        <v>236</v>
      </c>
      <c r="C254" s="36">
        <v>3882669</v>
      </c>
      <c r="D254" s="80">
        <v>937</v>
      </c>
      <c r="E254" s="37">
        <f t="shared" si="28"/>
        <v>4143.7235859124867</v>
      </c>
      <c r="F254" s="38">
        <f t="shared" si="29"/>
        <v>0.89747817783182793</v>
      </c>
      <c r="G254" s="39">
        <f t="shared" si="30"/>
        <v>284.01053290139259</v>
      </c>
      <c r="H254" s="39">
        <f t="shared" si="31"/>
        <v>4.0752042662941221</v>
      </c>
      <c r="I254" s="66">
        <f t="shared" si="33"/>
        <v>288.08573716768672</v>
      </c>
      <c r="J254" s="81">
        <f t="shared" si="34"/>
        <v>-43.660339716320351</v>
      </c>
      <c r="K254" s="37">
        <f t="shared" si="32"/>
        <v>244.42539745136636</v>
      </c>
      <c r="L254" s="37">
        <f t="shared" si="35"/>
        <v>269936.33572612243</v>
      </c>
      <c r="M254" s="37">
        <f t="shared" si="36"/>
        <v>229026.59741193027</v>
      </c>
      <c r="N254" s="61"/>
      <c r="O254" s="71"/>
      <c r="P254" s="75"/>
    </row>
    <row r="255" spans="1:16" s="34" customFormat="1" x14ac:dyDescent="0.2">
      <c r="A255" s="33">
        <v>4620</v>
      </c>
      <c r="B255" s="34" t="s">
        <v>237</v>
      </c>
      <c r="C255" s="36">
        <v>3573135</v>
      </c>
      <c r="D255" s="80">
        <v>1051</v>
      </c>
      <c r="E255" s="37">
        <f t="shared" si="28"/>
        <v>3399.7478591817317</v>
      </c>
      <c r="F255" s="38">
        <f t="shared" si="29"/>
        <v>0.7363424346448475</v>
      </c>
      <c r="G255" s="39">
        <f t="shared" si="30"/>
        <v>730.3959689398456</v>
      </c>
      <c r="H255" s="39">
        <f t="shared" si="31"/>
        <v>264.46670862205838</v>
      </c>
      <c r="I255" s="66">
        <f t="shared" si="33"/>
        <v>994.86267756190398</v>
      </c>
      <c r="J255" s="81">
        <f t="shared" si="34"/>
        <v>-43.660339716320351</v>
      </c>
      <c r="K255" s="37">
        <f t="shared" si="32"/>
        <v>951.20233784558366</v>
      </c>
      <c r="L255" s="37">
        <f t="shared" si="35"/>
        <v>1045600.6741175611</v>
      </c>
      <c r="M255" s="37">
        <f t="shared" si="36"/>
        <v>999713.65707570838</v>
      </c>
      <c r="N255" s="61"/>
      <c r="O255" s="71"/>
      <c r="P255" s="75"/>
    </row>
    <row r="256" spans="1:16" s="34" customFormat="1" x14ac:dyDescent="0.2">
      <c r="A256" s="33">
        <v>4621</v>
      </c>
      <c r="B256" s="34" t="s">
        <v>238</v>
      </c>
      <c r="C256" s="36">
        <v>64817434</v>
      </c>
      <c r="D256" s="80">
        <v>15875</v>
      </c>
      <c r="E256" s="37">
        <f t="shared" si="28"/>
        <v>4082.9879685039368</v>
      </c>
      <c r="F256" s="38">
        <f t="shared" si="29"/>
        <v>0.88432361042133956</v>
      </c>
      <c r="G256" s="39">
        <f t="shared" si="30"/>
        <v>320.4519033465225</v>
      </c>
      <c r="H256" s="39">
        <f t="shared" si="31"/>
        <v>25.332670359286567</v>
      </c>
      <c r="I256" s="66">
        <f t="shared" si="33"/>
        <v>345.78457370580907</v>
      </c>
      <c r="J256" s="81">
        <f t="shared" si="34"/>
        <v>-43.660339716320351</v>
      </c>
      <c r="K256" s="37">
        <f t="shared" si="32"/>
        <v>302.12423398948874</v>
      </c>
      <c r="L256" s="37">
        <f t="shared" si="35"/>
        <v>5489330.1075797193</v>
      </c>
      <c r="M256" s="37">
        <f t="shared" si="36"/>
        <v>4796222.2145831333</v>
      </c>
      <c r="N256" s="61"/>
      <c r="O256" s="71"/>
      <c r="P256" s="75"/>
    </row>
    <row r="257" spans="1:16" s="34" customFormat="1" x14ac:dyDescent="0.2">
      <c r="A257" s="33">
        <v>4622</v>
      </c>
      <c r="B257" s="34" t="s">
        <v>239</v>
      </c>
      <c r="C257" s="36">
        <v>33512040</v>
      </c>
      <c r="D257" s="80">
        <v>8497</v>
      </c>
      <c r="E257" s="37">
        <f t="shared" si="28"/>
        <v>3943.9849358597153</v>
      </c>
      <c r="F257" s="38">
        <f t="shared" si="29"/>
        <v>0.85421730968382004</v>
      </c>
      <c r="G257" s="39">
        <f t="shared" si="30"/>
        <v>403.85372293305545</v>
      </c>
      <c r="H257" s="39">
        <f t="shared" si="31"/>
        <v>73.983731784764103</v>
      </c>
      <c r="I257" s="66">
        <f t="shared" si="33"/>
        <v>477.83745471781958</v>
      </c>
      <c r="J257" s="81">
        <f t="shared" si="34"/>
        <v>-43.660339716320351</v>
      </c>
      <c r="K257" s="37">
        <f t="shared" si="32"/>
        <v>434.17711500149926</v>
      </c>
      <c r="L257" s="37">
        <f t="shared" si="35"/>
        <v>4060184.8527373131</v>
      </c>
      <c r="M257" s="37">
        <f t="shared" si="36"/>
        <v>3689202.9461677391</v>
      </c>
      <c r="N257" s="61"/>
      <c r="O257" s="71"/>
      <c r="P257" s="75"/>
    </row>
    <row r="258" spans="1:16" s="34" customFormat="1" x14ac:dyDescent="0.2">
      <c r="A258" s="33">
        <v>4623</v>
      </c>
      <c r="B258" s="34" t="s">
        <v>240</v>
      </c>
      <c r="C258" s="36">
        <v>9928470</v>
      </c>
      <c r="D258" s="80">
        <v>2501</v>
      </c>
      <c r="E258" s="37">
        <f t="shared" si="28"/>
        <v>3969.8000799680126</v>
      </c>
      <c r="F258" s="38">
        <f t="shared" si="29"/>
        <v>0.85980854375492155</v>
      </c>
      <c r="G258" s="39">
        <f t="shared" si="30"/>
        <v>388.36463646807704</v>
      </c>
      <c r="H258" s="39">
        <f t="shared" si="31"/>
        <v>64.948431346860048</v>
      </c>
      <c r="I258" s="66">
        <f t="shared" si="33"/>
        <v>453.31306781493709</v>
      </c>
      <c r="J258" s="81">
        <f t="shared" si="34"/>
        <v>-43.660339716320351</v>
      </c>
      <c r="K258" s="37">
        <f t="shared" si="32"/>
        <v>409.65272809861676</v>
      </c>
      <c r="L258" s="37">
        <f t="shared" si="35"/>
        <v>1133735.9826051577</v>
      </c>
      <c r="M258" s="37">
        <f t="shared" si="36"/>
        <v>1024541.4729746406</v>
      </c>
      <c r="N258" s="61"/>
      <c r="O258" s="71"/>
      <c r="P258" s="75"/>
    </row>
    <row r="259" spans="1:16" s="34" customFormat="1" x14ac:dyDescent="0.2">
      <c r="A259" s="33">
        <v>4624</v>
      </c>
      <c r="B259" s="34" t="s">
        <v>407</v>
      </c>
      <c r="C259" s="36">
        <v>112485613</v>
      </c>
      <c r="D259" s="80">
        <v>25213</v>
      </c>
      <c r="E259" s="37">
        <f t="shared" si="28"/>
        <v>4461.4132788640782</v>
      </c>
      <c r="F259" s="38">
        <f t="shared" si="29"/>
        <v>0.96628575170463027</v>
      </c>
      <c r="G259" s="39">
        <f t="shared" si="30"/>
        <v>93.396717130437722</v>
      </c>
      <c r="H259" s="39">
        <f t="shared" si="31"/>
        <v>0</v>
      </c>
      <c r="I259" s="66">
        <f t="shared" si="33"/>
        <v>93.396717130437722</v>
      </c>
      <c r="J259" s="81">
        <f t="shared" si="34"/>
        <v>-43.660339716320351</v>
      </c>
      <c r="K259" s="37">
        <f t="shared" si="32"/>
        <v>49.736377414117371</v>
      </c>
      <c r="L259" s="37">
        <f t="shared" si="35"/>
        <v>2354811.4290097263</v>
      </c>
      <c r="M259" s="37">
        <f t="shared" si="36"/>
        <v>1254003.2837421412</v>
      </c>
      <c r="N259" s="61"/>
      <c r="O259" s="71"/>
      <c r="P259" s="75"/>
    </row>
    <row r="260" spans="1:16" s="34" customFormat="1" x14ac:dyDescent="0.2">
      <c r="A260" s="33">
        <v>4625</v>
      </c>
      <c r="B260" s="34" t="s">
        <v>241</v>
      </c>
      <c r="C260" s="36">
        <v>56678160</v>
      </c>
      <c r="D260" s="80">
        <v>5283</v>
      </c>
      <c r="E260" s="37">
        <f t="shared" si="28"/>
        <v>10728.404315729698</v>
      </c>
      <c r="F260" s="38">
        <f t="shared" si="29"/>
        <v>2.3236368345269152</v>
      </c>
      <c r="G260" s="39">
        <f t="shared" si="30"/>
        <v>-3666.7979049889341</v>
      </c>
      <c r="H260" s="39">
        <f t="shared" si="31"/>
        <v>0</v>
      </c>
      <c r="I260" s="66">
        <f t="shared" si="33"/>
        <v>-3666.7979049889341</v>
      </c>
      <c r="J260" s="81">
        <f t="shared" si="34"/>
        <v>-43.660339716320351</v>
      </c>
      <c r="K260" s="37">
        <f t="shared" si="32"/>
        <v>-3710.4582447052544</v>
      </c>
      <c r="L260" s="37">
        <f t="shared" si="35"/>
        <v>-19371693.332056537</v>
      </c>
      <c r="M260" s="37">
        <f t="shared" si="36"/>
        <v>-19602350.906777859</v>
      </c>
      <c r="N260" s="61"/>
      <c r="O260" s="71"/>
      <c r="P260" s="75"/>
    </row>
    <row r="261" spans="1:16" s="34" customFormat="1" x14ac:dyDescent="0.2">
      <c r="A261" s="33">
        <v>4626</v>
      </c>
      <c r="B261" s="34" t="s">
        <v>246</v>
      </c>
      <c r="C261" s="36">
        <v>172628495</v>
      </c>
      <c r="D261" s="80">
        <v>39032</v>
      </c>
      <c r="E261" s="37">
        <f t="shared" si="28"/>
        <v>4422.7427495388401</v>
      </c>
      <c r="F261" s="38">
        <f t="shared" si="29"/>
        <v>0.95791020360760049</v>
      </c>
      <c r="G261" s="39">
        <f t="shared" si="30"/>
        <v>116.59903472558052</v>
      </c>
      <c r="H261" s="39">
        <f t="shared" si="31"/>
        <v>0</v>
      </c>
      <c r="I261" s="66">
        <f t="shared" si="33"/>
        <v>116.59903472558052</v>
      </c>
      <c r="J261" s="81">
        <f t="shared" si="34"/>
        <v>-43.660339716320351</v>
      </c>
      <c r="K261" s="37">
        <f t="shared" si="32"/>
        <v>72.938695009260172</v>
      </c>
      <c r="L261" s="37">
        <f t="shared" si="35"/>
        <v>4551093.523408859</v>
      </c>
      <c r="M261" s="37">
        <f t="shared" si="36"/>
        <v>2846943.1436014432</v>
      </c>
      <c r="N261" s="61"/>
      <c r="O261" s="71"/>
      <c r="P261" s="75"/>
    </row>
    <row r="262" spans="1:16" s="34" customFormat="1" x14ac:dyDescent="0.2">
      <c r="A262" s="33">
        <v>4627</v>
      </c>
      <c r="B262" s="34" t="s">
        <v>242</v>
      </c>
      <c r="C262" s="36">
        <v>121135761</v>
      </c>
      <c r="D262" s="80">
        <v>29816</v>
      </c>
      <c r="E262" s="37">
        <f t="shared" si="28"/>
        <v>4062.7770660048295</v>
      </c>
      <c r="F262" s="38">
        <f t="shared" si="29"/>
        <v>0.87994618428005378</v>
      </c>
      <c r="G262" s="39">
        <f t="shared" si="30"/>
        <v>332.57844484598689</v>
      </c>
      <c r="H262" s="39">
        <f t="shared" si="31"/>
        <v>32.406486233974121</v>
      </c>
      <c r="I262" s="66">
        <f t="shared" si="33"/>
        <v>364.98493107996103</v>
      </c>
      <c r="J262" s="81">
        <f t="shared" si="34"/>
        <v>-43.660339716320351</v>
      </c>
      <c r="K262" s="37">
        <f t="shared" si="32"/>
        <v>321.32459136364071</v>
      </c>
      <c r="L262" s="37">
        <f t="shared" si="35"/>
        <v>10882390.705080118</v>
      </c>
      <c r="M262" s="37">
        <f t="shared" si="36"/>
        <v>9580614.0160983112</v>
      </c>
      <c r="N262" s="61"/>
      <c r="O262" s="71"/>
      <c r="P262" s="75"/>
    </row>
    <row r="263" spans="1:16" s="34" customFormat="1" x14ac:dyDescent="0.2">
      <c r="A263" s="33">
        <v>4628</v>
      </c>
      <c r="B263" s="34" t="s">
        <v>243</v>
      </c>
      <c r="C263" s="36">
        <v>13720439</v>
      </c>
      <c r="D263" s="80">
        <v>3867</v>
      </c>
      <c r="E263" s="37">
        <f t="shared" si="28"/>
        <v>3548.0835272821309</v>
      </c>
      <c r="F263" s="38">
        <f t="shared" si="29"/>
        <v>0.76847006631574644</v>
      </c>
      <c r="G263" s="39">
        <f t="shared" si="30"/>
        <v>641.39456807960607</v>
      </c>
      <c r="H263" s="39">
        <f t="shared" si="31"/>
        <v>212.54922478691861</v>
      </c>
      <c r="I263" s="66">
        <f t="shared" si="33"/>
        <v>853.94379286652475</v>
      </c>
      <c r="J263" s="81">
        <f t="shared" si="34"/>
        <v>-43.660339716320351</v>
      </c>
      <c r="K263" s="37">
        <f t="shared" si="32"/>
        <v>810.28345315020442</v>
      </c>
      <c r="L263" s="37">
        <f t="shared" si="35"/>
        <v>3302200.6470148512</v>
      </c>
      <c r="M263" s="37">
        <f t="shared" si="36"/>
        <v>3133366.1133318404</v>
      </c>
      <c r="N263" s="61"/>
      <c r="O263" s="71"/>
      <c r="P263" s="75"/>
    </row>
    <row r="264" spans="1:16" s="34" customFormat="1" x14ac:dyDescent="0.2">
      <c r="A264" s="33">
        <v>4629</v>
      </c>
      <c r="B264" s="34" t="s">
        <v>244</v>
      </c>
      <c r="C264" s="36">
        <v>1604853</v>
      </c>
      <c r="D264" s="80">
        <v>378</v>
      </c>
      <c r="E264" s="37">
        <f t="shared" ref="E264:E327" si="37">(C264)/D264</f>
        <v>4245.6428571428569</v>
      </c>
      <c r="F264" s="38">
        <f t="shared" ref="F264:F327" si="38">IF(ISNUMBER(C264),E264/E$365,"")</f>
        <v>0.91955260435505315</v>
      </c>
      <c r="G264" s="39">
        <f t="shared" ref="G264:G327" si="39">(E$365-E264)*0.6</f>
        <v>222.85897016317048</v>
      </c>
      <c r="H264" s="39">
        <f t="shared" ref="H264:H327" si="40">IF(E264&gt;=E$365*0.9,0,IF(E264&lt;0.9*E$365,(E$365*0.9-E264)*0.35))</f>
        <v>0</v>
      </c>
      <c r="I264" s="66">
        <f t="shared" si="33"/>
        <v>222.85897016317048</v>
      </c>
      <c r="J264" s="81">
        <f t="shared" si="34"/>
        <v>-43.660339716320351</v>
      </c>
      <c r="K264" s="37">
        <f t="shared" ref="K264:K327" si="41">I264+J264</f>
        <v>179.19863044685013</v>
      </c>
      <c r="L264" s="37">
        <f t="shared" si="35"/>
        <v>84240.690721678446</v>
      </c>
      <c r="M264" s="37">
        <f t="shared" si="36"/>
        <v>67737.082308909346</v>
      </c>
      <c r="N264" s="61"/>
      <c r="O264" s="71"/>
      <c r="P264" s="75"/>
    </row>
    <row r="265" spans="1:16" s="34" customFormat="1" x14ac:dyDescent="0.2">
      <c r="A265" s="33">
        <v>4630</v>
      </c>
      <c r="B265" s="34" t="s">
        <v>245</v>
      </c>
      <c r="C265" s="36">
        <v>30421652</v>
      </c>
      <c r="D265" s="80">
        <v>8131</v>
      </c>
      <c r="E265" s="37">
        <f t="shared" si="37"/>
        <v>3741.4404132333048</v>
      </c>
      <c r="F265" s="38">
        <f t="shared" si="38"/>
        <v>0.81034872498512833</v>
      </c>
      <c r="G265" s="39">
        <f t="shared" si="39"/>
        <v>525.38043650890177</v>
      </c>
      <c r="H265" s="39">
        <f t="shared" si="40"/>
        <v>144.87431470400779</v>
      </c>
      <c r="I265" s="66">
        <f t="shared" ref="I265:I328" si="42">G265+H265</f>
        <v>670.25475121290958</v>
      </c>
      <c r="J265" s="81">
        <f t="shared" ref="J265:J328" si="43">I$367</f>
        <v>-43.660339716320351</v>
      </c>
      <c r="K265" s="37">
        <f t="shared" si="41"/>
        <v>626.59441149658926</v>
      </c>
      <c r="L265" s="37">
        <f t="shared" ref="L265:L328" si="44">(I265*D265)</f>
        <v>5449841.3821121678</v>
      </c>
      <c r="M265" s="37">
        <f t="shared" ref="M265:M328" si="45">(K265*D265)</f>
        <v>5094839.1598787671</v>
      </c>
      <c r="N265" s="61"/>
      <c r="O265" s="71"/>
      <c r="P265" s="75"/>
    </row>
    <row r="266" spans="1:16" s="34" customFormat="1" x14ac:dyDescent="0.2">
      <c r="A266" s="33">
        <v>4631</v>
      </c>
      <c r="B266" s="34" t="s">
        <v>408</v>
      </c>
      <c r="C266" s="36">
        <v>120457092</v>
      </c>
      <c r="D266" s="80">
        <v>29593</v>
      </c>
      <c r="E266" s="37">
        <f t="shared" si="37"/>
        <v>4070.458959889163</v>
      </c>
      <c r="F266" s="38">
        <f t="shared" si="38"/>
        <v>0.88160998544407154</v>
      </c>
      <c r="G266" s="39">
        <f t="shared" si="39"/>
        <v>327.96930851538679</v>
      </c>
      <c r="H266" s="39">
        <f t="shared" si="40"/>
        <v>29.717823374457407</v>
      </c>
      <c r="I266" s="66">
        <f t="shared" si="42"/>
        <v>357.68713188984418</v>
      </c>
      <c r="J266" s="81">
        <f t="shared" si="43"/>
        <v>-43.660339716320351</v>
      </c>
      <c r="K266" s="37">
        <f t="shared" si="41"/>
        <v>314.02679217352386</v>
      </c>
      <c r="L266" s="37">
        <f t="shared" si="44"/>
        <v>10585035.294016158</v>
      </c>
      <c r="M266" s="37">
        <f t="shared" si="45"/>
        <v>9292994.8607910909</v>
      </c>
      <c r="N266" s="61"/>
      <c r="O266" s="71"/>
      <c r="P266" s="75"/>
    </row>
    <row r="267" spans="1:16" s="34" customFormat="1" x14ac:dyDescent="0.2">
      <c r="A267" s="33">
        <v>4632</v>
      </c>
      <c r="B267" s="34" t="s">
        <v>247</v>
      </c>
      <c r="C267" s="36">
        <v>15057135</v>
      </c>
      <c r="D267" s="80">
        <v>2889</v>
      </c>
      <c r="E267" s="37">
        <f t="shared" si="37"/>
        <v>5211.8847352024923</v>
      </c>
      <c r="F267" s="38">
        <f t="shared" si="38"/>
        <v>1.1288283878590348</v>
      </c>
      <c r="G267" s="39">
        <f t="shared" si="39"/>
        <v>-356.88615667261075</v>
      </c>
      <c r="H267" s="39">
        <f t="shared" si="40"/>
        <v>0</v>
      </c>
      <c r="I267" s="66">
        <f t="shared" si="42"/>
        <v>-356.88615667261075</v>
      </c>
      <c r="J267" s="81">
        <f t="shared" si="43"/>
        <v>-43.660339716320351</v>
      </c>
      <c r="K267" s="37">
        <f t="shared" si="41"/>
        <v>-400.54649638893113</v>
      </c>
      <c r="L267" s="37">
        <f t="shared" si="44"/>
        <v>-1031044.1066271724</v>
      </c>
      <c r="M267" s="37">
        <f t="shared" si="45"/>
        <v>-1157178.8280676221</v>
      </c>
      <c r="N267" s="61"/>
      <c r="O267" s="71"/>
      <c r="P267" s="75"/>
    </row>
    <row r="268" spans="1:16" s="34" customFormat="1" x14ac:dyDescent="0.2">
      <c r="A268" s="33">
        <v>4633</v>
      </c>
      <c r="B268" s="34" t="s">
        <v>248</v>
      </c>
      <c r="C268" s="36">
        <v>2258310</v>
      </c>
      <c r="D268" s="80">
        <v>502</v>
      </c>
      <c r="E268" s="37">
        <f t="shared" si="37"/>
        <v>4498.6254980079684</v>
      </c>
      <c r="F268" s="38">
        <f t="shared" si="38"/>
        <v>0.97434544824034486</v>
      </c>
      <c r="G268" s="39">
        <f t="shared" si="39"/>
        <v>71.069385644103562</v>
      </c>
      <c r="H268" s="39">
        <f t="shared" si="40"/>
        <v>0</v>
      </c>
      <c r="I268" s="66">
        <f t="shared" si="42"/>
        <v>71.069385644103562</v>
      </c>
      <c r="J268" s="81">
        <f t="shared" si="43"/>
        <v>-43.660339716320351</v>
      </c>
      <c r="K268" s="37">
        <f t="shared" si="41"/>
        <v>27.409045927783211</v>
      </c>
      <c r="L268" s="37">
        <f t="shared" si="44"/>
        <v>35676.831593339986</v>
      </c>
      <c r="M268" s="37">
        <f t="shared" si="45"/>
        <v>13759.341055747173</v>
      </c>
      <c r="N268" s="61"/>
      <c r="O268" s="71"/>
      <c r="P268" s="75"/>
    </row>
    <row r="269" spans="1:16" s="34" customFormat="1" x14ac:dyDescent="0.2">
      <c r="A269" s="33">
        <v>4634</v>
      </c>
      <c r="B269" s="34" t="s">
        <v>249</v>
      </c>
      <c r="C269" s="36">
        <v>7020865</v>
      </c>
      <c r="D269" s="80">
        <v>1629</v>
      </c>
      <c r="E269" s="37">
        <f t="shared" si="37"/>
        <v>4309.9232658072433</v>
      </c>
      <c r="F269" s="38">
        <f t="shared" si="38"/>
        <v>0.93347492876745597</v>
      </c>
      <c r="G269" s="39">
        <f t="shared" si="39"/>
        <v>184.29072496453864</v>
      </c>
      <c r="H269" s="39">
        <f t="shared" si="40"/>
        <v>0</v>
      </c>
      <c r="I269" s="66">
        <f t="shared" si="42"/>
        <v>184.29072496453864</v>
      </c>
      <c r="J269" s="81">
        <f t="shared" si="43"/>
        <v>-43.660339716320351</v>
      </c>
      <c r="K269" s="37">
        <f t="shared" si="41"/>
        <v>140.63038524821829</v>
      </c>
      <c r="L269" s="37">
        <f t="shared" si="44"/>
        <v>300209.59096723347</v>
      </c>
      <c r="M269" s="37">
        <f t="shared" si="45"/>
        <v>229086.89756934758</v>
      </c>
      <c r="N269" s="61"/>
      <c r="O269" s="71"/>
      <c r="P269" s="75"/>
    </row>
    <row r="270" spans="1:16" s="34" customFormat="1" x14ac:dyDescent="0.2">
      <c r="A270" s="33">
        <v>4635</v>
      </c>
      <c r="B270" s="34" t="s">
        <v>250</v>
      </c>
      <c r="C270" s="36">
        <v>11385473</v>
      </c>
      <c r="D270" s="80">
        <v>2230</v>
      </c>
      <c r="E270" s="37">
        <f t="shared" si="37"/>
        <v>5105.5932735426013</v>
      </c>
      <c r="F270" s="38">
        <f t="shared" si="38"/>
        <v>1.1058070001260514</v>
      </c>
      <c r="G270" s="39">
        <f t="shared" si="39"/>
        <v>-293.11127967667613</v>
      </c>
      <c r="H270" s="39">
        <f t="shared" si="40"/>
        <v>0</v>
      </c>
      <c r="I270" s="66">
        <f t="shared" si="42"/>
        <v>-293.11127967667613</v>
      </c>
      <c r="J270" s="81">
        <f t="shared" si="43"/>
        <v>-43.660339716320351</v>
      </c>
      <c r="K270" s="37">
        <f t="shared" si="41"/>
        <v>-336.77161939299651</v>
      </c>
      <c r="L270" s="37">
        <f t="shared" si="44"/>
        <v>-653638.15367898776</v>
      </c>
      <c r="M270" s="37">
        <f t="shared" si="45"/>
        <v>-751000.71124638221</v>
      </c>
      <c r="N270" s="61"/>
      <c r="O270" s="71"/>
      <c r="P270" s="75"/>
    </row>
    <row r="271" spans="1:16" s="34" customFormat="1" x14ac:dyDescent="0.2">
      <c r="A271" s="33">
        <v>4636</v>
      </c>
      <c r="B271" s="34" t="s">
        <v>251</v>
      </c>
      <c r="C271" s="36">
        <v>3593747</v>
      </c>
      <c r="D271" s="80">
        <v>768</v>
      </c>
      <c r="E271" s="37">
        <f t="shared" si="37"/>
        <v>4679.358072916667</v>
      </c>
      <c r="F271" s="38">
        <f t="shared" si="38"/>
        <v>1.0134898406306481</v>
      </c>
      <c r="G271" s="39">
        <f t="shared" si="39"/>
        <v>-37.370159301115564</v>
      </c>
      <c r="H271" s="39">
        <f t="shared" si="40"/>
        <v>0</v>
      </c>
      <c r="I271" s="66">
        <f t="shared" si="42"/>
        <v>-37.370159301115564</v>
      </c>
      <c r="J271" s="81">
        <f t="shared" si="43"/>
        <v>-43.660339716320351</v>
      </c>
      <c r="K271" s="37">
        <f t="shared" si="41"/>
        <v>-81.030499017435915</v>
      </c>
      <c r="L271" s="37">
        <f t="shared" si="44"/>
        <v>-28700.282343256753</v>
      </c>
      <c r="M271" s="37">
        <f t="shared" si="45"/>
        <v>-62231.423245390783</v>
      </c>
      <c r="N271" s="61"/>
      <c r="O271" s="71"/>
      <c r="P271" s="75"/>
    </row>
    <row r="272" spans="1:16" s="34" customFormat="1" x14ac:dyDescent="0.2">
      <c r="A272" s="33">
        <v>4637</v>
      </c>
      <c r="B272" s="34" t="s">
        <v>252</v>
      </c>
      <c r="C272" s="36">
        <v>5949743</v>
      </c>
      <c r="D272" s="80">
        <v>1290</v>
      </c>
      <c r="E272" s="37">
        <f t="shared" si="37"/>
        <v>4612.2038759689922</v>
      </c>
      <c r="F272" s="38">
        <f t="shared" si="38"/>
        <v>0.99894508998288334</v>
      </c>
      <c r="G272" s="39">
        <f t="shared" si="39"/>
        <v>2.9223588674893106</v>
      </c>
      <c r="H272" s="39">
        <f t="shared" si="40"/>
        <v>0</v>
      </c>
      <c r="I272" s="66">
        <f t="shared" si="42"/>
        <v>2.9223588674893106</v>
      </c>
      <c r="J272" s="81">
        <f t="shared" si="43"/>
        <v>-43.660339716320351</v>
      </c>
      <c r="K272" s="37">
        <f t="shared" si="41"/>
        <v>-40.737980848831043</v>
      </c>
      <c r="L272" s="37">
        <f t="shared" si="44"/>
        <v>3769.8429390612105</v>
      </c>
      <c r="M272" s="37">
        <f t="shared" si="45"/>
        <v>-52551.995294992048</v>
      </c>
      <c r="N272" s="61"/>
      <c r="O272" s="71"/>
      <c r="P272" s="75"/>
    </row>
    <row r="273" spans="1:16" s="34" customFormat="1" x14ac:dyDescent="0.2">
      <c r="A273" s="33">
        <v>4638</v>
      </c>
      <c r="B273" s="34" t="s">
        <v>253</v>
      </c>
      <c r="C273" s="36">
        <v>16031822</v>
      </c>
      <c r="D273" s="80">
        <v>3965</v>
      </c>
      <c r="E273" s="37">
        <f t="shared" si="37"/>
        <v>4043.334678436318</v>
      </c>
      <c r="F273" s="38">
        <f t="shared" si="38"/>
        <v>0.87573520876348943</v>
      </c>
      <c r="G273" s="39">
        <f t="shared" si="39"/>
        <v>344.24387738709385</v>
      </c>
      <c r="H273" s="39">
        <f t="shared" si="40"/>
        <v>39.211321882953165</v>
      </c>
      <c r="I273" s="66">
        <f t="shared" si="42"/>
        <v>383.45519927004699</v>
      </c>
      <c r="J273" s="81">
        <f t="shared" si="43"/>
        <v>-43.660339716320351</v>
      </c>
      <c r="K273" s="37">
        <f t="shared" si="41"/>
        <v>339.79485955372661</v>
      </c>
      <c r="L273" s="37">
        <f t="shared" si="44"/>
        <v>1520399.8651057363</v>
      </c>
      <c r="M273" s="37">
        <f t="shared" si="45"/>
        <v>1347286.618130526</v>
      </c>
      <c r="N273" s="61"/>
      <c r="O273" s="71"/>
      <c r="P273" s="75"/>
    </row>
    <row r="274" spans="1:16" s="34" customFormat="1" x14ac:dyDescent="0.2">
      <c r="A274" s="33">
        <v>4639</v>
      </c>
      <c r="B274" s="34" t="s">
        <v>254</v>
      </c>
      <c r="C274" s="36">
        <v>10507001</v>
      </c>
      <c r="D274" s="80">
        <v>2560</v>
      </c>
      <c r="E274" s="37">
        <f t="shared" si="37"/>
        <v>4104.2972656250004</v>
      </c>
      <c r="F274" s="38">
        <f t="shared" si="38"/>
        <v>0.88893893496086906</v>
      </c>
      <c r="G274" s="39">
        <f t="shared" si="39"/>
        <v>307.66632507388437</v>
      </c>
      <c r="H274" s="39">
        <f t="shared" si="40"/>
        <v>17.874416366914328</v>
      </c>
      <c r="I274" s="66">
        <f t="shared" si="42"/>
        <v>325.54074144079868</v>
      </c>
      <c r="J274" s="81">
        <f t="shared" si="43"/>
        <v>-43.660339716320351</v>
      </c>
      <c r="K274" s="37">
        <f t="shared" si="41"/>
        <v>281.88040172447836</v>
      </c>
      <c r="L274" s="37">
        <f t="shared" si="44"/>
        <v>833384.29808844463</v>
      </c>
      <c r="M274" s="37">
        <f t="shared" si="45"/>
        <v>721613.8284146646</v>
      </c>
      <c r="N274" s="61"/>
      <c r="O274" s="71"/>
      <c r="P274" s="75"/>
    </row>
    <row r="275" spans="1:16" s="34" customFormat="1" x14ac:dyDescent="0.2">
      <c r="A275" s="33">
        <v>4640</v>
      </c>
      <c r="B275" s="34" t="s">
        <v>255</v>
      </c>
      <c r="C275" s="36">
        <v>48875921</v>
      </c>
      <c r="D275" s="80">
        <v>12097</v>
      </c>
      <c r="E275" s="37">
        <f t="shared" si="37"/>
        <v>4040.3340497644044</v>
      </c>
      <c r="F275" s="38">
        <f t="shared" si="38"/>
        <v>0.87508531050242433</v>
      </c>
      <c r="G275" s="39">
        <f t="shared" si="39"/>
        <v>346.04425459024196</v>
      </c>
      <c r="H275" s="39">
        <f t="shared" si="40"/>
        <v>40.261541918122902</v>
      </c>
      <c r="I275" s="66">
        <f t="shared" si="42"/>
        <v>386.30579650836489</v>
      </c>
      <c r="J275" s="81">
        <f t="shared" si="43"/>
        <v>-43.660339716320351</v>
      </c>
      <c r="K275" s="37">
        <f t="shared" si="41"/>
        <v>342.64545679204457</v>
      </c>
      <c r="L275" s="37">
        <f t="shared" si="44"/>
        <v>4673141.22036169</v>
      </c>
      <c r="M275" s="37">
        <f t="shared" si="45"/>
        <v>4144982.090813363</v>
      </c>
      <c r="N275" s="61"/>
      <c r="O275" s="71"/>
      <c r="P275" s="75"/>
    </row>
    <row r="276" spans="1:16" s="34" customFormat="1" x14ac:dyDescent="0.2">
      <c r="A276" s="33">
        <v>4641</v>
      </c>
      <c r="B276" s="34" t="s">
        <v>256</v>
      </c>
      <c r="C276" s="36">
        <v>7846124</v>
      </c>
      <c r="D276" s="80">
        <v>1766</v>
      </c>
      <c r="E276" s="37">
        <f t="shared" si="37"/>
        <v>4442.8788221970553</v>
      </c>
      <c r="F276" s="38">
        <f t="shared" si="38"/>
        <v>0.9622714225507325</v>
      </c>
      <c r="G276" s="39">
        <f t="shared" si="39"/>
        <v>104.5173911306514</v>
      </c>
      <c r="H276" s="39">
        <f t="shared" si="40"/>
        <v>0</v>
      </c>
      <c r="I276" s="66">
        <f t="shared" si="42"/>
        <v>104.5173911306514</v>
      </c>
      <c r="J276" s="81">
        <f t="shared" si="43"/>
        <v>-43.660339716320351</v>
      </c>
      <c r="K276" s="37">
        <f t="shared" si="41"/>
        <v>60.857051414331053</v>
      </c>
      <c r="L276" s="37">
        <f t="shared" si="44"/>
        <v>184577.71273673038</v>
      </c>
      <c r="M276" s="37">
        <f t="shared" si="45"/>
        <v>107473.55279770865</v>
      </c>
      <c r="N276" s="61"/>
      <c r="O276" s="71"/>
      <c r="P276" s="75"/>
    </row>
    <row r="277" spans="1:16" s="34" customFormat="1" x14ac:dyDescent="0.2">
      <c r="A277" s="33">
        <v>4642</v>
      </c>
      <c r="B277" s="34" t="s">
        <v>257</v>
      </c>
      <c r="C277" s="36">
        <v>8715733</v>
      </c>
      <c r="D277" s="80">
        <v>2117</v>
      </c>
      <c r="E277" s="37">
        <f t="shared" si="37"/>
        <v>4117.0207841284837</v>
      </c>
      <c r="F277" s="38">
        <f t="shared" si="38"/>
        <v>0.8916946883226371</v>
      </c>
      <c r="G277" s="39">
        <f t="shared" si="39"/>
        <v>300.03221397179442</v>
      </c>
      <c r="H277" s="39">
        <f t="shared" si="40"/>
        <v>13.421184890695166</v>
      </c>
      <c r="I277" s="66">
        <f t="shared" si="42"/>
        <v>313.45339886248956</v>
      </c>
      <c r="J277" s="81">
        <f t="shared" si="43"/>
        <v>-43.660339716320351</v>
      </c>
      <c r="K277" s="37">
        <f t="shared" si="41"/>
        <v>269.79305914616918</v>
      </c>
      <c r="L277" s="37">
        <f t="shared" si="44"/>
        <v>663580.84539189038</v>
      </c>
      <c r="M277" s="37">
        <f t="shared" si="45"/>
        <v>571151.90621244011</v>
      </c>
      <c r="N277" s="61"/>
      <c r="O277" s="71"/>
      <c r="P277" s="75"/>
    </row>
    <row r="278" spans="1:16" s="34" customFormat="1" x14ac:dyDescent="0.2">
      <c r="A278" s="33">
        <v>4643</v>
      </c>
      <c r="B278" s="34" t="s">
        <v>258</v>
      </c>
      <c r="C278" s="36">
        <v>23145638</v>
      </c>
      <c r="D278" s="80">
        <v>5204</v>
      </c>
      <c r="E278" s="37">
        <f t="shared" si="37"/>
        <v>4447.6629515757113</v>
      </c>
      <c r="F278" s="38">
        <f t="shared" si="38"/>
        <v>0.96330760453252906</v>
      </c>
      <c r="G278" s="39">
        <f t="shared" si="39"/>
        <v>101.64691350345784</v>
      </c>
      <c r="H278" s="39">
        <f t="shared" si="40"/>
        <v>0</v>
      </c>
      <c r="I278" s="66">
        <f t="shared" si="42"/>
        <v>101.64691350345784</v>
      </c>
      <c r="J278" s="81">
        <f t="shared" si="43"/>
        <v>-43.660339716320351</v>
      </c>
      <c r="K278" s="37">
        <f t="shared" si="41"/>
        <v>57.986573787137488</v>
      </c>
      <c r="L278" s="37">
        <f t="shared" si="44"/>
        <v>528970.53787199454</v>
      </c>
      <c r="M278" s="37">
        <f t="shared" si="45"/>
        <v>301762.12998826348</v>
      </c>
      <c r="N278" s="61"/>
      <c r="O278" s="71"/>
      <c r="P278" s="75"/>
    </row>
    <row r="279" spans="1:16" s="34" customFormat="1" x14ac:dyDescent="0.2">
      <c r="A279" s="33">
        <v>4644</v>
      </c>
      <c r="B279" s="34" t="s">
        <v>259</v>
      </c>
      <c r="C279" s="36">
        <v>19102180</v>
      </c>
      <c r="D279" s="80">
        <v>5246</v>
      </c>
      <c r="E279" s="37">
        <f t="shared" si="37"/>
        <v>3641.2847884102175</v>
      </c>
      <c r="F279" s="38">
        <f t="shared" si="38"/>
        <v>0.7886562819922065</v>
      </c>
      <c r="G279" s="39">
        <f t="shared" si="39"/>
        <v>585.47381140275411</v>
      </c>
      <c r="H279" s="39">
        <f t="shared" si="40"/>
        <v>179.92878339208832</v>
      </c>
      <c r="I279" s="66">
        <f t="shared" si="42"/>
        <v>765.40259479484246</v>
      </c>
      <c r="J279" s="81">
        <f t="shared" si="43"/>
        <v>-43.660339716320351</v>
      </c>
      <c r="K279" s="37">
        <f t="shared" si="41"/>
        <v>721.74225507852213</v>
      </c>
      <c r="L279" s="37">
        <f t="shared" si="44"/>
        <v>4015302.0122937434</v>
      </c>
      <c r="M279" s="37">
        <f t="shared" si="45"/>
        <v>3786259.8701419272</v>
      </c>
      <c r="N279" s="61"/>
      <c r="O279" s="71"/>
      <c r="P279" s="75"/>
    </row>
    <row r="280" spans="1:16" s="34" customFormat="1" x14ac:dyDescent="0.2">
      <c r="A280" s="33">
        <v>4645</v>
      </c>
      <c r="B280" s="34" t="s">
        <v>260</v>
      </c>
      <c r="C280" s="36">
        <v>12906774</v>
      </c>
      <c r="D280" s="80">
        <v>2951</v>
      </c>
      <c r="E280" s="37">
        <f t="shared" si="37"/>
        <v>4373.6950186377499</v>
      </c>
      <c r="F280" s="38">
        <f t="shared" si="38"/>
        <v>0.94728708475248435</v>
      </c>
      <c r="G280" s="39">
        <f t="shared" si="39"/>
        <v>146.0276732662347</v>
      </c>
      <c r="H280" s="39">
        <f t="shared" si="40"/>
        <v>0</v>
      </c>
      <c r="I280" s="66">
        <f t="shared" si="42"/>
        <v>146.0276732662347</v>
      </c>
      <c r="J280" s="81">
        <f t="shared" si="43"/>
        <v>-43.660339716320351</v>
      </c>
      <c r="K280" s="37">
        <f t="shared" si="41"/>
        <v>102.36733354991435</v>
      </c>
      <c r="L280" s="37">
        <f t="shared" si="44"/>
        <v>430927.6638086586</v>
      </c>
      <c r="M280" s="37">
        <f t="shared" si="45"/>
        <v>302086.00130579725</v>
      </c>
      <c r="N280" s="61"/>
      <c r="O280" s="71"/>
      <c r="P280" s="75"/>
    </row>
    <row r="281" spans="1:16" s="34" customFormat="1" x14ac:dyDescent="0.2">
      <c r="A281" s="33">
        <v>4646</v>
      </c>
      <c r="B281" s="34" t="s">
        <v>261</v>
      </c>
      <c r="C281" s="36">
        <v>9806545</v>
      </c>
      <c r="D281" s="80">
        <v>2901</v>
      </c>
      <c r="E281" s="37">
        <f t="shared" si="37"/>
        <v>3380.4015856601172</v>
      </c>
      <c r="F281" s="38">
        <f t="shared" si="38"/>
        <v>0.73215227621655765</v>
      </c>
      <c r="G281" s="39">
        <f t="shared" si="39"/>
        <v>742.00373305281425</v>
      </c>
      <c r="H281" s="39">
        <f t="shared" si="40"/>
        <v>271.23790435462342</v>
      </c>
      <c r="I281" s="66">
        <f t="shared" si="42"/>
        <v>1013.2416374074377</v>
      </c>
      <c r="J281" s="81">
        <f t="shared" si="43"/>
        <v>-43.660339716320351</v>
      </c>
      <c r="K281" s="37">
        <f t="shared" si="41"/>
        <v>969.58129769111736</v>
      </c>
      <c r="L281" s="37">
        <f t="shared" si="44"/>
        <v>2939413.9901189767</v>
      </c>
      <c r="M281" s="37">
        <f t="shared" si="45"/>
        <v>2812755.3446019315</v>
      </c>
      <c r="N281" s="61"/>
      <c r="O281" s="71"/>
      <c r="P281" s="75"/>
    </row>
    <row r="282" spans="1:16" s="34" customFormat="1" x14ac:dyDescent="0.2">
      <c r="A282" s="33">
        <v>4647</v>
      </c>
      <c r="B282" s="34" t="s">
        <v>409</v>
      </c>
      <c r="C282" s="36">
        <v>96490837</v>
      </c>
      <c r="D282" s="80">
        <v>22116</v>
      </c>
      <c r="E282" s="37">
        <f t="shared" si="37"/>
        <v>4362.9425302948093</v>
      </c>
      <c r="F282" s="38">
        <f t="shared" si="38"/>
        <v>0.94495823162193582</v>
      </c>
      <c r="G282" s="39">
        <f t="shared" si="39"/>
        <v>152.47916627199902</v>
      </c>
      <c r="H282" s="39">
        <f t="shared" si="40"/>
        <v>0</v>
      </c>
      <c r="I282" s="66">
        <f t="shared" si="42"/>
        <v>152.47916627199902</v>
      </c>
      <c r="J282" s="81">
        <f t="shared" si="43"/>
        <v>-43.660339716320351</v>
      </c>
      <c r="K282" s="37">
        <f t="shared" si="41"/>
        <v>108.81882655567867</v>
      </c>
      <c r="L282" s="37">
        <f t="shared" si="44"/>
        <v>3372229.2412715303</v>
      </c>
      <c r="M282" s="37">
        <f t="shared" si="45"/>
        <v>2406637.1681053895</v>
      </c>
      <c r="N282" s="61"/>
      <c r="O282" s="71"/>
      <c r="P282" s="75"/>
    </row>
    <row r="283" spans="1:16" s="34" customFormat="1" x14ac:dyDescent="0.2">
      <c r="A283" s="33">
        <v>4648</v>
      </c>
      <c r="B283" s="34" t="s">
        <v>262</v>
      </c>
      <c r="C283" s="36">
        <v>14771844</v>
      </c>
      <c r="D283" s="80">
        <v>3521</v>
      </c>
      <c r="E283" s="37">
        <f t="shared" si="37"/>
        <v>4195.3547287702359</v>
      </c>
      <c r="F283" s="38">
        <f t="shared" si="38"/>
        <v>0.90866083107850759</v>
      </c>
      <c r="G283" s="39">
        <f t="shared" si="39"/>
        <v>253.03184718674311</v>
      </c>
      <c r="H283" s="39">
        <f t="shared" si="40"/>
        <v>0</v>
      </c>
      <c r="I283" s="66">
        <f t="shared" si="42"/>
        <v>253.03184718674311</v>
      </c>
      <c r="J283" s="81">
        <f t="shared" si="43"/>
        <v>-43.660339716320351</v>
      </c>
      <c r="K283" s="37">
        <f t="shared" si="41"/>
        <v>209.37150747042276</v>
      </c>
      <c r="L283" s="37">
        <f t="shared" si="44"/>
        <v>890925.13394452247</v>
      </c>
      <c r="M283" s="37">
        <f t="shared" si="45"/>
        <v>737197.07780335855</v>
      </c>
      <c r="N283" s="61"/>
      <c r="O283" s="71"/>
      <c r="P283" s="75"/>
    </row>
    <row r="284" spans="1:16" s="34" customFormat="1" x14ac:dyDescent="0.2">
      <c r="A284" s="33">
        <v>4649</v>
      </c>
      <c r="B284" s="34" t="s">
        <v>410</v>
      </c>
      <c r="C284" s="36">
        <v>38777421</v>
      </c>
      <c r="D284" s="80">
        <v>9527</v>
      </c>
      <c r="E284" s="37">
        <f t="shared" si="37"/>
        <v>4070.2656660018893</v>
      </c>
      <c r="F284" s="38">
        <f t="shared" si="38"/>
        <v>0.88156812043011978</v>
      </c>
      <c r="G284" s="39">
        <f t="shared" si="39"/>
        <v>328.08528484775104</v>
      </c>
      <c r="H284" s="39">
        <f t="shared" si="40"/>
        <v>29.785476235003213</v>
      </c>
      <c r="I284" s="66">
        <f t="shared" si="42"/>
        <v>357.87076108275426</v>
      </c>
      <c r="J284" s="81">
        <f t="shared" si="43"/>
        <v>-43.660339716320351</v>
      </c>
      <c r="K284" s="37">
        <f t="shared" si="41"/>
        <v>314.21042136643393</v>
      </c>
      <c r="L284" s="37">
        <f t="shared" si="44"/>
        <v>3409434.7408353998</v>
      </c>
      <c r="M284" s="37">
        <f t="shared" si="45"/>
        <v>2993482.6843580161</v>
      </c>
      <c r="N284" s="61"/>
      <c r="O284" s="71"/>
      <c r="P284" s="75"/>
    </row>
    <row r="285" spans="1:16" s="34" customFormat="1" x14ac:dyDescent="0.2">
      <c r="A285" s="33">
        <v>4650</v>
      </c>
      <c r="B285" s="34" t="s">
        <v>263</v>
      </c>
      <c r="C285" s="36">
        <v>22202939</v>
      </c>
      <c r="D285" s="80">
        <v>5875</v>
      </c>
      <c r="E285" s="37">
        <f t="shared" si="37"/>
        <v>3779.223659574468</v>
      </c>
      <c r="F285" s="38">
        <f t="shared" si="38"/>
        <v>0.8185320987975423</v>
      </c>
      <c r="G285" s="39">
        <f t="shared" si="39"/>
        <v>502.71048870420378</v>
      </c>
      <c r="H285" s="39">
        <f t="shared" si="40"/>
        <v>131.65017848460064</v>
      </c>
      <c r="I285" s="66">
        <f t="shared" si="42"/>
        <v>634.36066718880443</v>
      </c>
      <c r="J285" s="81">
        <f t="shared" si="43"/>
        <v>-43.660339716320351</v>
      </c>
      <c r="K285" s="37">
        <f t="shared" si="41"/>
        <v>590.7003274724841</v>
      </c>
      <c r="L285" s="37">
        <f t="shared" si="44"/>
        <v>3726868.9197342261</v>
      </c>
      <c r="M285" s="37">
        <f t="shared" si="45"/>
        <v>3470364.4239008441</v>
      </c>
      <c r="N285" s="61"/>
      <c r="O285" s="71"/>
      <c r="P285" s="75"/>
    </row>
    <row r="286" spans="1:16" s="34" customFormat="1" x14ac:dyDescent="0.2">
      <c r="A286" s="33">
        <v>4651</v>
      </c>
      <c r="B286" s="34" t="s">
        <v>264</v>
      </c>
      <c r="C286" s="36">
        <v>28089528</v>
      </c>
      <c r="D286" s="80">
        <v>7207</v>
      </c>
      <c r="E286" s="37">
        <f t="shared" si="37"/>
        <v>3897.5340641043431</v>
      </c>
      <c r="F286" s="38">
        <f t="shared" si="38"/>
        <v>0.84415663771152893</v>
      </c>
      <c r="G286" s="39">
        <f t="shared" si="39"/>
        <v>431.72424598627873</v>
      </c>
      <c r="H286" s="39">
        <f t="shared" si="40"/>
        <v>90.241536899144364</v>
      </c>
      <c r="I286" s="66">
        <f t="shared" si="42"/>
        <v>521.9657828854231</v>
      </c>
      <c r="J286" s="81">
        <f t="shared" si="43"/>
        <v>-43.660339716320351</v>
      </c>
      <c r="K286" s="37">
        <f t="shared" si="41"/>
        <v>478.30544316910277</v>
      </c>
      <c r="L286" s="37">
        <f t="shared" si="44"/>
        <v>3761807.3972552442</v>
      </c>
      <c r="M286" s="37">
        <f t="shared" si="45"/>
        <v>3447147.3289197236</v>
      </c>
      <c r="N286" s="61"/>
      <c r="O286" s="71"/>
      <c r="P286" s="75"/>
    </row>
    <row r="287" spans="1:16" s="34" customFormat="1" x14ac:dyDescent="0.2">
      <c r="A287" s="33">
        <v>5001</v>
      </c>
      <c r="B287" s="34" t="s">
        <v>352</v>
      </c>
      <c r="C287" s="36">
        <v>940702585</v>
      </c>
      <c r="D287" s="80">
        <v>210496</v>
      </c>
      <c r="E287" s="37">
        <f t="shared" si="37"/>
        <v>4468.9808119869258</v>
      </c>
      <c r="F287" s="38">
        <f t="shared" si="38"/>
        <v>0.96792478377251856</v>
      </c>
      <c r="G287" s="39">
        <f t="shared" si="39"/>
        <v>88.856197256729132</v>
      </c>
      <c r="H287" s="39">
        <f t="shared" si="40"/>
        <v>0</v>
      </c>
      <c r="I287" s="66">
        <f t="shared" si="42"/>
        <v>88.856197256729132</v>
      </c>
      <c r="J287" s="81">
        <f t="shared" si="43"/>
        <v>-43.660339716320351</v>
      </c>
      <c r="K287" s="37">
        <f t="shared" si="41"/>
        <v>45.195857540408781</v>
      </c>
      <c r="L287" s="37">
        <f t="shared" si="44"/>
        <v>18703874.097752456</v>
      </c>
      <c r="M287" s="37">
        <f t="shared" si="45"/>
        <v>9513547.2288258877</v>
      </c>
      <c r="N287" s="61"/>
      <c r="O287" s="71"/>
      <c r="P287" s="75"/>
    </row>
    <row r="288" spans="1:16" s="34" customFormat="1" x14ac:dyDescent="0.2">
      <c r="A288" s="33">
        <v>5006</v>
      </c>
      <c r="B288" s="34" t="s">
        <v>353</v>
      </c>
      <c r="C288" s="36">
        <v>85404233</v>
      </c>
      <c r="D288" s="80">
        <v>24004</v>
      </c>
      <c r="E288" s="37">
        <f t="shared" si="37"/>
        <v>3557.9167222129645</v>
      </c>
      <c r="F288" s="38">
        <f t="shared" si="38"/>
        <v>0.77059981210738004</v>
      </c>
      <c r="G288" s="39">
        <f t="shared" si="39"/>
        <v>635.4946511211059</v>
      </c>
      <c r="H288" s="39">
        <f t="shared" si="40"/>
        <v>209.10760656112689</v>
      </c>
      <c r="I288" s="66">
        <f t="shared" si="42"/>
        <v>844.60225768223279</v>
      </c>
      <c r="J288" s="81">
        <f t="shared" si="43"/>
        <v>-43.660339716320351</v>
      </c>
      <c r="K288" s="37">
        <f t="shared" si="41"/>
        <v>800.94191796591247</v>
      </c>
      <c r="L288" s="37">
        <f t="shared" si="44"/>
        <v>20273832.593404315</v>
      </c>
      <c r="M288" s="37">
        <f t="shared" si="45"/>
        <v>19225809.798853762</v>
      </c>
      <c r="N288" s="61"/>
      <c r="O288" s="71"/>
      <c r="P288" s="75"/>
    </row>
    <row r="289" spans="1:16" s="34" customFormat="1" x14ac:dyDescent="0.2">
      <c r="A289" s="33">
        <v>5007</v>
      </c>
      <c r="B289" s="34" t="s">
        <v>354</v>
      </c>
      <c r="C289" s="36">
        <v>58764847</v>
      </c>
      <c r="D289" s="80">
        <v>15001</v>
      </c>
      <c r="E289" s="37">
        <f t="shared" si="37"/>
        <v>3917.3953069795348</v>
      </c>
      <c r="F289" s="38">
        <f t="shared" si="38"/>
        <v>0.84845833199579601</v>
      </c>
      <c r="G289" s="39">
        <f t="shared" si="39"/>
        <v>419.80750026116374</v>
      </c>
      <c r="H289" s="39">
        <f t="shared" si="40"/>
        <v>83.29010189282728</v>
      </c>
      <c r="I289" s="66">
        <f t="shared" si="42"/>
        <v>503.09760215399103</v>
      </c>
      <c r="J289" s="81">
        <f t="shared" si="43"/>
        <v>-43.660339716320351</v>
      </c>
      <c r="K289" s="37">
        <f t="shared" si="41"/>
        <v>459.43726243767071</v>
      </c>
      <c r="L289" s="37">
        <f t="shared" si="44"/>
        <v>7546967.1299120197</v>
      </c>
      <c r="M289" s="37">
        <f t="shared" si="45"/>
        <v>6892018.3738274984</v>
      </c>
      <c r="N289" s="61"/>
      <c r="O289" s="71"/>
      <c r="P289" s="75"/>
    </row>
    <row r="290" spans="1:16" s="34" customFormat="1" x14ac:dyDescent="0.2">
      <c r="A290" s="33">
        <v>5014</v>
      </c>
      <c r="B290" s="34" t="s">
        <v>356</v>
      </c>
      <c r="C290" s="36">
        <v>43910791</v>
      </c>
      <c r="D290" s="80">
        <v>5265</v>
      </c>
      <c r="E290" s="37">
        <f t="shared" si="37"/>
        <v>8340.1312440645779</v>
      </c>
      <c r="F290" s="38">
        <f t="shared" si="38"/>
        <v>1.806367060111971</v>
      </c>
      <c r="G290" s="39">
        <f t="shared" si="39"/>
        <v>-2233.8340619898622</v>
      </c>
      <c r="H290" s="39">
        <f t="shared" si="40"/>
        <v>0</v>
      </c>
      <c r="I290" s="66">
        <f t="shared" si="42"/>
        <v>-2233.8340619898622</v>
      </c>
      <c r="J290" s="81">
        <f t="shared" si="43"/>
        <v>-43.660339716320351</v>
      </c>
      <c r="K290" s="37">
        <f t="shared" si="41"/>
        <v>-2277.4944017061825</v>
      </c>
      <c r="L290" s="37">
        <f t="shared" si="44"/>
        <v>-11761136.336376624</v>
      </c>
      <c r="M290" s="37">
        <f t="shared" si="45"/>
        <v>-11991008.02498305</v>
      </c>
      <c r="N290" s="61"/>
      <c r="O290" s="71"/>
      <c r="P290" s="75"/>
    </row>
    <row r="291" spans="1:16" s="34" customFormat="1" x14ac:dyDescent="0.2">
      <c r="A291" s="33">
        <v>5020</v>
      </c>
      <c r="B291" s="34" t="s">
        <v>359</v>
      </c>
      <c r="C291" s="36">
        <v>4624147</v>
      </c>
      <c r="D291" s="80">
        <v>904</v>
      </c>
      <c r="E291" s="37">
        <f t="shared" si="37"/>
        <v>5115.2068584070794</v>
      </c>
      <c r="F291" s="38">
        <f t="shared" si="38"/>
        <v>1.1078891811518168</v>
      </c>
      <c r="G291" s="39">
        <f t="shared" si="39"/>
        <v>-298.87943059536298</v>
      </c>
      <c r="H291" s="39">
        <f t="shared" si="40"/>
        <v>0</v>
      </c>
      <c r="I291" s="66">
        <f t="shared" si="42"/>
        <v>-298.87943059536298</v>
      </c>
      <c r="J291" s="81">
        <f t="shared" si="43"/>
        <v>-43.660339716320351</v>
      </c>
      <c r="K291" s="37">
        <f t="shared" si="41"/>
        <v>-342.53977031168336</v>
      </c>
      <c r="L291" s="37">
        <f t="shared" si="44"/>
        <v>-270187.00525820814</v>
      </c>
      <c r="M291" s="37">
        <f t="shared" si="45"/>
        <v>-309655.95236176177</v>
      </c>
      <c r="N291" s="61"/>
      <c r="O291" s="71"/>
      <c r="P291" s="75"/>
    </row>
    <row r="292" spans="1:16" s="34" customFormat="1" x14ac:dyDescent="0.2">
      <c r="A292" s="33">
        <v>5021</v>
      </c>
      <c r="B292" s="34" t="s">
        <v>360</v>
      </c>
      <c r="C292" s="36">
        <v>28090834</v>
      </c>
      <c r="D292" s="80">
        <v>7066</v>
      </c>
      <c r="E292" s="37">
        <f t="shared" si="37"/>
        <v>3975.4930653835268</v>
      </c>
      <c r="F292" s="38">
        <f t="shared" si="38"/>
        <v>0.86104157247201774</v>
      </c>
      <c r="G292" s="39">
        <f t="shared" si="39"/>
        <v>384.94884521876855</v>
      </c>
      <c r="H292" s="39">
        <f t="shared" si="40"/>
        <v>62.955886451430089</v>
      </c>
      <c r="I292" s="66">
        <f t="shared" si="42"/>
        <v>447.90473167019866</v>
      </c>
      <c r="J292" s="81">
        <f t="shared" si="43"/>
        <v>-43.660339716320351</v>
      </c>
      <c r="K292" s="37">
        <f t="shared" si="41"/>
        <v>404.24439195387833</v>
      </c>
      <c r="L292" s="37">
        <f t="shared" si="44"/>
        <v>3164894.8339816239</v>
      </c>
      <c r="M292" s="37">
        <f t="shared" si="45"/>
        <v>2856390.8735461044</v>
      </c>
      <c r="N292" s="61"/>
      <c r="O292" s="71"/>
      <c r="P292" s="75"/>
    </row>
    <row r="293" spans="1:16" s="34" customFormat="1" x14ac:dyDescent="0.2">
      <c r="A293" s="33">
        <v>5022</v>
      </c>
      <c r="B293" s="34" t="s">
        <v>361</v>
      </c>
      <c r="C293" s="36">
        <v>7863881</v>
      </c>
      <c r="D293" s="80">
        <v>2443</v>
      </c>
      <c r="E293" s="37">
        <f t="shared" si="37"/>
        <v>3218.9443307408924</v>
      </c>
      <c r="F293" s="38">
        <f t="shared" si="38"/>
        <v>0.69718267461589356</v>
      </c>
      <c r="G293" s="39">
        <f t="shared" si="39"/>
        <v>838.87808600434914</v>
      </c>
      <c r="H293" s="39">
        <f t="shared" si="40"/>
        <v>327.7479435763521</v>
      </c>
      <c r="I293" s="66">
        <f t="shared" si="42"/>
        <v>1166.6260295807012</v>
      </c>
      <c r="J293" s="81">
        <f t="shared" si="43"/>
        <v>-43.660339716320351</v>
      </c>
      <c r="K293" s="37">
        <f t="shared" si="41"/>
        <v>1122.9656898643809</v>
      </c>
      <c r="L293" s="37">
        <f t="shared" si="44"/>
        <v>2850067.3902656529</v>
      </c>
      <c r="M293" s="37">
        <f t="shared" si="45"/>
        <v>2743405.1803386826</v>
      </c>
      <c r="N293" s="61"/>
      <c r="O293" s="71"/>
      <c r="P293" s="75"/>
    </row>
    <row r="294" spans="1:16" s="34" customFormat="1" x14ac:dyDescent="0.2">
      <c r="A294" s="33">
        <v>5025</v>
      </c>
      <c r="B294" s="34" t="s">
        <v>362</v>
      </c>
      <c r="C294" s="36">
        <v>23084347</v>
      </c>
      <c r="D294" s="80">
        <v>5572</v>
      </c>
      <c r="E294" s="37">
        <f t="shared" si="37"/>
        <v>4142.9194185211772</v>
      </c>
      <c r="F294" s="38">
        <f t="shared" si="38"/>
        <v>0.89730400533454124</v>
      </c>
      <c r="G294" s="39">
        <f t="shared" si="39"/>
        <v>284.49303333617826</v>
      </c>
      <c r="H294" s="39">
        <f t="shared" si="40"/>
        <v>4.356662853252419</v>
      </c>
      <c r="I294" s="66">
        <f t="shared" si="42"/>
        <v>288.84969618943069</v>
      </c>
      <c r="J294" s="81">
        <f t="shared" si="43"/>
        <v>-43.660339716320351</v>
      </c>
      <c r="K294" s="37">
        <f t="shared" si="41"/>
        <v>245.18935647311034</v>
      </c>
      <c r="L294" s="37">
        <f t="shared" si="44"/>
        <v>1609470.5071675079</v>
      </c>
      <c r="M294" s="37">
        <f t="shared" si="45"/>
        <v>1366195.0942681709</v>
      </c>
      <c r="N294" s="61"/>
      <c r="O294" s="71"/>
      <c r="P294" s="75"/>
    </row>
    <row r="295" spans="1:16" s="34" customFormat="1" x14ac:dyDescent="0.2">
      <c r="A295" s="33">
        <v>5026</v>
      </c>
      <c r="B295" s="34" t="s">
        <v>363</v>
      </c>
      <c r="C295" s="36">
        <v>6944054</v>
      </c>
      <c r="D295" s="80">
        <v>1953</v>
      </c>
      <c r="E295" s="37">
        <f t="shared" si="37"/>
        <v>3555.5832053251406</v>
      </c>
      <c r="F295" s="38">
        <f t="shared" si="38"/>
        <v>0.77009440183060773</v>
      </c>
      <c r="G295" s="39">
        <f t="shared" si="39"/>
        <v>636.8947612538002</v>
      </c>
      <c r="H295" s="39">
        <f t="shared" si="40"/>
        <v>209.92433747186521</v>
      </c>
      <c r="I295" s="66">
        <f t="shared" si="42"/>
        <v>846.81909872566541</v>
      </c>
      <c r="J295" s="81">
        <f t="shared" si="43"/>
        <v>-43.660339716320351</v>
      </c>
      <c r="K295" s="37">
        <f t="shared" si="41"/>
        <v>803.15875900934509</v>
      </c>
      <c r="L295" s="37">
        <f t="shared" si="44"/>
        <v>1653837.6998112246</v>
      </c>
      <c r="M295" s="37">
        <f t="shared" si="45"/>
        <v>1568569.0563452509</v>
      </c>
      <c r="N295" s="61"/>
      <c r="O295" s="71"/>
      <c r="P295" s="75"/>
    </row>
    <row r="296" spans="1:16" s="34" customFormat="1" x14ac:dyDescent="0.2">
      <c r="A296" s="33">
        <v>5027</v>
      </c>
      <c r="B296" s="34" t="s">
        <v>364</v>
      </c>
      <c r="C296" s="36">
        <v>21691171</v>
      </c>
      <c r="D296" s="80">
        <v>6120</v>
      </c>
      <c r="E296" s="37">
        <f t="shared" si="37"/>
        <v>3544.3089869281048</v>
      </c>
      <c r="F296" s="38">
        <f t="shared" si="38"/>
        <v>0.7676525485617629</v>
      </c>
      <c r="G296" s="39">
        <f t="shared" si="39"/>
        <v>643.65929229202175</v>
      </c>
      <c r="H296" s="39">
        <f t="shared" si="40"/>
        <v>213.87031391082778</v>
      </c>
      <c r="I296" s="66">
        <f t="shared" si="42"/>
        <v>857.52960620284955</v>
      </c>
      <c r="J296" s="81">
        <f t="shared" si="43"/>
        <v>-43.660339716320351</v>
      </c>
      <c r="K296" s="37">
        <f t="shared" si="41"/>
        <v>813.86926648652923</v>
      </c>
      <c r="L296" s="37">
        <f t="shared" si="44"/>
        <v>5248081.189961439</v>
      </c>
      <c r="M296" s="37">
        <f t="shared" si="45"/>
        <v>4980879.9108975586</v>
      </c>
      <c r="N296" s="61"/>
      <c r="O296" s="71"/>
      <c r="P296" s="75"/>
    </row>
    <row r="297" spans="1:16" s="34" customFormat="1" x14ac:dyDescent="0.2">
      <c r="A297" s="33">
        <v>5028</v>
      </c>
      <c r="B297" s="34" t="s">
        <v>365</v>
      </c>
      <c r="C297" s="36">
        <v>65102127</v>
      </c>
      <c r="D297" s="80">
        <v>17123</v>
      </c>
      <c r="E297" s="37">
        <f t="shared" si="37"/>
        <v>3802.0280908719265</v>
      </c>
      <c r="F297" s="38">
        <f t="shared" si="38"/>
        <v>0.8234712505104882</v>
      </c>
      <c r="G297" s="39">
        <f t="shared" si="39"/>
        <v>489.02782992572872</v>
      </c>
      <c r="H297" s="39">
        <f t="shared" si="40"/>
        <v>123.66862753049018</v>
      </c>
      <c r="I297" s="66">
        <f t="shared" si="42"/>
        <v>612.69645745621892</v>
      </c>
      <c r="J297" s="81">
        <f t="shared" si="43"/>
        <v>-43.660339716320351</v>
      </c>
      <c r="K297" s="37">
        <f t="shared" si="41"/>
        <v>569.0361177398986</v>
      </c>
      <c r="L297" s="37">
        <f t="shared" si="44"/>
        <v>10491201.441022838</v>
      </c>
      <c r="M297" s="37">
        <f t="shared" si="45"/>
        <v>9743605.4440602846</v>
      </c>
      <c r="N297" s="61"/>
      <c r="O297" s="71"/>
      <c r="P297" s="75"/>
    </row>
    <row r="298" spans="1:16" s="34" customFormat="1" x14ac:dyDescent="0.2">
      <c r="A298" s="33">
        <v>5029</v>
      </c>
      <c r="B298" s="34" t="s">
        <v>366</v>
      </c>
      <c r="C298" s="36">
        <v>32872930</v>
      </c>
      <c r="D298" s="80">
        <v>8360</v>
      </c>
      <c r="E298" s="37">
        <f t="shared" si="37"/>
        <v>3932.1686602870814</v>
      </c>
      <c r="F298" s="38">
        <f t="shared" si="38"/>
        <v>0.85165805367896974</v>
      </c>
      <c r="G298" s="39">
        <f t="shared" si="39"/>
        <v>410.94348827663578</v>
      </c>
      <c r="H298" s="39">
        <f t="shared" si="40"/>
        <v>78.119428235185978</v>
      </c>
      <c r="I298" s="66">
        <f t="shared" si="42"/>
        <v>489.06291651182175</v>
      </c>
      <c r="J298" s="81">
        <f t="shared" si="43"/>
        <v>-43.660339716320351</v>
      </c>
      <c r="K298" s="37">
        <f t="shared" si="41"/>
        <v>445.40257679550143</v>
      </c>
      <c r="L298" s="37">
        <f t="shared" si="44"/>
        <v>4088565.9820388299</v>
      </c>
      <c r="M298" s="37">
        <f t="shared" si="45"/>
        <v>3723565.5420103921</v>
      </c>
      <c r="N298" s="61"/>
      <c r="O298" s="71"/>
      <c r="P298" s="75"/>
    </row>
    <row r="299" spans="1:16" s="34" customFormat="1" x14ac:dyDescent="0.2">
      <c r="A299" s="33">
        <v>5031</v>
      </c>
      <c r="B299" s="34" t="s">
        <v>367</v>
      </c>
      <c r="C299" s="36">
        <v>62214120</v>
      </c>
      <c r="D299" s="80">
        <v>14425</v>
      </c>
      <c r="E299" s="37">
        <f t="shared" si="37"/>
        <v>4312.9372616984401</v>
      </c>
      <c r="F299" s="38">
        <f t="shared" si="38"/>
        <v>0.93412772219933926</v>
      </c>
      <c r="G299" s="39">
        <f t="shared" si="39"/>
        <v>182.48232742982054</v>
      </c>
      <c r="H299" s="39">
        <f t="shared" si="40"/>
        <v>0</v>
      </c>
      <c r="I299" s="66">
        <f t="shared" si="42"/>
        <v>182.48232742982054</v>
      </c>
      <c r="J299" s="81">
        <f t="shared" si="43"/>
        <v>-43.660339716320351</v>
      </c>
      <c r="K299" s="37">
        <f t="shared" si="41"/>
        <v>138.82198771350019</v>
      </c>
      <c r="L299" s="37">
        <f t="shared" si="44"/>
        <v>2632307.5731751611</v>
      </c>
      <c r="M299" s="37">
        <f t="shared" si="45"/>
        <v>2002507.1727672403</v>
      </c>
      <c r="N299" s="61"/>
      <c r="O299" s="71"/>
      <c r="P299" s="75"/>
    </row>
    <row r="300" spans="1:16" s="34" customFormat="1" x14ac:dyDescent="0.2">
      <c r="A300" s="33">
        <v>5032</v>
      </c>
      <c r="B300" s="34" t="s">
        <v>368</v>
      </c>
      <c r="C300" s="36">
        <v>14997575</v>
      </c>
      <c r="D300" s="80">
        <v>4090</v>
      </c>
      <c r="E300" s="37">
        <f t="shared" si="37"/>
        <v>3666.8887530562347</v>
      </c>
      <c r="F300" s="38">
        <f t="shared" si="38"/>
        <v>0.79420177725977215</v>
      </c>
      <c r="G300" s="39">
        <f t="shared" si="39"/>
        <v>570.11143261514383</v>
      </c>
      <c r="H300" s="39">
        <f t="shared" si="40"/>
        <v>170.9673957659823</v>
      </c>
      <c r="I300" s="66">
        <f t="shared" si="42"/>
        <v>741.07882838112619</v>
      </c>
      <c r="J300" s="81">
        <f t="shared" si="43"/>
        <v>-43.660339716320351</v>
      </c>
      <c r="K300" s="37">
        <f t="shared" si="41"/>
        <v>697.41848866480586</v>
      </c>
      <c r="L300" s="37">
        <f t="shared" si="44"/>
        <v>3031012.408078806</v>
      </c>
      <c r="M300" s="37">
        <f t="shared" si="45"/>
        <v>2852441.6186390561</v>
      </c>
      <c r="N300" s="61"/>
      <c r="O300" s="71"/>
      <c r="P300" s="75"/>
    </row>
    <row r="301" spans="1:16" s="34" customFormat="1" x14ac:dyDescent="0.2">
      <c r="A301" s="33">
        <v>5033</v>
      </c>
      <c r="B301" s="34" t="s">
        <v>369</v>
      </c>
      <c r="C301" s="36">
        <v>2788056</v>
      </c>
      <c r="D301" s="80">
        <v>750</v>
      </c>
      <c r="E301" s="37">
        <f t="shared" si="37"/>
        <v>3717.4079999999999</v>
      </c>
      <c r="F301" s="38">
        <f t="shared" si="38"/>
        <v>0.80514360789892714</v>
      </c>
      <c r="G301" s="39">
        <f t="shared" si="39"/>
        <v>539.79988444888465</v>
      </c>
      <c r="H301" s="39">
        <f t="shared" si="40"/>
        <v>153.28565933566449</v>
      </c>
      <c r="I301" s="66">
        <f t="shared" si="42"/>
        <v>693.08554378454915</v>
      </c>
      <c r="J301" s="81">
        <f t="shared" si="43"/>
        <v>-43.660339716320351</v>
      </c>
      <c r="K301" s="37">
        <f t="shared" si="41"/>
        <v>649.42520406822882</v>
      </c>
      <c r="L301" s="37">
        <f t="shared" si="44"/>
        <v>519814.15783841186</v>
      </c>
      <c r="M301" s="37">
        <f t="shared" si="45"/>
        <v>487068.90305117163</v>
      </c>
      <c r="N301" s="61"/>
      <c r="O301" s="71"/>
      <c r="P301" s="75"/>
    </row>
    <row r="302" spans="1:16" s="34" customFormat="1" x14ac:dyDescent="0.2">
      <c r="A302" s="33">
        <v>5034</v>
      </c>
      <c r="B302" s="34" t="s">
        <v>370</v>
      </c>
      <c r="C302" s="36">
        <v>7407199</v>
      </c>
      <c r="D302" s="80">
        <v>2399</v>
      </c>
      <c r="E302" s="37">
        <f t="shared" si="37"/>
        <v>3087.6194247603166</v>
      </c>
      <c r="F302" s="38">
        <f t="shared" si="38"/>
        <v>0.66873935910998505</v>
      </c>
      <c r="G302" s="39">
        <f t="shared" si="39"/>
        <v>917.67302959269466</v>
      </c>
      <c r="H302" s="39">
        <f t="shared" si="40"/>
        <v>373.71166066955362</v>
      </c>
      <c r="I302" s="66">
        <f t="shared" si="42"/>
        <v>1291.3846902622483</v>
      </c>
      <c r="J302" s="81">
        <f t="shared" si="43"/>
        <v>-43.660339716320351</v>
      </c>
      <c r="K302" s="37">
        <f t="shared" si="41"/>
        <v>1247.724350545928</v>
      </c>
      <c r="L302" s="37">
        <f t="shared" si="44"/>
        <v>3098031.8719391339</v>
      </c>
      <c r="M302" s="37">
        <f t="shared" si="45"/>
        <v>2993290.7169596814</v>
      </c>
      <c r="N302" s="61"/>
      <c r="O302" s="71"/>
      <c r="P302" s="75"/>
    </row>
    <row r="303" spans="1:16" s="34" customFormat="1" x14ac:dyDescent="0.2">
      <c r="A303" s="33">
        <v>5035</v>
      </c>
      <c r="B303" s="34" t="s">
        <v>371</v>
      </c>
      <c r="C303" s="36">
        <v>92529529</v>
      </c>
      <c r="D303" s="80">
        <v>24287</v>
      </c>
      <c r="E303" s="37">
        <f t="shared" si="37"/>
        <v>3809.8377321200642</v>
      </c>
      <c r="F303" s="38">
        <f t="shared" si="38"/>
        <v>0.82516272013957437</v>
      </c>
      <c r="G303" s="39">
        <f t="shared" si="39"/>
        <v>484.34204517684611</v>
      </c>
      <c r="H303" s="39">
        <f t="shared" si="40"/>
        <v>120.93525309364199</v>
      </c>
      <c r="I303" s="66">
        <f t="shared" si="42"/>
        <v>605.27729827048813</v>
      </c>
      <c r="J303" s="81">
        <f t="shared" si="43"/>
        <v>-43.660339716320351</v>
      </c>
      <c r="K303" s="37">
        <f t="shared" si="41"/>
        <v>561.61695855416781</v>
      </c>
      <c r="L303" s="37">
        <f t="shared" si="44"/>
        <v>14700369.743095346</v>
      </c>
      <c r="M303" s="37">
        <f t="shared" si="45"/>
        <v>13639991.072405074</v>
      </c>
      <c r="N303" s="61"/>
      <c r="O303" s="71"/>
      <c r="P303" s="75"/>
    </row>
    <row r="304" spans="1:16" s="34" customFormat="1" x14ac:dyDescent="0.2">
      <c r="A304" s="33">
        <v>5036</v>
      </c>
      <c r="B304" s="34" t="s">
        <v>372</v>
      </c>
      <c r="C304" s="36">
        <v>8726788</v>
      </c>
      <c r="D304" s="80">
        <v>2608</v>
      </c>
      <c r="E304" s="37">
        <f t="shared" si="37"/>
        <v>3346.1610429447851</v>
      </c>
      <c r="F304" s="38">
        <f t="shared" si="38"/>
        <v>0.72473620725177357</v>
      </c>
      <c r="G304" s="39">
        <f t="shared" si="39"/>
        <v>762.54805868201356</v>
      </c>
      <c r="H304" s="39">
        <f t="shared" si="40"/>
        <v>283.22209430498964</v>
      </c>
      <c r="I304" s="66">
        <f t="shared" si="42"/>
        <v>1045.7701529870033</v>
      </c>
      <c r="J304" s="81">
        <f t="shared" si="43"/>
        <v>-43.660339716320351</v>
      </c>
      <c r="K304" s="37">
        <f t="shared" si="41"/>
        <v>1002.1098132706829</v>
      </c>
      <c r="L304" s="37">
        <f t="shared" si="44"/>
        <v>2727368.5589901046</v>
      </c>
      <c r="M304" s="37">
        <f t="shared" si="45"/>
        <v>2613502.3930099411</v>
      </c>
      <c r="N304" s="61"/>
      <c r="O304" s="71"/>
      <c r="P304" s="75"/>
    </row>
    <row r="305" spans="1:16" s="34" customFormat="1" x14ac:dyDescent="0.2">
      <c r="A305" s="33">
        <v>5037</v>
      </c>
      <c r="B305" s="34" t="s">
        <v>373</v>
      </c>
      <c r="C305" s="36">
        <v>76242675</v>
      </c>
      <c r="D305" s="80">
        <v>20171</v>
      </c>
      <c r="E305" s="37">
        <f t="shared" si="37"/>
        <v>3779.8163204600664</v>
      </c>
      <c r="F305" s="38">
        <f t="shared" si="38"/>
        <v>0.81866046165781792</v>
      </c>
      <c r="G305" s="39">
        <f t="shared" si="39"/>
        <v>502.35489217284476</v>
      </c>
      <c r="H305" s="39">
        <f t="shared" si="40"/>
        <v>131.4427471746412</v>
      </c>
      <c r="I305" s="66">
        <f t="shared" si="42"/>
        <v>633.79763934748598</v>
      </c>
      <c r="J305" s="81">
        <f t="shared" si="43"/>
        <v>-43.660339716320351</v>
      </c>
      <c r="K305" s="37">
        <f t="shared" si="41"/>
        <v>590.13729963116566</v>
      </c>
      <c r="L305" s="37">
        <f t="shared" si="44"/>
        <v>12784332.18327814</v>
      </c>
      <c r="M305" s="37">
        <f t="shared" si="45"/>
        <v>11903659.470860243</v>
      </c>
      <c r="N305" s="61"/>
      <c r="O305" s="71"/>
      <c r="P305" s="75"/>
    </row>
    <row r="306" spans="1:16" s="34" customFormat="1" x14ac:dyDescent="0.2">
      <c r="A306" s="33">
        <v>5038</v>
      </c>
      <c r="B306" s="34" t="s">
        <v>374</v>
      </c>
      <c r="C306" s="36">
        <v>52804901</v>
      </c>
      <c r="D306" s="80">
        <v>14955</v>
      </c>
      <c r="E306" s="37">
        <f t="shared" si="37"/>
        <v>3530.9194918087596</v>
      </c>
      <c r="F306" s="38">
        <f t="shared" si="38"/>
        <v>0.76475255307879875</v>
      </c>
      <c r="G306" s="39">
        <f t="shared" si="39"/>
        <v>651.69298936362884</v>
      </c>
      <c r="H306" s="39">
        <f t="shared" si="40"/>
        <v>218.55663720259858</v>
      </c>
      <c r="I306" s="66">
        <f t="shared" si="42"/>
        <v>870.24962656622745</v>
      </c>
      <c r="J306" s="81">
        <f t="shared" si="43"/>
        <v>-43.660339716320351</v>
      </c>
      <c r="K306" s="37">
        <f t="shared" si="41"/>
        <v>826.58928684990713</v>
      </c>
      <c r="L306" s="37">
        <f t="shared" si="44"/>
        <v>13014583.165297931</v>
      </c>
      <c r="M306" s="37">
        <f t="shared" si="45"/>
        <v>12361642.78484036</v>
      </c>
      <c r="N306" s="61"/>
      <c r="O306" s="71"/>
      <c r="P306" s="75"/>
    </row>
    <row r="307" spans="1:16" s="34" customFormat="1" x14ac:dyDescent="0.2">
      <c r="A307" s="33">
        <v>5041</v>
      </c>
      <c r="B307" s="34" t="s">
        <v>391</v>
      </c>
      <c r="C307" s="36">
        <v>6531679</v>
      </c>
      <c r="D307" s="80">
        <v>2033</v>
      </c>
      <c r="E307" s="37">
        <f t="shared" si="37"/>
        <v>3212.8278406296113</v>
      </c>
      <c r="F307" s="38">
        <f t="shared" si="38"/>
        <v>0.69585792013215786</v>
      </c>
      <c r="G307" s="39">
        <f t="shared" si="39"/>
        <v>842.54798007111788</v>
      </c>
      <c r="H307" s="39">
        <f t="shared" si="40"/>
        <v>329.8887151153005</v>
      </c>
      <c r="I307" s="66">
        <f t="shared" si="42"/>
        <v>1172.4366951864183</v>
      </c>
      <c r="J307" s="81">
        <f t="shared" si="43"/>
        <v>-43.660339716320351</v>
      </c>
      <c r="K307" s="37">
        <f t="shared" si="41"/>
        <v>1128.776355470098</v>
      </c>
      <c r="L307" s="37">
        <f t="shared" si="44"/>
        <v>2383563.8013139884</v>
      </c>
      <c r="M307" s="37">
        <f t="shared" si="45"/>
        <v>2294802.3306707093</v>
      </c>
      <c r="N307" s="61"/>
      <c r="O307" s="71"/>
      <c r="P307" s="75"/>
    </row>
    <row r="308" spans="1:16" s="34" customFormat="1" x14ac:dyDescent="0.2">
      <c r="A308" s="33">
        <v>5042</v>
      </c>
      <c r="B308" s="34" t="s">
        <v>375</v>
      </c>
      <c r="C308" s="36">
        <v>4521250</v>
      </c>
      <c r="D308" s="80">
        <v>1309</v>
      </c>
      <c r="E308" s="37">
        <f t="shared" si="37"/>
        <v>3453.9724980901451</v>
      </c>
      <c r="F308" s="38">
        <f t="shared" si="38"/>
        <v>0.74808680637045211</v>
      </c>
      <c r="G308" s="39">
        <f t="shared" si="39"/>
        <v>697.86118559479758</v>
      </c>
      <c r="H308" s="39">
        <f t="shared" si="40"/>
        <v>245.48808500411366</v>
      </c>
      <c r="I308" s="66">
        <f t="shared" si="42"/>
        <v>943.34927059891129</v>
      </c>
      <c r="J308" s="81">
        <f t="shared" si="43"/>
        <v>-43.660339716320351</v>
      </c>
      <c r="K308" s="37">
        <f t="shared" si="41"/>
        <v>899.68893088259097</v>
      </c>
      <c r="L308" s="37">
        <f t="shared" si="44"/>
        <v>1234844.1952139749</v>
      </c>
      <c r="M308" s="37">
        <f t="shared" si="45"/>
        <v>1177692.8105253116</v>
      </c>
      <c r="N308" s="61"/>
      <c r="O308" s="71"/>
      <c r="P308" s="75"/>
    </row>
    <row r="309" spans="1:16" s="34" customFormat="1" x14ac:dyDescent="0.2">
      <c r="A309" s="33">
        <v>5043</v>
      </c>
      <c r="B309" s="34" t="s">
        <v>392</v>
      </c>
      <c r="C309" s="36">
        <v>1375715</v>
      </c>
      <c r="D309" s="80">
        <v>441</v>
      </c>
      <c r="E309" s="37">
        <f t="shared" si="37"/>
        <v>3119.5351473922901</v>
      </c>
      <c r="F309" s="38">
        <f t="shared" si="38"/>
        <v>0.67565190141597053</v>
      </c>
      <c r="G309" s="39">
        <f t="shared" si="39"/>
        <v>898.52359601351054</v>
      </c>
      <c r="H309" s="39">
        <f t="shared" si="40"/>
        <v>362.54115774836288</v>
      </c>
      <c r="I309" s="66">
        <f t="shared" si="42"/>
        <v>1261.0647537618734</v>
      </c>
      <c r="J309" s="81">
        <f t="shared" si="43"/>
        <v>-43.660339716320351</v>
      </c>
      <c r="K309" s="37">
        <f t="shared" si="41"/>
        <v>1217.404414045553</v>
      </c>
      <c r="L309" s="37">
        <f t="shared" si="44"/>
        <v>556129.5564089861</v>
      </c>
      <c r="M309" s="37">
        <f t="shared" si="45"/>
        <v>536875.34659408894</v>
      </c>
      <c r="N309" s="61"/>
      <c r="O309" s="71"/>
      <c r="P309" s="75"/>
    </row>
    <row r="310" spans="1:16" s="34" customFormat="1" x14ac:dyDescent="0.2">
      <c r="A310" s="33">
        <v>5044</v>
      </c>
      <c r="B310" s="34" t="s">
        <v>376</v>
      </c>
      <c r="C310" s="36">
        <v>3140052</v>
      </c>
      <c r="D310" s="80">
        <v>818</v>
      </c>
      <c r="E310" s="37">
        <f t="shared" si="37"/>
        <v>3838.6943765281176</v>
      </c>
      <c r="F310" s="38">
        <f t="shared" si="38"/>
        <v>0.83141270474996865</v>
      </c>
      <c r="G310" s="39">
        <f t="shared" si="39"/>
        <v>467.02805853201403</v>
      </c>
      <c r="H310" s="39">
        <f t="shared" si="40"/>
        <v>110.8354275508233</v>
      </c>
      <c r="I310" s="66">
        <f t="shared" si="42"/>
        <v>577.86348608283731</v>
      </c>
      <c r="J310" s="81">
        <f t="shared" si="43"/>
        <v>-43.660339716320351</v>
      </c>
      <c r="K310" s="37">
        <f t="shared" si="41"/>
        <v>534.20314636651699</v>
      </c>
      <c r="L310" s="37">
        <f t="shared" si="44"/>
        <v>472692.33161576092</v>
      </c>
      <c r="M310" s="37">
        <f t="shared" si="45"/>
        <v>436978.17372781091</v>
      </c>
      <c r="N310" s="61"/>
      <c r="O310" s="71"/>
      <c r="P310" s="75"/>
    </row>
    <row r="311" spans="1:16" s="34" customFormat="1" x14ac:dyDescent="0.2">
      <c r="A311" s="33">
        <v>5045</v>
      </c>
      <c r="B311" s="34" t="s">
        <v>377</v>
      </c>
      <c r="C311" s="36">
        <v>8474172</v>
      </c>
      <c r="D311" s="80">
        <v>2287</v>
      </c>
      <c r="E311" s="37">
        <f t="shared" si="37"/>
        <v>3705.3659816353302</v>
      </c>
      <c r="F311" s="38">
        <f t="shared" si="38"/>
        <v>0.80253545885730582</v>
      </c>
      <c r="G311" s="39">
        <f t="shared" si="39"/>
        <v>547.02509546768647</v>
      </c>
      <c r="H311" s="39">
        <f t="shared" si="40"/>
        <v>157.50036576329887</v>
      </c>
      <c r="I311" s="66">
        <f t="shared" si="42"/>
        <v>704.52546123098534</v>
      </c>
      <c r="J311" s="81">
        <f t="shared" si="43"/>
        <v>-43.660339716320351</v>
      </c>
      <c r="K311" s="37">
        <f t="shared" si="41"/>
        <v>660.86512151466502</v>
      </c>
      <c r="L311" s="37">
        <f t="shared" si="44"/>
        <v>1611249.7298352635</v>
      </c>
      <c r="M311" s="37">
        <f t="shared" si="45"/>
        <v>1511398.5329040389</v>
      </c>
      <c r="N311" s="61"/>
      <c r="O311" s="71"/>
      <c r="P311" s="75"/>
    </row>
    <row r="312" spans="1:16" s="34" customFormat="1" x14ac:dyDescent="0.2">
      <c r="A312" s="33">
        <v>5046</v>
      </c>
      <c r="B312" s="34" t="s">
        <v>378</v>
      </c>
      <c r="C312" s="36">
        <v>3854347</v>
      </c>
      <c r="D312" s="80">
        <v>1193</v>
      </c>
      <c r="E312" s="37">
        <f t="shared" si="37"/>
        <v>3230.8021793797152</v>
      </c>
      <c r="F312" s="38">
        <f t="shared" si="38"/>
        <v>0.69975093482165551</v>
      </c>
      <c r="G312" s="39">
        <f t="shared" si="39"/>
        <v>831.76337682105543</v>
      </c>
      <c r="H312" s="39">
        <f t="shared" si="40"/>
        <v>323.59769655276409</v>
      </c>
      <c r="I312" s="66">
        <f t="shared" si="42"/>
        <v>1155.3610733738196</v>
      </c>
      <c r="J312" s="81">
        <f t="shared" si="43"/>
        <v>-43.660339716320351</v>
      </c>
      <c r="K312" s="37">
        <f t="shared" si="41"/>
        <v>1111.7007336574993</v>
      </c>
      <c r="L312" s="37">
        <f t="shared" si="44"/>
        <v>1378345.7605349668</v>
      </c>
      <c r="M312" s="37">
        <f t="shared" si="45"/>
        <v>1326258.9752533967</v>
      </c>
      <c r="N312" s="61"/>
      <c r="O312" s="71"/>
      <c r="P312" s="75"/>
    </row>
    <row r="313" spans="1:16" s="34" customFormat="1" x14ac:dyDescent="0.2">
      <c r="A313" s="33">
        <v>5047</v>
      </c>
      <c r="B313" s="34" t="s">
        <v>379</v>
      </c>
      <c r="C313" s="36">
        <v>14322662</v>
      </c>
      <c r="D313" s="80">
        <v>3817</v>
      </c>
      <c r="E313" s="37">
        <f t="shared" si="37"/>
        <v>3752.3348179198324</v>
      </c>
      <c r="F313" s="38">
        <f t="shared" si="38"/>
        <v>0.81270831540275856</v>
      </c>
      <c r="G313" s="39">
        <f t="shared" si="39"/>
        <v>518.84379369698513</v>
      </c>
      <c r="H313" s="39">
        <f t="shared" si="40"/>
        <v>141.06127306372309</v>
      </c>
      <c r="I313" s="66">
        <f t="shared" si="42"/>
        <v>659.90506676070822</v>
      </c>
      <c r="J313" s="81">
        <f t="shared" si="43"/>
        <v>-43.660339716320351</v>
      </c>
      <c r="K313" s="37">
        <f t="shared" si="41"/>
        <v>616.2447270443879</v>
      </c>
      <c r="L313" s="37">
        <f t="shared" si="44"/>
        <v>2518857.6398256235</v>
      </c>
      <c r="M313" s="37">
        <f t="shared" si="45"/>
        <v>2352206.1231284286</v>
      </c>
      <c r="N313" s="61"/>
      <c r="O313" s="71"/>
      <c r="P313" s="75"/>
    </row>
    <row r="314" spans="1:16" s="34" customFormat="1" x14ac:dyDescent="0.2">
      <c r="A314" s="33">
        <v>5049</v>
      </c>
      <c r="B314" s="34" t="s">
        <v>380</v>
      </c>
      <c r="C314" s="36">
        <v>5877548</v>
      </c>
      <c r="D314" s="80">
        <v>1101</v>
      </c>
      <c r="E314" s="37">
        <f t="shared" si="37"/>
        <v>5338.3723887375118</v>
      </c>
      <c r="F314" s="38">
        <f t="shared" si="38"/>
        <v>1.1562240155980013</v>
      </c>
      <c r="G314" s="39">
        <f t="shared" si="39"/>
        <v>-432.77874879362241</v>
      </c>
      <c r="H314" s="39">
        <f t="shared" si="40"/>
        <v>0</v>
      </c>
      <c r="I314" s="66">
        <f t="shared" si="42"/>
        <v>-432.77874879362241</v>
      </c>
      <c r="J314" s="81">
        <f t="shared" si="43"/>
        <v>-43.660339716320351</v>
      </c>
      <c r="K314" s="37">
        <f t="shared" si="41"/>
        <v>-476.43908850994274</v>
      </c>
      <c r="L314" s="37">
        <f t="shared" si="44"/>
        <v>-476489.4024217783</v>
      </c>
      <c r="M314" s="37">
        <f t="shared" si="45"/>
        <v>-524559.43644944695</v>
      </c>
      <c r="N314" s="61"/>
      <c r="O314" s="71"/>
      <c r="P314" s="75"/>
    </row>
    <row r="315" spans="1:16" s="34" customFormat="1" x14ac:dyDescent="0.2">
      <c r="A315" s="33">
        <v>5052</v>
      </c>
      <c r="B315" s="34" t="s">
        <v>381</v>
      </c>
      <c r="C315" s="36">
        <v>1998296</v>
      </c>
      <c r="D315" s="80">
        <v>570</v>
      </c>
      <c r="E315" s="37">
        <f t="shared" si="37"/>
        <v>3505.7824561403509</v>
      </c>
      <c r="F315" s="38">
        <f t="shared" si="38"/>
        <v>0.75930818872870676</v>
      </c>
      <c r="G315" s="39">
        <f t="shared" si="39"/>
        <v>666.77521076467406</v>
      </c>
      <c r="H315" s="39">
        <f t="shared" si="40"/>
        <v>227.35459968654163</v>
      </c>
      <c r="I315" s="66">
        <f t="shared" si="42"/>
        <v>894.12981045121569</v>
      </c>
      <c r="J315" s="81">
        <f t="shared" si="43"/>
        <v>-43.660339716320351</v>
      </c>
      <c r="K315" s="37">
        <f t="shared" si="41"/>
        <v>850.46947073489537</v>
      </c>
      <c r="L315" s="37">
        <f t="shared" si="44"/>
        <v>509653.99195719295</v>
      </c>
      <c r="M315" s="37">
        <f t="shared" si="45"/>
        <v>484767.59831889038</v>
      </c>
      <c r="N315" s="61"/>
      <c r="O315" s="71"/>
      <c r="P315" s="75"/>
    </row>
    <row r="316" spans="1:16" s="34" customFormat="1" x14ac:dyDescent="0.2">
      <c r="A316" s="33">
        <v>5053</v>
      </c>
      <c r="B316" s="34" t="s">
        <v>382</v>
      </c>
      <c r="C316" s="36">
        <v>24845915</v>
      </c>
      <c r="D316" s="80">
        <v>6794</v>
      </c>
      <c r="E316" s="37">
        <f t="shared" si="37"/>
        <v>3657.0378274948484</v>
      </c>
      <c r="F316" s="38">
        <f t="shared" si="38"/>
        <v>0.79206819123756578</v>
      </c>
      <c r="G316" s="39">
        <f t="shared" si="39"/>
        <v>576.02198795197558</v>
      </c>
      <c r="H316" s="39">
        <f t="shared" si="40"/>
        <v>174.41521971246749</v>
      </c>
      <c r="I316" s="66">
        <f t="shared" si="42"/>
        <v>750.43720766444312</v>
      </c>
      <c r="J316" s="81">
        <f t="shared" si="43"/>
        <v>-43.660339716320351</v>
      </c>
      <c r="K316" s="37">
        <f t="shared" si="41"/>
        <v>706.7768679481228</v>
      </c>
      <c r="L316" s="37">
        <f t="shared" si="44"/>
        <v>5098470.3888722267</v>
      </c>
      <c r="M316" s="37">
        <f t="shared" si="45"/>
        <v>4801842.0408395464</v>
      </c>
      <c r="N316" s="61"/>
      <c r="O316" s="71"/>
      <c r="P316" s="75"/>
    </row>
    <row r="317" spans="1:16" s="34" customFormat="1" x14ac:dyDescent="0.2">
      <c r="A317" s="33">
        <v>5054</v>
      </c>
      <c r="B317" s="34" t="s">
        <v>383</v>
      </c>
      <c r="C317" s="36">
        <v>34247428</v>
      </c>
      <c r="D317" s="80">
        <v>9899</v>
      </c>
      <c r="E317" s="37">
        <f t="shared" si="37"/>
        <v>3459.6856248105869</v>
      </c>
      <c r="F317" s="38">
        <f t="shared" si="38"/>
        <v>0.74932419743973488</v>
      </c>
      <c r="G317" s="39">
        <f t="shared" si="39"/>
        <v>694.43330956253249</v>
      </c>
      <c r="H317" s="39">
        <f t="shared" si="40"/>
        <v>243.48849065195904</v>
      </c>
      <c r="I317" s="66">
        <f t="shared" si="42"/>
        <v>937.92180021449155</v>
      </c>
      <c r="J317" s="81">
        <f t="shared" si="43"/>
        <v>-43.660339716320351</v>
      </c>
      <c r="K317" s="37">
        <f t="shared" si="41"/>
        <v>894.26146049817123</v>
      </c>
      <c r="L317" s="37">
        <f t="shared" si="44"/>
        <v>9284487.9003232513</v>
      </c>
      <c r="M317" s="37">
        <f t="shared" si="45"/>
        <v>8852294.197471397</v>
      </c>
      <c r="N317" s="61"/>
      <c r="O317" s="71"/>
      <c r="P317" s="75"/>
    </row>
    <row r="318" spans="1:16" s="34" customFormat="1" x14ac:dyDescent="0.2">
      <c r="A318" s="33">
        <v>5055</v>
      </c>
      <c r="B318" s="34" t="s">
        <v>411</v>
      </c>
      <c r="C318" s="36">
        <v>22991631</v>
      </c>
      <c r="D318" s="80">
        <v>5884</v>
      </c>
      <c r="E318" s="37">
        <f t="shared" si="37"/>
        <v>3907.4831747110811</v>
      </c>
      <c r="F318" s="38">
        <f t="shared" si="38"/>
        <v>0.8463114893741106</v>
      </c>
      <c r="G318" s="39">
        <f t="shared" si="39"/>
        <v>425.75477962223596</v>
      </c>
      <c r="H318" s="39">
        <f t="shared" si="40"/>
        <v>86.759348186786056</v>
      </c>
      <c r="I318" s="66">
        <f t="shared" si="42"/>
        <v>512.51412780902206</v>
      </c>
      <c r="J318" s="81">
        <f t="shared" si="43"/>
        <v>-43.660339716320351</v>
      </c>
      <c r="K318" s="37">
        <f t="shared" si="41"/>
        <v>468.85378809270173</v>
      </c>
      <c r="L318" s="37">
        <f t="shared" si="44"/>
        <v>3015633.1280282857</v>
      </c>
      <c r="M318" s="37">
        <f t="shared" si="45"/>
        <v>2758735.6891374569</v>
      </c>
      <c r="N318" s="61"/>
      <c r="O318" s="71"/>
      <c r="P318" s="75"/>
    </row>
    <row r="319" spans="1:16" s="34" customFormat="1" x14ac:dyDescent="0.2">
      <c r="A319" s="33">
        <v>5056</v>
      </c>
      <c r="B319" s="34" t="s">
        <v>355</v>
      </c>
      <c r="C319" s="36">
        <v>22442683</v>
      </c>
      <c r="D319" s="80">
        <v>5156</v>
      </c>
      <c r="E319" s="37">
        <f t="shared" si="37"/>
        <v>4352.7313809154384</v>
      </c>
      <c r="F319" s="38">
        <f t="shared" si="38"/>
        <v>0.94274662567174106</v>
      </c>
      <c r="G319" s="39">
        <f t="shared" si="39"/>
        <v>158.60585589962156</v>
      </c>
      <c r="H319" s="39">
        <f t="shared" si="40"/>
        <v>0</v>
      </c>
      <c r="I319" s="66">
        <f t="shared" si="42"/>
        <v>158.60585589962156</v>
      </c>
      <c r="J319" s="81">
        <f t="shared" si="43"/>
        <v>-43.660339716320351</v>
      </c>
      <c r="K319" s="37">
        <f t="shared" si="41"/>
        <v>114.94551618330121</v>
      </c>
      <c r="L319" s="37">
        <f t="shared" si="44"/>
        <v>817771.79301844875</v>
      </c>
      <c r="M319" s="37">
        <f t="shared" si="45"/>
        <v>592659.08144110104</v>
      </c>
      <c r="N319" s="61"/>
      <c r="O319" s="71"/>
      <c r="P319" s="75"/>
    </row>
    <row r="320" spans="1:16" s="34" customFormat="1" x14ac:dyDescent="0.2">
      <c r="A320" s="33">
        <v>5057</v>
      </c>
      <c r="B320" s="34" t="s">
        <v>357</v>
      </c>
      <c r="C320" s="36">
        <v>40563021</v>
      </c>
      <c r="D320" s="80">
        <v>10371</v>
      </c>
      <c r="E320" s="37">
        <f t="shared" si="37"/>
        <v>3911.196702343072</v>
      </c>
      <c r="F320" s="38">
        <f t="shared" si="38"/>
        <v>0.84711579254332248</v>
      </c>
      <c r="G320" s="39">
        <f t="shared" si="39"/>
        <v>423.52666304304137</v>
      </c>
      <c r="H320" s="39">
        <f t="shared" si="40"/>
        <v>85.45961351558924</v>
      </c>
      <c r="I320" s="66">
        <f t="shared" si="42"/>
        <v>508.98627655863061</v>
      </c>
      <c r="J320" s="81">
        <f t="shared" si="43"/>
        <v>-43.660339716320351</v>
      </c>
      <c r="K320" s="37">
        <f t="shared" si="41"/>
        <v>465.32593684231028</v>
      </c>
      <c r="L320" s="37">
        <f t="shared" si="44"/>
        <v>5278696.6741895583</v>
      </c>
      <c r="M320" s="37">
        <f t="shared" si="45"/>
        <v>4825895.2909915997</v>
      </c>
      <c r="N320" s="61"/>
      <c r="O320" s="71"/>
      <c r="P320" s="75"/>
    </row>
    <row r="321" spans="1:16" s="34" customFormat="1" x14ac:dyDescent="0.2">
      <c r="A321" s="33">
        <v>5058</v>
      </c>
      <c r="B321" s="34" t="s">
        <v>358</v>
      </c>
      <c r="C321" s="36">
        <v>17893684</v>
      </c>
      <c r="D321" s="80">
        <v>4252</v>
      </c>
      <c r="E321" s="37">
        <f t="shared" si="37"/>
        <v>4208.2982126058323</v>
      </c>
      <c r="F321" s="38">
        <f t="shared" si="38"/>
        <v>0.91146422615221856</v>
      </c>
      <c r="G321" s="39">
        <f t="shared" si="39"/>
        <v>245.26575688538523</v>
      </c>
      <c r="H321" s="39">
        <f t="shared" si="40"/>
        <v>0</v>
      </c>
      <c r="I321" s="66">
        <f t="shared" si="42"/>
        <v>245.26575688538523</v>
      </c>
      <c r="J321" s="81">
        <f t="shared" si="43"/>
        <v>-43.660339716320351</v>
      </c>
      <c r="K321" s="37">
        <f t="shared" si="41"/>
        <v>201.60541716906488</v>
      </c>
      <c r="L321" s="37">
        <f t="shared" si="44"/>
        <v>1042869.998276658</v>
      </c>
      <c r="M321" s="37">
        <f t="shared" si="45"/>
        <v>857226.23380286386</v>
      </c>
      <c r="N321" s="61"/>
      <c r="O321" s="71"/>
      <c r="P321" s="75"/>
    </row>
    <row r="322" spans="1:16" s="34" customFormat="1" x14ac:dyDescent="0.2">
      <c r="A322" s="33">
        <v>5059</v>
      </c>
      <c r="B322" s="34" t="s">
        <v>412</v>
      </c>
      <c r="C322" s="36">
        <v>67357069</v>
      </c>
      <c r="D322" s="80">
        <v>18502</v>
      </c>
      <c r="E322" s="37">
        <f t="shared" si="37"/>
        <v>3640.5290779375205</v>
      </c>
      <c r="F322" s="38">
        <f t="shared" si="38"/>
        <v>0.78849260465129734</v>
      </c>
      <c r="G322" s="39">
        <f t="shared" si="39"/>
        <v>585.92723768637234</v>
      </c>
      <c r="H322" s="39">
        <f t="shared" si="40"/>
        <v>180.19328205753229</v>
      </c>
      <c r="I322" s="66">
        <f t="shared" si="42"/>
        <v>766.12051974390465</v>
      </c>
      <c r="J322" s="81">
        <f t="shared" si="43"/>
        <v>-43.660339716320351</v>
      </c>
      <c r="K322" s="37">
        <f t="shared" si="41"/>
        <v>722.46018002758433</v>
      </c>
      <c r="L322" s="37">
        <f t="shared" si="44"/>
        <v>14174761.856301723</v>
      </c>
      <c r="M322" s="37">
        <f t="shared" si="45"/>
        <v>13366958.250870366</v>
      </c>
      <c r="N322" s="61"/>
      <c r="O322" s="71"/>
      <c r="P322" s="75"/>
    </row>
    <row r="323" spans="1:16" s="34" customFormat="1" x14ac:dyDescent="0.2">
      <c r="A323" s="33">
        <v>5060</v>
      </c>
      <c r="B323" s="34" t="s">
        <v>413</v>
      </c>
      <c r="C323" s="36">
        <v>41573972</v>
      </c>
      <c r="D323" s="80">
        <v>9732</v>
      </c>
      <c r="E323" s="37">
        <f t="shared" si="37"/>
        <v>4271.8836826962597</v>
      </c>
      <c r="F323" s="38">
        <f t="shared" si="38"/>
        <v>0.92523603564920032</v>
      </c>
      <c r="G323" s="39">
        <f t="shared" si="39"/>
        <v>207.11447483112877</v>
      </c>
      <c r="H323" s="39">
        <f t="shared" si="40"/>
        <v>0</v>
      </c>
      <c r="I323" s="66">
        <f t="shared" si="42"/>
        <v>207.11447483112877</v>
      </c>
      <c r="J323" s="81">
        <f t="shared" si="43"/>
        <v>-43.660339716320351</v>
      </c>
      <c r="K323" s="37">
        <f t="shared" si="41"/>
        <v>163.45413511480842</v>
      </c>
      <c r="L323" s="37">
        <f t="shared" si="44"/>
        <v>2015638.0690565452</v>
      </c>
      <c r="M323" s="37">
        <f t="shared" si="45"/>
        <v>1590735.6429373156</v>
      </c>
      <c r="N323" s="61"/>
      <c r="O323" s="71"/>
      <c r="P323" s="75"/>
    </row>
    <row r="324" spans="1:16" s="34" customFormat="1" x14ac:dyDescent="0.2">
      <c r="A324" s="33">
        <v>5061</v>
      </c>
      <c r="B324" s="34" t="s">
        <v>285</v>
      </c>
      <c r="C324" s="36">
        <v>5663261</v>
      </c>
      <c r="D324" s="80">
        <v>1980</v>
      </c>
      <c r="E324" s="37">
        <f t="shared" si="37"/>
        <v>2860.2328282828285</v>
      </c>
      <c r="F324" s="38">
        <f t="shared" si="38"/>
        <v>0.61949029506435371</v>
      </c>
      <c r="G324" s="39">
        <f t="shared" si="39"/>
        <v>1054.1049874791875</v>
      </c>
      <c r="H324" s="39">
        <f t="shared" si="40"/>
        <v>453.29696943667449</v>
      </c>
      <c r="I324" s="66">
        <f t="shared" si="42"/>
        <v>1507.401956915862</v>
      </c>
      <c r="J324" s="81">
        <f t="shared" si="43"/>
        <v>-43.660339716320351</v>
      </c>
      <c r="K324" s="37">
        <f t="shared" si="41"/>
        <v>1463.7416171995417</v>
      </c>
      <c r="L324" s="37">
        <f t="shared" si="44"/>
        <v>2984655.8746934067</v>
      </c>
      <c r="M324" s="37">
        <f t="shared" si="45"/>
        <v>2898208.4020550926</v>
      </c>
      <c r="N324" s="61"/>
      <c r="O324" s="71"/>
      <c r="P324" s="75"/>
    </row>
    <row r="325" spans="1:16" s="34" customFormat="1" x14ac:dyDescent="0.2">
      <c r="A325" s="33">
        <v>5401</v>
      </c>
      <c r="B325" s="34" t="s">
        <v>324</v>
      </c>
      <c r="C325" s="36">
        <v>379065618</v>
      </c>
      <c r="D325" s="80">
        <v>77544</v>
      </c>
      <c r="E325" s="37">
        <f t="shared" si="37"/>
        <v>4888.393918291551</v>
      </c>
      <c r="F325" s="38">
        <f t="shared" si="38"/>
        <v>1.0587643638267397</v>
      </c>
      <c r="G325" s="39">
        <f t="shared" si="39"/>
        <v>-162.79166652604599</v>
      </c>
      <c r="H325" s="39">
        <f t="shared" si="40"/>
        <v>0</v>
      </c>
      <c r="I325" s="66">
        <f t="shared" si="42"/>
        <v>-162.79166652604599</v>
      </c>
      <c r="J325" s="81">
        <f t="shared" si="43"/>
        <v>-43.660339716320351</v>
      </c>
      <c r="K325" s="37">
        <f t="shared" si="41"/>
        <v>-206.45200624236634</v>
      </c>
      <c r="L325" s="37">
        <f t="shared" si="44"/>
        <v>-12623516.98909571</v>
      </c>
      <c r="M325" s="37">
        <f t="shared" si="45"/>
        <v>-16009114.372058054</v>
      </c>
      <c r="N325" s="61"/>
      <c r="O325" s="71"/>
      <c r="P325" s="75"/>
    </row>
    <row r="326" spans="1:16" s="34" customFormat="1" x14ac:dyDescent="0.2">
      <c r="A326" s="33">
        <v>5402</v>
      </c>
      <c r="B326" s="34" t="s">
        <v>386</v>
      </c>
      <c r="C326" s="36">
        <v>104543265</v>
      </c>
      <c r="D326" s="80">
        <v>24804</v>
      </c>
      <c r="E326" s="37">
        <f t="shared" si="37"/>
        <v>4214.7744315432992</v>
      </c>
      <c r="F326" s="38">
        <f t="shared" si="38"/>
        <v>0.91286689335497251</v>
      </c>
      <c r="G326" s="39">
        <f t="shared" si="39"/>
        <v>241.38002552290507</v>
      </c>
      <c r="H326" s="39">
        <f t="shared" si="40"/>
        <v>0</v>
      </c>
      <c r="I326" s="66">
        <f t="shared" si="42"/>
        <v>241.38002552290507</v>
      </c>
      <c r="J326" s="81">
        <f t="shared" si="43"/>
        <v>-43.660339716320351</v>
      </c>
      <c r="K326" s="37">
        <f t="shared" si="41"/>
        <v>197.71968580658472</v>
      </c>
      <c r="L326" s="37">
        <f t="shared" si="44"/>
        <v>5987190.1530701378</v>
      </c>
      <c r="M326" s="37">
        <f t="shared" si="45"/>
        <v>4904239.0867465278</v>
      </c>
      <c r="N326" s="61"/>
      <c r="O326" s="71"/>
      <c r="P326" s="75"/>
    </row>
    <row r="327" spans="1:16" s="34" customFormat="1" x14ac:dyDescent="0.2">
      <c r="A327" s="33">
        <v>5403</v>
      </c>
      <c r="B327" s="34" t="s">
        <v>342</v>
      </c>
      <c r="C327" s="36">
        <v>91193668</v>
      </c>
      <c r="D327" s="80">
        <v>21144</v>
      </c>
      <c r="E327" s="37">
        <f t="shared" si="37"/>
        <v>4312.9808929247065</v>
      </c>
      <c r="F327" s="38">
        <f t="shared" si="38"/>
        <v>0.93413717217172143</v>
      </c>
      <c r="G327" s="39">
        <f t="shared" si="39"/>
        <v>182.45614869406072</v>
      </c>
      <c r="H327" s="39">
        <f t="shared" si="40"/>
        <v>0</v>
      </c>
      <c r="I327" s="66">
        <f t="shared" si="42"/>
        <v>182.45614869406072</v>
      </c>
      <c r="J327" s="81">
        <f t="shared" si="43"/>
        <v>-43.660339716320351</v>
      </c>
      <c r="K327" s="37">
        <f t="shared" si="41"/>
        <v>138.79580897774036</v>
      </c>
      <c r="L327" s="37">
        <f t="shared" si="44"/>
        <v>3857852.8079872197</v>
      </c>
      <c r="M327" s="37">
        <f t="shared" si="45"/>
        <v>2934698.5850253422</v>
      </c>
      <c r="N327" s="61"/>
      <c r="O327" s="71"/>
      <c r="P327" s="75"/>
    </row>
    <row r="328" spans="1:16" s="34" customFormat="1" x14ac:dyDescent="0.2">
      <c r="A328" s="33">
        <v>5404</v>
      </c>
      <c r="B328" s="34" t="s">
        <v>339</v>
      </c>
      <c r="C328" s="36">
        <v>6818187</v>
      </c>
      <c r="D328" s="80">
        <v>1897</v>
      </c>
      <c r="E328" s="37">
        <f t="shared" ref="E328:E363" si="46">(C328)/D328</f>
        <v>3594.1945176594622</v>
      </c>
      <c r="F328" s="38">
        <f t="shared" ref="F328:F363" si="47">IF(ISNUMBER(C328),E328/E$365,"")</f>
        <v>0.77845712427553926</v>
      </c>
      <c r="G328" s="39">
        <f t="shared" ref="G328:G363" si="48">(E$365-E328)*0.6</f>
        <v>613.72797385320723</v>
      </c>
      <c r="H328" s="39">
        <f t="shared" ref="H328:H363" si="49">IF(E328&gt;=E$365*0.9,0,IF(E328&lt;0.9*E$365,(E$365*0.9-E328)*0.35))</f>
        <v>196.41037815485265</v>
      </c>
      <c r="I328" s="66">
        <f t="shared" si="42"/>
        <v>810.13835200805988</v>
      </c>
      <c r="J328" s="81">
        <f t="shared" si="43"/>
        <v>-43.660339716320351</v>
      </c>
      <c r="K328" s="37">
        <f t="shared" ref="K328:K363" si="50">I328+J328</f>
        <v>766.47801229173956</v>
      </c>
      <c r="L328" s="37">
        <f t="shared" si="44"/>
        <v>1536832.4537592896</v>
      </c>
      <c r="M328" s="37">
        <f t="shared" si="45"/>
        <v>1454008.78931743</v>
      </c>
      <c r="N328" s="61"/>
      <c r="O328" s="71"/>
      <c r="P328" s="75"/>
    </row>
    <row r="329" spans="1:16" s="34" customFormat="1" x14ac:dyDescent="0.2">
      <c r="A329" s="33">
        <v>5405</v>
      </c>
      <c r="B329" s="34" t="s">
        <v>340</v>
      </c>
      <c r="C329" s="36">
        <v>24479066</v>
      </c>
      <c r="D329" s="80">
        <v>5568</v>
      </c>
      <c r="E329" s="37">
        <f t="shared" si="46"/>
        <v>4396.3839798850577</v>
      </c>
      <c r="F329" s="38">
        <f t="shared" si="47"/>
        <v>0.95220122711139044</v>
      </c>
      <c r="G329" s="39">
        <f t="shared" si="48"/>
        <v>132.41429651785</v>
      </c>
      <c r="H329" s="39">
        <f t="shared" si="49"/>
        <v>0</v>
      </c>
      <c r="I329" s="66">
        <f t="shared" ref="I329:I363" si="51">G329+H329</f>
        <v>132.41429651785</v>
      </c>
      <c r="J329" s="81">
        <f t="shared" ref="J329:J363" si="52">I$367</f>
        <v>-43.660339716320351</v>
      </c>
      <c r="K329" s="37">
        <f t="shared" si="50"/>
        <v>88.753956801529654</v>
      </c>
      <c r="L329" s="37">
        <f t="shared" ref="L329:L363" si="53">(I329*D329)</f>
        <v>737282.80301138887</v>
      </c>
      <c r="M329" s="37">
        <f t="shared" ref="M329:M363" si="54">(K329*D329)</f>
        <v>494182.03147091711</v>
      </c>
      <c r="N329" s="61"/>
      <c r="O329" s="71"/>
      <c r="P329" s="75"/>
    </row>
    <row r="330" spans="1:16" s="34" customFormat="1" x14ac:dyDescent="0.2">
      <c r="A330" s="33">
        <v>5406</v>
      </c>
      <c r="B330" s="34" t="s">
        <v>341</v>
      </c>
      <c r="C330" s="36">
        <v>54760191</v>
      </c>
      <c r="D330" s="80">
        <v>11274</v>
      </c>
      <c r="E330" s="37">
        <f t="shared" si="46"/>
        <v>4857.2104843001598</v>
      </c>
      <c r="F330" s="38">
        <f t="shared" si="47"/>
        <v>1.0520104259887335</v>
      </c>
      <c r="G330" s="39">
        <f t="shared" si="48"/>
        <v>-144.08160613121126</v>
      </c>
      <c r="H330" s="39">
        <f t="shared" si="49"/>
        <v>0</v>
      </c>
      <c r="I330" s="66">
        <f t="shared" si="51"/>
        <v>-144.08160613121126</v>
      </c>
      <c r="J330" s="81">
        <f t="shared" si="52"/>
        <v>-43.660339716320351</v>
      </c>
      <c r="K330" s="37">
        <f t="shared" si="50"/>
        <v>-187.74194584753161</v>
      </c>
      <c r="L330" s="37">
        <f t="shared" si="53"/>
        <v>-1624376.0275232757</v>
      </c>
      <c r="M330" s="37">
        <f t="shared" si="54"/>
        <v>-2116602.6974850716</v>
      </c>
      <c r="N330" s="61"/>
      <c r="O330" s="71"/>
      <c r="P330" s="75"/>
    </row>
    <row r="331" spans="1:16" s="34" customFormat="1" x14ac:dyDescent="0.2">
      <c r="A331" s="33">
        <v>5411</v>
      </c>
      <c r="B331" s="34" t="s">
        <v>325</v>
      </c>
      <c r="C331" s="36">
        <v>9972601</v>
      </c>
      <c r="D331" s="80">
        <v>2789</v>
      </c>
      <c r="E331" s="37">
        <f t="shared" si="46"/>
        <v>3575.6905700968091</v>
      </c>
      <c r="F331" s="38">
        <f t="shared" si="47"/>
        <v>0.77444940300820264</v>
      </c>
      <c r="G331" s="39">
        <f t="shared" si="48"/>
        <v>624.83034239079916</v>
      </c>
      <c r="H331" s="39">
        <f t="shared" si="49"/>
        <v>202.88675980178127</v>
      </c>
      <c r="I331" s="66">
        <f t="shared" si="51"/>
        <v>827.71710219258046</v>
      </c>
      <c r="J331" s="81">
        <f t="shared" si="52"/>
        <v>-43.660339716320351</v>
      </c>
      <c r="K331" s="37">
        <f t="shared" si="50"/>
        <v>784.05676247626013</v>
      </c>
      <c r="L331" s="37">
        <f t="shared" si="53"/>
        <v>2308502.9980151071</v>
      </c>
      <c r="M331" s="37">
        <f t="shared" si="54"/>
        <v>2186734.3105462897</v>
      </c>
      <c r="N331" s="61"/>
      <c r="O331" s="71"/>
      <c r="P331" s="75"/>
    </row>
    <row r="332" spans="1:16" s="34" customFormat="1" x14ac:dyDescent="0.2">
      <c r="A332" s="33">
        <v>5412</v>
      </c>
      <c r="B332" s="34" t="s">
        <v>313</v>
      </c>
      <c r="C332" s="36">
        <v>15343969</v>
      </c>
      <c r="D332" s="80">
        <v>4201</v>
      </c>
      <c r="E332" s="37">
        <f t="shared" si="46"/>
        <v>3652.4563199238278</v>
      </c>
      <c r="F332" s="38">
        <f t="shared" si="47"/>
        <v>0.7910758945794244</v>
      </c>
      <c r="G332" s="39">
        <f t="shared" si="48"/>
        <v>578.77089249458788</v>
      </c>
      <c r="H332" s="39">
        <f t="shared" si="49"/>
        <v>176.01874736232472</v>
      </c>
      <c r="I332" s="66">
        <f t="shared" si="51"/>
        <v>754.78963985691257</v>
      </c>
      <c r="J332" s="81">
        <f t="shared" si="52"/>
        <v>-43.660339716320351</v>
      </c>
      <c r="K332" s="37">
        <f t="shared" si="50"/>
        <v>711.12930014059225</v>
      </c>
      <c r="L332" s="37">
        <f t="shared" si="53"/>
        <v>3170871.2770388899</v>
      </c>
      <c r="M332" s="37">
        <f t="shared" si="54"/>
        <v>2987454.1898906282</v>
      </c>
      <c r="N332" s="61"/>
      <c r="O332" s="71"/>
      <c r="P332" s="75"/>
    </row>
    <row r="333" spans="1:16" s="34" customFormat="1" x14ac:dyDescent="0.2">
      <c r="A333" s="33">
        <v>5413</v>
      </c>
      <c r="B333" s="34" t="s">
        <v>326</v>
      </c>
      <c r="C333" s="36">
        <v>5209437</v>
      </c>
      <c r="D333" s="80">
        <v>1289</v>
      </c>
      <c r="E333" s="37">
        <f t="shared" si="46"/>
        <v>4041.4561675717609</v>
      </c>
      <c r="F333" s="38">
        <f t="shared" si="47"/>
        <v>0.8753283470429124</v>
      </c>
      <c r="G333" s="39">
        <f t="shared" si="48"/>
        <v>345.37098390582804</v>
      </c>
      <c r="H333" s="39">
        <f t="shared" si="49"/>
        <v>39.868800685548123</v>
      </c>
      <c r="I333" s="66">
        <f t="shared" si="51"/>
        <v>385.23978459137618</v>
      </c>
      <c r="J333" s="81">
        <f t="shared" si="52"/>
        <v>-43.660339716320351</v>
      </c>
      <c r="K333" s="37">
        <f t="shared" si="50"/>
        <v>341.57944487505586</v>
      </c>
      <c r="L333" s="37">
        <f t="shared" si="53"/>
        <v>496574.08233828389</v>
      </c>
      <c r="M333" s="37">
        <f t="shared" si="54"/>
        <v>440295.90444394702</v>
      </c>
      <c r="N333" s="61"/>
      <c r="O333" s="71"/>
      <c r="P333" s="75"/>
    </row>
    <row r="334" spans="1:16" s="34" customFormat="1" x14ac:dyDescent="0.2">
      <c r="A334" s="33">
        <v>5414</v>
      </c>
      <c r="B334" s="34" t="s">
        <v>327</v>
      </c>
      <c r="C334" s="36">
        <v>4618856</v>
      </c>
      <c r="D334" s="80">
        <v>1070</v>
      </c>
      <c r="E334" s="37">
        <f t="shared" si="46"/>
        <v>4316.6878504672895</v>
      </c>
      <c r="F334" s="38">
        <f t="shared" si="47"/>
        <v>0.9349400523425726</v>
      </c>
      <c r="G334" s="39">
        <f t="shared" si="48"/>
        <v>180.2319741685109</v>
      </c>
      <c r="H334" s="39">
        <f t="shared" si="49"/>
        <v>0</v>
      </c>
      <c r="I334" s="66">
        <f t="shared" si="51"/>
        <v>180.2319741685109</v>
      </c>
      <c r="J334" s="81">
        <f t="shared" si="52"/>
        <v>-43.660339716320351</v>
      </c>
      <c r="K334" s="37">
        <f t="shared" si="50"/>
        <v>136.57163445219055</v>
      </c>
      <c r="L334" s="37">
        <f t="shared" si="53"/>
        <v>192848.21236030667</v>
      </c>
      <c r="M334" s="37">
        <f t="shared" si="54"/>
        <v>146131.6488638439</v>
      </c>
      <c r="N334" s="61"/>
      <c r="O334" s="71"/>
      <c r="P334" s="75"/>
    </row>
    <row r="335" spans="1:16" s="34" customFormat="1" x14ac:dyDescent="0.2">
      <c r="A335" s="33">
        <v>5415</v>
      </c>
      <c r="B335" s="34" t="s">
        <v>387</v>
      </c>
      <c r="C335" s="36">
        <v>3637438</v>
      </c>
      <c r="D335" s="80">
        <v>970</v>
      </c>
      <c r="E335" s="37">
        <f t="shared" si="46"/>
        <v>3749.9360824742266</v>
      </c>
      <c r="F335" s="38">
        <f t="shared" si="47"/>
        <v>0.81218877961032732</v>
      </c>
      <c r="G335" s="39">
        <f t="shared" si="48"/>
        <v>520.28303496434864</v>
      </c>
      <c r="H335" s="39">
        <f t="shared" si="49"/>
        <v>141.90083046968513</v>
      </c>
      <c r="I335" s="66">
        <f t="shared" si="51"/>
        <v>662.18386543403381</v>
      </c>
      <c r="J335" s="81">
        <f t="shared" si="52"/>
        <v>-43.660339716320351</v>
      </c>
      <c r="K335" s="37">
        <f t="shared" si="50"/>
        <v>618.52352571771348</v>
      </c>
      <c r="L335" s="37">
        <f t="shared" si="53"/>
        <v>642318.34947101283</v>
      </c>
      <c r="M335" s="37">
        <f t="shared" si="54"/>
        <v>599967.81994618208</v>
      </c>
      <c r="N335" s="61"/>
      <c r="O335" s="71"/>
      <c r="P335" s="75"/>
    </row>
    <row r="336" spans="1:16" s="34" customFormat="1" x14ac:dyDescent="0.2">
      <c r="A336" s="33">
        <v>5416</v>
      </c>
      <c r="B336" s="34" t="s">
        <v>328</v>
      </c>
      <c r="C336" s="36">
        <v>18826644</v>
      </c>
      <c r="D336" s="80">
        <v>3993</v>
      </c>
      <c r="E336" s="37">
        <f t="shared" si="46"/>
        <v>4714.9120961682947</v>
      </c>
      <c r="F336" s="38">
        <f t="shared" si="47"/>
        <v>1.0211903928853745</v>
      </c>
      <c r="G336" s="39">
        <f t="shared" si="48"/>
        <v>-58.702573252092222</v>
      </c>
      <c r="H336" s="39">
        <f t="shared" si="49"/>
        <v>0</v>
      </c>
      <c r="I336" s="66">
        <f t="shared" si="51"/>
        <v>-58.702573252092222</v>
      </c>
      <c r="J336" s="81">
        <f t="shared" si="52"/>
        <v>-43.660339716320351</v>
      </c>
      <c r="K336" s="37">
        <f t="shared" si="50"/>
        <v>-102.36291296841257</v>
      </c>
      <c r="L336" s="37">
        <f t="shared" si="53"/>
        <v>-234399.37499560424</v>
      </c>
      <c r="M336" s="37">
        <f t="shared" si="54"/>
        <v>-408735.11148287141</v>
      </c>
      <c r="N336" s="61"/>
      <c r="O336" s="71"/>
      <c r="P336" s="75"/>
    </row>
    <row r="337" spans="1:16" s="34" customFormat="1" x14ac:dyDescent="0.2">
      <c r="A337" s="33">
        <v>5417</v>
      </c>
      <c r="B337" s="34" t="s">
        <v>329</v>
      </c>
      <c r="C337" s="36">
        <v>7981069</v>
      </c>
      <c r="D337" s="80">
        <v>2087</v>
      </c>
      <c r="E337" s="37">
        <f t="shared" si="46"/>
        <v>3824.1825586966938</v>
      </c>
      <c r="F337" s="38">
        <f t="shared" si="47"/>
        <v>0.82826962834674234</v>
      </c>
      <c r="G337" s="39">
        <f t="shared" si="48"/>
        <v>475.73514923086827</v>
      </c>
      <c r="H337" s="39">
        <f t="shared" si="49"/>
        <v>115.91456379182161</v>
      </c>
      <c r="I337" s="66">
        <f t="shared" si="51"/>
        <v>591.64971302268987</v>
      </c>
      <c r="J337" s="81">
        <f t="shared" si="52"/>
        <v>-43.660339716320351</v>
      </c>
      <c r="K337" s="37">
        <f t="shared" si="50"/>
        <v>547.98937330636954</v>
      </c>
      <c r="L337" s="37">
        <f t="shared" si="53"/>
        <v>1234772.9510783537</v>
      </c>
      <c r="M337" s="37">
        <f t="shared" si="54"/>
        <v>1143653.8220903932</v>
      </c>
      <c r="N337" s="61"/>
      <c r="O337" s="71"/>
      <c r="P337" s="75"/>
    </row>
    <row r="338" spans="1:16" s="34" customFormat="1" x14ac:dyDescent="0.2">
      <c r="A338" s="33">
        <v>5418</v>
      </c>
      <c r="B338" s="34" t="s">
        <v>330</v>
      </c>
      <c r="C338" s="36">
        <v>30461568</v>
      </c>
      <c r="D338" s="80">
        <v>6599</v>
      </c>
      <c r="E338" s="37">
        <f t="shared" si="46"/>
        <v>4616.0884982573116</v>
      </c>
      <c r="F338" s="38">
        <f t="shared" si="47"/>
        <v>0.99978645009308431</v>
      </c>
      <c r="G338" s="39">
        <f t="shared" si="48"/>
        <v>0.59158549449766717</v>
      </c>
      <c r="H338" s="39">
        <f t="shared" si="49"/>
        <v>0</v>
      </c>
      <c r="I338" s="66">
        <f t="shared" si="51"/>
        <v>0.59158549449766717</v>
      </c>
      <c r="J338" s="81">
        <f t="shared" si="52"/>
        <v>-43.660339716320351</v>
      </c>
      <c r="K338" s="37">
        <f t="shared" si="50"/>
        <v>-43.068754221822687</v>
      </c>
      <c r="L338" s="37">
        <f t="shared" si="53"/>
        <v>3903.8726781901055</v>
      </c>
      <c r="M338" s="37">
        <f t="shared" si="54"/>
        <v>-284210.70910980791</v>
      </c>
      <c r="N338" s="61"/>
      <c r="O338" s="71"/>
      <c r="P338" s="75"/>
    </row>
    <row r="339" spans="1:16" s="34" customFormat="1" x14ac:dyDescent="0.2">
      <c r="A339" s="33">
        <v>5419</v>
      </c>
      <c r="B339" s="34" t="s">
        <v>331</v>
      </c>
      <c r="C339" s="36">
        <v>14685657</v>
      </c>
      <c r="D339" s="80">
        <v>3414</v>
      </c>
      <c r="E339" s="37">
        <f t="shared" si="46"/>
        <v>4301.5984182776801</v>
      </c>
      <c r="F339" s="38">
        <f t="shared" si="47"/>
        <v>0.93167187196681389</v>
      </c>
      <c r="G339" s="39">
        <f t="shared" si="48"/>
        <v>189.28563348227652</v>
      </c>
      <c r="H339" s="39">
        <f t="shared" si="49"/>
        <v>0</v>
      </c>
      <c r="I339" s="66">
        <f t="shared" si="51"/>
        <v>189.28563348227652</v>
      </c>
      <c r="J339" s="81">
        <f t="shared" si="52"/>
        <v>-43.660339716320351</v>
      </c>
      <c r="K339" s="37">
        <f t="shared" si="50"/>
        <v>145.62529376595617</v>
      </c>
      <c r="L339" s="37">
        <f t="shared" si="53"/>
        <v>646221.15270849201</v>
      </c>
      <c r="M339" s="37">
        <f t="shared" si="54"/>
        <v>497164.75291697436</v>
      </c>
      <c r="N339" s="61"/>
      <c r="O339" s="71"/>
      <c r="P339" s="75"/>
    </row>
    <row r="340" spans="1:16" s="34" customFormat="1" x14ac:dyDescent="0.2">
      <c r="A340" s="33">
        <v>5420</v>
      </c>
      <c r="B340" s="34" t="s">
        <v>332</v>
      </c>
      <c r="C340" s="36">
        <v>4028154</v>
      </c>
      <c r="D340" s="80">
        <v>1068</v>
      </c>
      <c r="E340" s="37">
        <f t="shared" si="46"/>
        <v>3771.6797752808989</v>
      </c>
      <c r="F340" s="38">
        <f t="shared" si="47"/>
        <v>0.8168981887673018</v>
      </c>
      <c r="G340" s="39">
        <f t="shared" si="48"/>
        <v>507.23681928034529</v>
      </c>
      <c r="H340" s="39">
        <f t="shared" si="49"/>
        <v>134.29053798734984</v>
      </c>
      <c r="I340" s="66">
        <f t="shared" si="51"/>
        <v>641.52735726769515</v>
      </c>
      <c r="J340" s="81">
        <f t="shared" si="52"/>
        <v>-43.660339716320351</v>
      </c>
      <c r="K340" s="37">
        <f t="shared" si="50"/>
        <v>597.86701755137483</v>
      </c>
      <c r="L340" s="37">
        <f t="shared" si="53"/>
        <v>685151.2175618984</v>
      </c>
      <c r="M340" s="37">
        <f t="shared" si="54"/>
        <v>638521.97474486835</v>
      </c>
      <c r="N340" s="61"/>
      <c r="O340" s="71"/>
      <c r="P340" s="75"/>
    </row>
    <row r="341" spans="1:16" s="34" customFormat="1" x14ac:dyDescent="0.2">
      <c r="A341" s="33">
        <v>5421</v>
      </c>
      <c r="B341" s="34" t="s">
        <v>414</v>
      </c>
      <c r="C341" s="36">
        <v>63990073</v>
      </c>
      <c r="D341" s="80">
        <v>14738</v>
      </c>
      <c r="E341" s="37">
        <f t="shared" si="46"/>
        <v>4341.8423802415527</v>
      </c>
      <c r="F341" s="38">
        <f t="shared" si="47"/>
        <v>0.94038820569497605</v>
      </c>
      <c r="G341" s="39">
        <f t="shared" si="48"/>
        <v>165.13925630395298</v>
      </c>
      <c r="H341" s="39">
        <f t="shared" si="49"/>
        <v>0</v>
      </c>
      <c r="I341" s="66">
        <f t="shared" si="51"/>
        <v>165.13925630395298</v>
      </c>
      <c r="J341" s="81">
        <f t="shared" si="52"/>
        <v>-43.660339716320351</v>
      </c>
      <c r="K341" s="37">
        <f t="shared" si="50"/>
        <v>121.47891658763263</v>
      </c>
      <c r="L341" s="37">
        <f t="shared" si="53"/>
        <v>2433822.3594076592</v>
      </c>
      <c r="M341" s="37">
        <f t="shared" si="54"/>
        <v>1790356.2726685295</v>
      </c>
      <c r="N341" s="61"/>
      <c r="O341" s="71"/>
      <c r="P341" s="75"/>
    </row>
    <row r="342" spans="1:16" s="34" customFormat="1" x14ac:dyDescent="0.2">
      <c r="A342" s="33">
        <v>5422</v>
      </c>
      <c r="B342" s="34" t="s">
        <v>333</v>
      </c>
      <c r="C342" s="36">
        <v>19323502</v>
      </c>
      <c r="D342" s="80">
        <v>5576</v>
      </c>
      <c r="E342" s="37">
        <f t="shared" si="46"/>
        <v>3465.4774031563843</v>
      </c>
      <c r="F342" s="38">
        <f t="shared" si="47"/>
        <v>0.75057862345740267</v>
      </c>
      <c r="G342" s="39">
        <f t="shared" si="48"/>
        <v>690.95824255505397</v>
      </c>
      <c r="H342" s="39">
        <f t="shared" si="49"/>
        <v>241.46136823092993</v>
      </c>
      <c r="I342" s="66">
        <f t="shared" si="51"/>
        <v>932.41961078598388</v>
      </c>
      <c r="J342" s="81">
        <f t="shared" si="52"/>
        <v>-43.660339716320351</v>
      </c>
      <c r="K342" s="37">
        <f t="shared" si="50"/>
        <v>888.75927106966355</v>
      </c>
      <c r="L342" s="37">
        <f t="shared" si="53"/>
        <v>5199171.7497426458</v>
      </c>
      <c r="M342" s="37">
        <f t="shared" si="54"/>
        <v>4955721.6954844436</v>
      </c>
      <c r="N342" s="61"/>
      <c r="O342" s="71"/>
      <c r="P342" s="75"/>
    </row>
    <row r="343" spans="1:16" s="34" customFormat="1" x14ac:dyDescent="0.2">
      <c r="A343" s="33">
        <v>5423</v>
      </c>
      <c r="B343" s="34" t="s">
        <v>334</v>
      </c>
      <c r="C343" s="36">
        <v>8231643</v>
      </c>
      <c r="D343" s="80">
        <v>2179</v>
      </c>
      <c r="E343" s="37">
        <f t="shared" si="46"/>
        <v>3777.7159247361174</v>
      </c>
      <c r="F343" s="38">
        <f t="shared" si="47"/>
        <v>0.81820554247994015</v>
      </c>
      <c r="G343" s="39">
        <f t="shared" si="48"/>
        <v>503.61512960721416</v>
      </c>
      <c r="H343" s="39">
        <f t="shared" si="49"/>
        <v>132.17788567802339</v>
      </c>
      <c r="I343" s="66">
        <f t="shared" si="51"/>
        <v>635.79301528523752</v>
      </c>
      <c r="J343" s="81">
        <f t="shared" si="52"/>
        <v>-43.660339716320351</v>
      </c>
      <c r="K343" s="37">
        <f t="shared" si="50"/>
        <v>592.13267556891719</v>
      </c>
      <c r="L343" s="37">
        <f t="shared" si="53"/>
        <v>1385392.9803065325</v>
      </c>
      <c r="M343" s="37">
        <f t="shared" si="54"/>
        <v>1290257.1000646707</v>
      </c>
      <c r="N343" s="61"/>
      <c r="O343" s="71"/>
      <c r="P343" s="75"/>
    </row>
    <row r="344" spans="1:16" s="34" customFormat="1" x14ac:dyDescent="0.2">
      <c r="A344" s="33">
        <v>5424</v>
      </c>
      <c r="B344" s="34" t="s">
        <v>335</v>
      </c>
      <c r="C344" s="36">
        <v>9771845</v>
      </c>
      <c r="D344" s="80">
        <v>2729</v>
      </c>
      <c r="E344" s="37">
        <f t="shared" si="46"/>
        <v>3580.7420300476365</v>
      </c>
      <c r="F344" s="38">
        <f t="shared" si="47"/>
        <v>0.77554348541453688</v>
      </c>
      <c r="G344" s="39">
        <f t="shared" si="48"/>
        <v>621.79946642030268</v>
      </c>
      <c r="H344" s="39">
        <f t="shared" si="49"/>
        <v>201.11874881899166</v>
      </c>
      <c r="I344" s="66">
        <f t="shared" si="51"/>
        <v>822.91821523929434</v>
      </c>
      <c r="J344" s="81">
        <f t="shared" si="52"/>
        <v>-43.660339716320351</v>
      </c>
      <c r="K344" s="37">
        <f t="shared" si="50"/>
        <v>779.25787552297402</v>
      </c>
      <c r="L344" s="37">
        <f t="shared" si="53"/>
        <v>2245743.809388034</v>
      </c>
      <c r="M344" s="37">
        <f t="shared" si="54"/>
        <v>2126594.7423021961</v>
      </c>
      <c r="N344" s="61"/>
      <c r="O344" s="71"/>
      <c r="P344" s="75"/>
    </row>
    <row r="345" spans="1:16" s="34" customFormat="1" x14ac:dyDescent="0.2">
      <c r="A345" s="33">
        <v>5425</v>
      </c>
      <c r="B345" s="34" t="s">
        <v>415</v>
      </c>
      <c r="C345" s="36">
        <v>6776722</v>
      </c>
      <c r="D345" s="80">
        <v>1836</v>
      </c>
      <c r="E345" s="37">
        <f t="shared" si="46"/>
        <v>3691.0250544662308</v>
      </c>
      <c r="F345" s="38">
        <f t="shared" si="47"/>
        <v>0.79942939521254464</v>
      </c>
      <c r="G345" s="39">
        <f t="shared" si="48"/>
        <v>555.62965176914611</v>
      </c>
      <c r="H345" s="39">
        <f t="shared" si="49"/>
        <v>162.51969027248367</v>
      </c>
      <c r="I345" s="66">
        <f t="shared" si="51"/>
        <v>718.14934204162978</v>
      </c>
      <c r="J345" s="81">
        <f t="shared" si="52"/>
        <v>-43.660339716320351</v>
      </c>
      <c r="K345" s="37">
        <f t="shared" si="50"/>
        <v>674.48900232530946</v>
      </c>
      <c r="L345" s="37">
        <f t="shared" si="53"/>
        <v>1318522.1919884323</v>
      </c>
      <c r="M345" s="37">
        <f t="shared" si="54"/>
        <v>1238361.8082692681</v>
      </c>
      <c r="N345" s="61"/>
      <c r="O345" s="71"/>
      <c r="P345" s="75"/>
    </row>
    <row r="346" spans="1:16" s="34" customFormat="1" x14ac:dyDescent="0.2">
      <c r="A346" s="33">
        <v>5426</v>
      </c>
      <c r="B346" s="34" t="s">
        <v>416</v>
      </c>
      <c r="C346" s="36">
        <v>6895695</v>
      </c>
      <c r="D346" s="80">
        <v>2012</v>
      </c>
      <c r="E346" s="37">
        <f t="shared" si="46"/>
        <v>3427.2837972166999</v>
      </c>
      <c r="F346" s="38">
        <f t="shared" si="47"/>
        <v>0.74230637094034035</v>
      </c>
      <c r="G346" s="39">
        <f t="shared" si="48"/>
        <v>713.87440611886461</v>
      </c>
      <c r="H346" s="39">
        <f t="shared" si="49"/>
        <v>254.82913030981948</v>
      </c>
      <c r="I346" s="66">
        <f t="shared" si="51"/>
        <v>968.70353642868406</v>
      </c>
      <c r="J346" s="81">
        <f t="shared" si="52"/>
        <v>-43.660339716320351</v>
      </c>
      <c r="K346" s="37">
        <f t="shared" si="50"/>
        <v>925.04319671236374</v>
      </c>
      <c r="L346" s="37">
        <f t="shared" si="53"/>
        <v>1949031.5152945123</v>
      </c>
      <c r="M346" s="37">
        <f t="shared" si="54"/>
        <v>1861186.9117852759</v>
      </c>
      <c r="N346" s="61"/>
      <c r="O346" s="71"/>
      <c r="P346" s="75"/>
    </row>
    <row r="347" spans="1:16" s="34" customFormat="1" x14ac:dyDescent="0.2">
      <c r="A347" s="33">
        <v>5427</v>
      </c>
      <c r="B347" s="34" t="s">
        <v>336</v>
      </c>
      <c r="C347" s="36">
        <v>11905475</v>
      </c>
      <c r="D347" s="80">
        <v>2804</v>
      </c>
      <c r="E347" s="37">
        <f t="shared" si="46"/>
        <v>4245.8898002853066</v>
      </c>
      <c r="F347" s="38">
        <f t="shared" si="47"/>
        <v>0.91960608911988329</v>
      </c>
      <c r="G347" s="39">
        <f t="shared" si="48"/>
        <v>222.71080427770065</v>
      </c>
      <c r="H347" s="39">
        <f t="shared" si="49"/>
        <v>0</v>
      </c>
      <c r="I347" s="66">
        <f t="shared" si="51"/>
        <v>222.71080427770065</v>
      </c>
      <c r="J347" s="81">
        <f t="shared" si="52"/>
        <v>-43.660339716320351</v>
      </c>
      <c r="K347" s="37">
        <f t="shared" si="50"/>
        <v>179.05046456138029</v>
      </c>
      <c r="L347" s="37">
        <f t="shared" si="53"/>
        <v>624481.09519467258</v>
      </c>
      <c r="M347" s="37">
        <f t="shared" si="54"/>
        <v>502057.50263011036</v>
      </c>
      <c r="N347" s="61"/>
      <c r="O347" s="71"/>
      <c r="P347" s="75"/>
    </row>
    <row r="348" spans="1:16" s="34" customFormat="1" x14ac:dyDescent="0.2">
      <c r="A348" s="33">
        <v>5428</v>
      </c>
      <c r="B348" s="34" t="s">
        <v>337</v>
      </c>
      <c r="C348" s="36">
        <v>19063438</v>
      </c>
      <c r="D348" s="80">
        <v>4746</v>
      </c>
      <c r="E348" s="37">
        <f t="shared" si="46"/>
        <v>4016.7378845343446</v>
      </c>
      <c r="F348" s="38">
        <f t="shared" si="47"/>
        <v>0.86997467922226634</v>
      </c>
      <c r="G348" s="39">
        <f t="shared" si="48"/>
        <v>360.20195372827783</v>
      </c>
      <c r="H348" s="39">
        <f t="shared" si="49"/>
        <v>48.520199748643833</v>
      </c>
      <c r="I348" s="66">
        <f t="shared" si="51"/>
        <v>408.72215347692168</v>
      </c>
      <c r="J348" s="81">
        <f t="shared" si="52"/>
        <v>-43.660339716320351</v>
      </c>
      <c r="K348" s="37">
        <f t="shared" si="50"/>
        <v>365.06181376060135</v>
      </c>
      <c r="L348" s="37">
        <f t="shared" si="53"/>
        <v>1939795.3404014702</v>
      </c>
      <c r="M348" s="37">
        <f t="shared" si="54"/>
        <v>1732583.3681078141</v>
      </c>
      <c r="N348" s="61"/>
      <c r="O348" s="71"/>
      <c r="P348" s="75"/>
    </row>
    <row r="349" spans="1:16" s="34" customFormat="1" x14ac:dyDescent="0.2">
      <c r="A349" s="33">
        <v>5429</v>
      </c>
      <c r="B349" s="34" t="s">
        <v>338</v>
      </c>
      <c r="C349" s="36">
        <v>3986597</v>
      </c>
      <c r="D349" s="80">
        <v>1159</v>
      </c>
      <c r="E349" s="37">
        <f t="shared" si="46"/>
        <v>3439.6867989646248</v>
      </c>
      <c r="F349" s="38">
        <f t="shared" si="47"/>
        <v>0.74499270442219145</v>
      </c>
      <c r="G349" s="39">
        <f t="shared" si="48"/>
        <v>706.43260507010973</v>
      </c>
      <c r="H349" s="39">
        <f t="shared" si="49"/>
        <v>250.48807969804577</v>
      </c>
      <c r="I349" s="66">
        <f t="shared" si="51"/>
        <v>956.92068476815552</v>
      </c>
      <c r="J349" s="81">
        <f t="shared" si="52"/>
        <v>-43.660339716320351</v>
      </c>
      <c r="K349" s="37">
        <f t="shared" si="50"/>
        <v>913.2603450518352</v>
      </c>
      <c r="L349" s="37">
        <f t="shared" si="53"/>
        <v>1109071.0736462923</v>
      </c>
      <c r="M349" s="37">
        <f t="shared" si="54"/>
        <v>1058468.7399150771</v>
      </c>
      <c r="N349" s="61"/>
      <c r="O349" s="71"/>
      <c r="P349" s="75"/>
    </row>
    <row r="350" spans="1:16" s="34" customFormat="1" x14ac:dyDescent="0.2">
      <c r="A350" s="33">
        <v>5430</v>
      </c>
      <c r="B350" s="34" t="s">
        <v>417</v>
      </c>
      <c r="C350" s="36">
        <v>8895873</v>
      </c>
      <c r="D350" s="80">
        <v>2877</v>
      </c>
      <c r="E350" s="37">
        <f t="shared" si="46"/>
        <v>3092.0656934306571</v>
      </c>
      <c r="F350" s="38">
        <f t="shared" si="47"/>
        <v>0.66970236473081712</v>
      </c>
      <c r="G350" s="39">
        <f t="shared" si="48"/>
        <v>915.0052683904903</v>
      </c>
      <c r="H350" s="39">
        <f t="shared" si="49"/>
        <v>372.15546663493444</v>
      </c>
      <c r="I350" s="66">
        <f t="shared" si="51"/>
        <v>1287.1607350254249</v>
      </c>
      <c r="J350" s="81">
        <f t="shared" si="52"/>
        <v>-43.660339716320351</v>
      </c>
      <c r="K350" s="37">
        <f t="shared" si="50"/>
        <v>1243.5003953091045</v>
      </c>
      <c r="L350" s="37">
        <f t="shared" si="53"/>
        <v>3703161.4346681475</v>
      </c>
      <c r="M350" s="37">
        <f t="shared" si="54"/>
        <v>3577550.6373042939</v>
      </c>
      <c r="N350" s="61"/>
      <c r="O350" s="71"/>
      <c r="P350" s="75"/>
    </row>
    <row r="351" spans="1:16" s="34" customFormat="1" x14ac:dyDescent="0.2">
      <c r="A351" s="33">
        <v>5432</v>
      </c>
      <c r="B351" s="34" t="s">
        <v>343</v>
      </c>
      <c r="C351" s="36">
        <v>3215568</v>
      </c>
      <c r="D351" s="80">
        <v>859</v>
      </c>
      <c r="E351" s="37">
        <f t="shared" si="46"/>
        <v>3743.3853317811408</v>
      </c>
      <c r="F351" s="38">
        <f t="shared" si="47"/>
        <v>0.81076996977092375</v>
      </c>
      <c r="G351" s="39">
        <f t="shared" si="48"/>
        <v>524.21348538020004</v>
      </c>
      <c r="H351" s="39">
        <f t="shared" si="49"/>
        <v>144.19359321226514</v>
      </c>
      <c r="I351" s="66">
        <f t="shared" si="51"/>
        <v>668.40707859246515</v>
      </c>
      <c r="J351" s="81">
        <f t="shared" si="52"/>
        <v>-43.660339716320351</v>
      </c>
      <c r="K351" s="37">
        <f t="shared" si="50"/>
        <v>624.74673887614483</v>
      </c>
      <c r="L351" s="37">
        <f t="shared" si="53"/>
        <v>574161.68051092757</v>
      </c>
      <c r="M351" s="37">
        <f t="shared" si="54"/>
        <v>536657.44869460841</v>
      </c>
      <c r="N351" s="61"/>
      <c r="O351" s="71"/>
      <c r="P351" s="75"/>
    </row>
    <row r="352" spans="1:16" s="34" customFormat="1" x14ac:dyDescent="0.2">
      <c r="A352" s="33">
        <v>5433</v>
      </c>
      <c r="B352" s="34" t="s">
        <v>344</v>
      </c>
      <c r="C352" s="36">
        <v>3542905</v>
      </c>
      <c r="D352" s="80">
        <v>964</v>
      </c>
      <c r="E352" s="37">
        <f t="shared" si="46"/>
        <v>3675.2126556016597</v>
      </c>
      <c r="F352" s="38">
        <f t="shared" si="47"/>
        <v>0.79600462938878846</v>
      </c>
      <c r="G352" s="39">
        <f t="shared" si="48"/>
        <v>565.11709108788875</v>
      </c>
      <c r="H352" s="39">
        <f t="shared" si="49"/>
        <v>168.05402987508356</v>
      </c>
      <c r="I352" s="66">
        <f t="shared" si="51"/>
        <v>733.17112096297228</v>
      </c>
      <c r="J352" s="81">
        <f t="shared" si="52"/>
        <v>-43.660339716320351</v>
      </c>
      <c r="K352" s="37">
        <f t="shared" si="50"/>
        <v>689.51078124665196</v>
      </c>
      <c r="L352" s="37">
        <f t="shared" si="53"/>
        <v>706776.96060830529</v>
      </c>
      <c r="M352" s="37">
        <f t="shared" si="54"/>
        <v>664688.39312177245</v>
      </c>
      <c r="N352" s="61"/>
      <c r="O352" s="71"/>
      <c r="P352" s="75"/>
    </row>
    <row r="353" spans="1:16" s="34" customFormat="1" x14ac:dyDescent="0.2">
      <c r="A353" s="33">
        <v>5434</v>
      </c>
      <c r="B353" s="34" t="s">
        <v>345</v>
      </c>
      <c r="C353" s="36">
        <v>5356434</v>
      </c>
      <c r="D353" s="80">
        <v>1162</v>
      </c>
      <c r="E353" s="37">
        <f t="shared" si="46"/>
        <v>4609.6678141135972</v>
      </c>
      <c r="F353" s="38">
        <f t="shared" si="47"/>
        <v>0.99839581102504293</v>
      </c>
      <c r="G353" s="39">
        <f t="shared" si="48"/>
        <v>4.4439959807263216</v>
      </c>
      <c r="H353" s="39">
        <f t="shared" si="49"/>
        <v>0</v>
      </c>
      <c r="I353" s="66">
        <f t="shared" si="51"/>
        <v>4.4439959807263216</v>
      </c>
      <c r="J353" s="81">
        <f t="shared" si="52"/>
        <v>-43.660339716320351</v>
      </c>
      <c r="K353" s="37">
        <f t="shared" si="50"/>
        <v>-39.21634373559403</v>
      </c>
      <c r="L353" s="37">
        <f t="shared" si="53"/>
        <v>5163.9233296039856</v>
      </c>
      <c r="M353" s="37">
        <f t="shared" si="54"/>
        <v>-45569.391420760265</v>
      </c>
      <c r="N353" s="61"/>
      <c r="O353" s="71"/>
      <c r="P353" s="75"/>
    </row>
    <row r="354" spans="1:16" s="34" customFormat="1" x14ac:dyDescent="0.2">
      <c r="A354" s="33">
        <v>5435</v>
      </c>
      <c r="B354" s="34" t="s">
        <v>346</v>
      </c>
      <c r="C354" s="36">
        <v>12515906</v>
      </c>
      <c r="D354" s="80">
        <v>2947</v>
      </c>
      <c r="E354" s="37">
        <f t="shared" si="46"/>
        <v>4246.9989820156088</v>
      </c>
      <c r="F354" s="38">
        <f t="shared" si="47"/>
        <v>0.91984632386951293</v>
      </c>
      <c r="G354" s="39">
        <f t="shared" si="48"/>
        <v>222.04529523951933</v>
      </c>
      <c r="H354" s="39">
        <f t="shared" si="49"/>
        <v>0</v>
      </c>
      <c r="I354" s="66">
        <f t="shared" si="51"/>
        <v>222.04529523951933</v>
      </c>
      <c r="J354" s="81">
        <f t="shared" si="52"/>
        <v>-43.660339716320351</v>
      </c>
      <c r="K354" s="37">
        <f t="shared" si="50"/>
        <v>178.38495552319898</v>
      </c>
      <c r="L354" s="37">
        <f t="shared" si="53"/>
        <v>654367.48507086351</v>
      </c>
      <c r="M354" s="37">
        <f t="shared" si="54"/>
        <v>525700.46392686735</v>
      </c>
      <c r="N354" s="61"/>
      <c r="O354" s="71"/>
      <c r="P354" s="75"/>
    </row>
    <row r="355" spans="1:16" s="34" customFormat="1" x14ac:dyDescent="0.2">
      <c r="A355" s="33">
        <v>5436</v>
      </c>
      <c r="B355" s="34" t="s">
        <v>418</v>
      </c>
      <c r="C355" s="36">
        <v>16577171</v>
      </c>
      <c r="D355" s="80">
        <v>3904</v>
      </c>
      <c r="E355" s="37">
        <f t="shared" si="46"/>
        <v>4246.2015881147545</v>
      </c>
      <c r="F355" s="38">
        <f t="shared" si="47"/>
        <v>0.91967361842468398</v>
      </c>
      <c r="G355" s="39">
        <f t="shared" si="48"/>
        <v>222.52373158003192</v>
      </c>
      <c r="H355" s="39">
        <f t="shared" si="49"/>
        <v>0</v>
      </c>
      <c r="I355" s="66">
        <f t="shared" si="51"/>
        <v>222.52373158003192</v>
      </c>
      <c r="J355" s="81">
        <f t="shared" si="52"/>
        <v>-43.660339716320351</v>
      </c>
      <c r="K355" s="37">
        <f t="shared" si="50"/>
        <v>178.86339186371157</v>
      </c>
      <c r="L355" s="37">
        <f t="shared" si="53"/>
        <v>868732.64808844461</v>
      </c>
      <c r="M355" s="37">
        <f t="shared" si="54"/>
        <v>698282.68183592998</v>
      </c>
      <c r="N355" s="61"/>
      <c r="O355" s="71"/>
      <c r="P355" s="75"/>
    </row>
    <row r="356" spans="1:16" s="34" customFormat="1" x14ac:dyDescent="0.2">
      <c r="A356" s="33">
        <v>5437</v>
      </c>
      <c r="B356" s="34" t="s">
        <v>388</v>
      </c>
      <c r="C356" s="36">
        <v>9696425</v>
      </c>
      <c r="D356" s="80">
        <v>2584</v>
      </c>
      <c r="E356" s="37">
        <f t="shared" si="46"/>
        <v>3752.4864551083592</v>
      </c>
      <c r="F356" s="38">
        <f t="shared" si="47"/>
        <v>0.81274115810204317</v>
      </c>
      <c r="G356" s="39">
        <f t="shared" si="48"/>
        <v>518.75281138386902</v>
      </c>
      <c r="H356" s="39">
        <f t="shared" si="49"/>
        <v>141.00820004773871</v>
      </c>
      <c r="I356" s="66">
        <f t="shared" si="51"/>
        <v>659.7610114316077</v>
      </c>
      <c r="J356" s="81">
        <f t="shared" si="52"/>
        <v>-43.660339716320351</v>
      </c>
      <c r="K356" s="37">
        <f t="shared" si="50"/>
        <v>616.10067171528738</v>
      </c>
      <c r="L356" s="37">
        <f t="shared" si="53"/>
        <v>1704822.4535392744</v>
      </c>
      <c r="M356" s="37">
        <f t="shared" si="54"/>
        <v>1592004.1357123025</v>
      </c>
      <c r="N356" s="61"/>
      <c r="O356" s="71"/>
      <c r="P356" s="75"/>
    </row>
    <row r="357" spans="1:16" s="34" customFormat="1" x14ac:dyDescent="0.2">
      <c r="A357" s="33">
        <v>5438</v>
      </c>
      <c r="B357" s="34" t="s">
        <v>347</v>
      </c>
      <c r="C357" s="36">
        <v>5185054</v>
      </c>
      <c r="D357" s="80">
        <v>1221</v>
      </c>
      <c r="E357" s="37">
        <f t="shared" si="46"/>
        <v>4246.5634725634727</v>
      </c>
      <c r="F357" s="38">
        <f t="shared" si="47"/>
        <v>0.91975199802430918</v>
      </c>
      <c r="G357" s="39">
        <f t="shared" si="48"/>
        <v>222.306600910801</v>
      </c>
      <c r="H357" s="39">
        <f t="shared" si="49"/>
        <v>0</v>
      </c>
      <c r="I357" s="66">
        <f t="shared" si="51"/>
        <v>222.306600910801</v>
      </c>
      <c r="J357" s="81">
        <f t="shared" si="52"/>
        <v>-43.660339716320351</v>
      </c>
      <c r="K357" s="37">
        <f t="shared" si="50"/>
        <v>178.64626119448064</v>
      </c>
      <c r="L357" s="37">
        <f t="shared" si="53"/>
        <v>271436.35971208801</v>
      </c>
      <c r="M357" s="37">
        <f t="shared" si="54"/>
        <v>218127.08491846087</v>
      </c>
      <c r="N357" s="61"/>
      <c r="O357" s="71"/>
      <c r="P357" s="75"/>
    </row>
    <row r="358" spans="1:16" s="34" customFormat="1" x14ac:dyDescent="0.2">
      <c r="A358" s="33">
        <v>5439</v>
      </c>
      <c r="B358" s="34" t="s">
        <v>348</v>
      </c>
      <c r="C358" s="36">
        <v>4688129</v>
      </c>
      <c r="D358" s="80">
        <v>1057</v>
      </c>
      <c r="E358" s="37">
        <f t="shared" si="46"/>
        <v>4435.3159886471149</v>
      </c>
      <c r="F358" s="38">
        <f t="shared" si="47"/>
        <v>0.96063340835096256</v>
      </c>
      <c r="G358" s="39">
        <f t="shared" si="48"/>
        <v>109.0550912606157</v>
      </c>
      <c r="H358" s="39">
        <f t="shared" si="49"/>
        <v>0</v>
      </c>
      <c r="I358" s="66">
        <f t="shared" si="51"/>
        <v>109.0550912606157</v>
      </c>
      <c r="J358" s="81">
        <f t="shared" si="52"/>
        <v>-43.660339716320351</v>
      </c>
      <c r="K358" s="37">
        <f t="shared" si="50"/>
        <v>65.394751544295346</v>
      </c>
      <c r="L358" s="37">
        <f t="shared" si="53"/>
        <v>115271.23146247079</v>
      </c>
      <c r="M358" s="37">
        <f t="shared" si="54"/>
        <v>69122.252382320177</v>
      </c>
      <c r="N358" s="61"/>
      <c r="O358" s="71"/>
      <c r="P358" s="75"/>
    </row>
    <row r="359" spans="1:16" s="34" customFormat="1" x14ac:dyDescent="0.2">
      <c r="A359" s="33">
        <v>5440</v>
      </c>
      <c r="B359" s="34" t="s">
        <v>349</v>
      </c>
      <c r="C359" s="36">
        <v>4389941</v>
      </c>
      <c r="D359" s="80">
        <v>906</v>
      </c>
      <c r="E359" s="37">
        <f t="shared" si="46"/>
        <v>4845.4094922737304</v>
      </c>
      <c r="F359" s="38">
        <f t="shared" si="47"/>
        <v>1.0494544802069024</v>
      </c>
      <c r="G359" s="39">
        <f t="shared" si="48"/>
        <v>-137.00101091535362</v>
      </c>
      <c r="H359" s="39">
        <f t="shared" si="49"/>
        <v>0</v>
      </c>
      <c r="I359" s="66">
        <f t="shared" si="51"/>
        <v>-137.00101091535362</v>
      </c>
      <c r="J359" s="81">
        <f t="shared" si="52"/>
        <v>-43.660339716320351</v>
      </c>
      <c r="K359" s="37">
        <f t="shared" si="50"/>
        <v>-180.66135063167397</v>
      </c>
      <c r="L359" s="37">
        <f t="shared" si="53"/>
        <v>-124122.91588931037</v>
      </c>
      <c r="M359" s="37">
        <f t="shared" si="54"/>
        <v>-163679.18367229661</v>
      </c>
      <c r="N359" s="61"/>
      <c r="O359" s="71"/>
      <c r="P359" s="75"/>
    </row>
    <row r="360" spans="1:16" s="34" customFormat="1" x14ac:dyDescent="0.2">
      <c r="A360" s="33">
        <v>5441</v>
      </c>
      <c r="B360" s="34" t="s">
        <v>389</v>
      </c>
      <c r="C360" s="36">
        <v>11072050</v>
      </c>
      <c r="D360" s="80">
        <v>2821</v>
      </c>
      <c r="E360" s="37">
        <f t="shared" si="46"/>
        <v>3924.8670684154554</v>
      </c>
      <c r="F360" s="38">
        <f t="shared" si="47"/>
        <v>0.85007662112625393</v>
      </c>
      <c r="G360" s="39">
        <f t="shared" si="48"/>
        <v>415.32444339961137</v>
      </c>
      <c r="H360" s="39">
        <f t="shared" si="49"/>
        <v>80.674985390255074</v>
      </c>
      <c r="I360" s="66">
        <f t="shared" si="51"/>
        <v>495.99942878986644</v>
      </c>
      <c r="J360" s="81">
        <f t="shared" si="52"/>
        <v>-43.660339716320351</v>
      </c>
      <c r="K360" s="37">
        <f t="shared" si="50"/>
        <v>452.33908907354612</v>
      </c>
      <c r="L360" s="37">
        <f t="shared" si="53"/>
        <v>1399214.3886162133</v>
      </c>
      <c r="M360" s="37">
        <f t="shared" si="54"/>
        <v>1276048.5702764736</v>
      </c>
      <c r="N360" s="61"/>
      <c r="O360" s="71"/>
      <c r="P360" s="75"/>
    </row>
    <row r="361" spans="1:16" s="34" customFormat="1" x14ac:dyDescent="0.2">
      <c r="A361" s="33">
        <v>5442</v>
      </c>
      <c r="B361" s="34" t="s">
        <v>390</v>
      </c>
      <c r="C361" s="36">
        <v>2989346</v>
      </c>
      <c r="D361" s="80">
        <v>854</v>
      </c>
      <c r="E361" s="37">
        <f t="shared" si="46"/>
        <v>3500.4051522248242</v>
      </c>
      <c r="F361" s="38">
        <f t="shared" si="47"/>
        <v>0.75814353263625844</v>
      </c>
      <c r="G361" s="39">
        <f t="shared" si="48"/>
        <v>670.00159311399011</v>
      </c>
      <c r="H361" s="39">
        <f t="shared" si="49"/>
        <v>229.23665605697599</v>
      </c>
      <c r="I361" s="66">
        <f t="shared" si="51"/>
        <v>899.23824917096613</v>
      </c>
      <c r="J361" s="81">
        <f t="shared" si="52"/>
        <v>-43.660339716320351</v>
      </c>
      <c r="K361" s="37">
        <f t="shared" si="50"/>
        <v>855.57790945464581</v>
      </c>
      <c r="L361" s="37">
        <f t="shared" si="53"/>
        <v>767949.46479200502</v>
      </c>
      <c r="M361" s="37">
        <f t="shared" si="54"/>
        <v>730663.53467426752</v>
      </c>
      <c r="N361" s="61"/>
      <c r="O361" s="71"/>
      <c r="P361" s="75"/>
    </row>
    <row r="362" spans="1:16" s="34" customFormat="1" x14ac:dyDescent="0.2">
      <c r="A362" s="33">
        <v>5443</v>
      </c>
      <c r="B362" s="34" t="s">
        <v>350</v>
      </c>
      <c r="C362" s="36">
        <v>11613480</v>
      </c>
      <c r="D362" s="80">
        <v>2165</v>
      </c>
      <c r="E362" s="37">
        <f t="shared" si="46"/>
        <v>5364.1939953810625</v>
      </c>
      <c r="F362" s="38">
        <f t="shared" si="47"/>
        <v>1.1618166493725923</v>
      </c>
      <c r="G362" s="39">
        <f t="shared" si="48"/>
        <v>-448.27171277975282</v>
      </c>
      <c r="H362" s="39">
        <f t="shared" si="49"/>
        <v>0</v>
      </c>
      <c r="I362" s="66">
        <f t="shared" si="51"/>
        <v>-448.27171277975282</v>
      </c>
      <c r="J362" s="81">
        <f t="shared" si="52"/>
        <v>-43.660339716320351</v>
      </c>
      <c r="K362" s="37">
        <f t="shared" si="50"/>
        <v>-491.9320524960732</v>
      </c>
      <c r="L362" s="37">
        <f t="shared" si="53"/>
        <v>-970508.25816816487</v>
      </c>
      <c r="M362" s="37">
        <f t="shared" si="54"/>
        <v>-1065032.8936539984</v>
      </c>
      <c r="N362" s="61"/>
      <c r="O362" s="71"/>
      <c r="P362" s="75"/>
    </row>
    <row r="363" spans="1:16" s="34" customFormat="1" x14ac:dyDescent="0.2">
      <c r="A363" s="33">
        <v>5444</v>
      </c>
      <c r="B363" s="34" t="s">
        <v>351</v>
      </c>
      <c r="C363" s="36">
        <v>43769301</v>
      </c>
      <c r="D363" s="80">
        <v>9925</v>
      </c>
      <c r="E363" s="37">
        <f t="shared" si="46"/>
        <v>4410.0051385390425</v>
      </c>
      <c r="F363" s="38">
        <f t="shared" si="47"/>
        <v>0.95515139798917226</v>
      </c>
      <c r="G363" s="39">
        <f t="shared" si="48"/>
        <v>124.24160132545911</v>
      </c>
      <c r="H363" s="39">
        <f t="shared" si="49"/>
        <v>0</v>
      </c>
      <c r="I363" s="66">
        <f t="shared" si="51"/>
        <v>124.24160132545911</v>
      </c>
      <c r="J363" s="81">
        <f t="shared" si="52"/>
        <v>-43.660339716320351</v>
      </c>
      <c r="K363" s="37">
        <f t="shared" si="50"/>
        <v>80.581261609138764</v>
      </c>
      <c r="L363" s="37">
        <f t="shared" si="53"/>
        <v>1233097.8931551818</v>
      </c>
      <c r="M363" s="37">
        <f t="shared" si="54"/>
        <v>799769.02147070225</v>
      </c>
      <c r="N363" s="61"/>
      <c r="O363" s="71"/>
      <c r="P363" s="75"/>
    </row>
    <row r="364" spans="1:16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61"/>
      <c r="O364" s="71"/>
      <c r="P364" s="75"/>
    </row>
    <row r="365" spans="1:16" s="34" customFormat="1" ht="13.5" thickBot="1" x14ac:dyDescent="0.25">
      <c r="A365" s="42"/>
      <c r="B365" s="42" t="s">
        <v>32</v>
      </c>
      <c r="C365" s="43">
        <f>SUM(C8:C363)</f>
        <v>25048875632</v>
      </c>
      <c r="D365" s="44">
        <f>SUM(D8:D363)</f>
        <v>5425270</v>
      </c>
      <c r="E365" s="44">
        <f>(C365)/D365</f>
        <v>4617.0744740814744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SUM(L8:L363)</f>
        <v>236869131.2527613</v>
      </c>
      <c r="M365" s="44">
        <f>SUM(M8:M363)</f>
        <v>6.2701292335987091E-7</v>
      </c>
      <c r="N365" s="61"/>
      <c r="O365" s="71"/>
      <c r="P365" s="75"/>
    </row>
    <row r="366" spans="1:16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N366" s="61"/>
      <c r="O366" s="71"/>
      <c r="P366" s="75"/>
    </row>
    <row r="367" spans="1:16" s="34" customFormat="1" x14ac:dyDescent="0.2">
      <c r="A367" s="50" t="s">
        <v>33</v>
      </c>
      <c r="B367" s="50"/>
      <c r="C367" s="50"/>
      <c r="D367" s="51">
        <f>L365</f>
        <v>236869131.2527613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-43.660339716320351</v>
      </c>
      <c r="J367" s="55" t="s">
        <v>36</v>
      </c>
      <c r="M367" s="56"/>
      <c r="N367" s="61"/>
      <c r="O367" s="71"/>
      <c r="P367" s="75"/>
    </row>
    <row r="368" spans="1:16" s="34" customFormat="1" x14ac:dyDescent="0.2">
      <c r="A368" s="2"/>
      <c r="B368" s="2"/>
      <c r="C368" s="2"/>
      <c r="D368" s="2"/>
      <c r="E368" s="2"/>
      <c r="F368" s="2"/>
      <c r="G368" s="59"/>
      <c r="H368" s="59"/>
      <c r="I368" s="2"/>
      <c r="J368" s="60"/>
      <c r="K368" s="2"/>
      <c r="L368" s="2"/>
      <c r="M368" s="2"/>
      <c r="N368" s="61"/>
      <c r="O368" s="71"/>
      <c r="P368" s="75"/>
    </row>
    <row r="369" spans="1:16" s="34" customFormat="1" x14ac:dyDescent="0.2">
      <c r="A369" s="2"/>
      <c r="B369" s="2"/>
      <c r="C369" s="2"/>
      <c r="D369" s="2"/>
      <c r="E369" s="2"/>
      <c r="F369" s="2"/>
      <c r="G369" s="59"/>
      <c r="H369" s="59"/>
      <c r="I369" s="2"/>
      <c r="J369" s="60"/>
      <c r="K369" s="2"/>
      <c r="L369" s="2"/>
      <c r="M369" s="2"/>
      <c r="N369" s="61"/>
      <c r="O369" s="71"/>
      <c r="P369" s="75"/>
    </row>
    <row r="370" spans="1:16" s="34" customFormat="1" x14ac:dyDescent="0.2">
      <c r="A370" s="2"/>
      <c r="B370" s="2"/>
      <c r="C370" s="2"/>
      <c r="D370" s="2"/>
      <c r="E370" s="2"/>
      <c r="F370" s="2"/>
      <c r="G370" s="59"/>
      <c r="H370" s="59"/>
      <c r="I370" s="2"/>
      <c r="J370" s="60"/>
      <c r="K370" s="2"/>
      <c r="L370" s="2"/>
      <c r="M370" s="2"/>
      <c r="N370" s="61"/>
      <c r="O370" s="71"/>
      <c r="P370" s="75"/>
    </row>
    <row r="371" spans="1:16" s="34" customFormat="1" x14ac:dyDescent="0.2">
      <c r="A371" s="2"/>
      <c r="B371" s="2"/>
      <c r="C371" s="2"/>
      <c r="D371" s="2"/>
      <c r="E371" s="2"/>
      <c r="F371" s="2"/>
      <c r="G371" s="59"/>
      <c r="H371" s="59"/>
      <c r="I371" s="2"/>
      <c r="J371" s="60"/>
      <c r="K371" s="2"/>
      <c r="L371" s="2"/>
      <c r="M371" s="2"/>
      <c r="N371" s="61"/>
      <c r="O371" s="71"/>
      <c r="P371" s="75"/>
    </row>
    <row r="372" spans="1:16" s="34" customFormat="1" x14ac:dyDescent="0.2">
      <c r="A372" s="2"/>
      <c r="B372" s="2"/>
      <c r="C372" s="2"/>
      <c r="D372" s="2"/>
      <c r="E372" s="2"/>
      <c r="F372" s="2"/>
      <c r="G372" s="59"/>
      <c r="H372" s="59"/>
      <c r="I372" s="2"/>
      <c r="J372" s="60"/>
      <c r="K372" s="2"/>
      <c r="L372" s="2"/>
      <c r="M372" s="2"/>
      <c r="N372" s="61"/>
      <c r="O372" s="71"/>
      <c r="P372" s="75"/>
    </row>
    <row r="373" spans="1:16" s="34" customFormat="1" x14ac:dyDescent="0.2">
      <c r="A373" s="2"/>
      <c r="B373" s="2"/>
      <c r="C373" s="2"/>
      <c r="D373" s="2"/>
      <c r="E373" s="2"/>
      <c r="F373" s="2"/>
      <c r="G373" s="59"/>
      <c r="H373" s="59"/>
      <c r="I373" s="2"/>
      <c r="J373" s="60"/>
      <c r="K373" s="2"/>
      <c r="L373" s="2"/>
      <c r="M373" s="2"/>
      <c r="N373" s="61"/>
      <c r="O373" s="71"/>
      <c r="P373" s="75"/>
    </row>
    <row r="374" spans="1:16" s="34" customFormat="1" x14ac:dyDescent="0.2">
      <c r="A374" s="2"/>
      <c r="B374" s="2"/>
      <c r="C374" s="2"/>
      <c r="D374" s="2"/>
      <c r="E374" s="2"/>
      <c r="F374" s="2"/>
      <c r="G374" s="59"/>
      <c r="H374" s="59"/>
      <c r="I374" s="2"/>
      <c r="J374" s="60"/>
      <c r="K374" s="2"/>
      <c r="L374" s="2"/>
      <c r="M374" s="2"/>
      <c r="N374" s="61"/>
      <c r="O374" s="71"/>
      <c r="P374" s="75"/>
    </row>
    <row r="375" spans="1:16" s="34" customFormat="1" x14ac:dyDescent="0.2">
      <c r="A375" s="2"/>
      <c r="B375" s="2"/>
      <c r="C375" s="2"/>
      <c r="D375" s="2"/>
      <c r="E375" s="2"/>
      <c r="F375" s="2"/>
      <c r="G375" s="59"/>
      <c r="H375" s="59"/>
      <c r="I375" s="2"/>
      <c r="J375" s="60"/>
      <c r="K375" s="2"/>
      <c r="L375" s="2"/>
      <c r="M375" s="2"/>
      <c r="N375" s="61"/>
      <c r="O375" s="71"/>
      <c r="P375" s="75"/>
    </row>
    <row r="376" spans="1:16" s="34" customFormat="1" x14ac:dyDescent="0.2">
      <c r="A376" s="2"/>
      <c r="B376" s="2"/>
      <c r="C376" s="2"/>
      <c r="D376" s="2"/>
      <c r="E376" s="2"/>
      <c r="F376" s="2"/>
      <c r="G376" s="59"/>
      <c r="H376" s="59"/>
      <c r="I376" s="2"/>
      <c r="J376" s="60"/>
      <c r="K376" s="2"/>
      <c r="L376" s="2"/>
      <c r="M376" s="2"/>
      <c r="N376" s="61"/>
      <c r="O376" s="71"/>
      <c r="P376" s="75"/>
    </row>
    <row r="377" spans="1:16" s="34" customFormat="1" x14ac:dyDescent="0.2">
      <c r="A377" s="2"/>
      <c r="B377" s="2"/>
      <c r="C377" s="2"/>
      <c r="D377" s="2"/>
      <c r="E377" s="2"/>
      <c r="F377" s="2"/>
      <c r="G377" s="59"/>
      <c r="H377" s="59"/>
      <c r="I377" s="2"/>
      <c r="J377" s="60"/>
      <c r="K377" s="2"/>
      <c r="L377" s="2"/>
      <c r="M377" s="2"/>
      <c r="N377" s="61"/>
      <c r="O377" s="71"/>
      <c r="P377" s="75"/>
    </row>
    <row r="378" spans="1:16" s="34" customFormat="1" x14ac:dyDescent="0.2">
      <c r="A378" s="2"/>
      <c r="B378" s="2"/>
      <c r="C378" s="2"/>
      <c r="D378" s="2"/>
      <c r="E378" s="2"/>
      <c r="F378" s="2"/>
      <c r="G378" s="59"/>
      <c r="H378" s="59"/>
      <c r="I378" s="2"/>
      <c r="J378" s="60"/>
      <c r="K378" s="2"/>
      <c r="L378" s="2"/>
      <c r="M378" s="2"/>
      <c r="N378" s="61"/>
      <c r="O378" s="71"/>
      <c r="P378" s="75"/>
    </row>
    <row r="379" spans="1:16" s="34" customFormat="1" x14ac:dyDescent="0.2">
      <c r="A379" s="2"/>
      <c r="B379" s="2"/>
      <c r="C379" s="2"/>
      <c r="D379" s="2"/>
      <c r="E379" s="2"/>
      <c r="F379" s="2"/>
      <c r="G379" s="59"/>
      <c r="H379" s="59"/>
      <c r="I379" s="2"/>
      <c r="J379" s="60"/>
      <c r="K379" s="2"/>
      <c r="L379" s="2"/>
      <c r="M379" s="2"/>
      <c r="N379" s="61"/>
      <c r="O379" s="71"/>
      <c r="P379" s="75"/>
    </row>
    <row r="380" spans="1:16" s="34" customFormat="1" x14ac:dyDescent="0.2">
      <c r="A380" s="2"/>
      <c r="B380" s="2"/>
      <c r="C380" s="2"/>
      <c r="D380" s="2"/>
      <c r="E380" s="2"/>
      <c r="F380" s="2"/>
      <c r="G380" s="59"/>
      <c r="H380" s="59"/>
      <c r="I380" s="2"/>
      <c r="J380" s="60"/>
      <c r="K380" s="2"/>
      <c r="L380" s="2"/>
      <c r="M380" s="2"/>
      <c r="N380" s="61"/>
      <c r="O380" s="71"/>
      <c r="P380" s="75"/>
    </row>
    <row r="381" spans="1:16" s="34" customFormat="1" x14ac:dyDescent="0.2">
      <c r="A381" s="2"/>
      <c r="B381" s="2"/>
      <c r="C381" s="2"/>
      <c r="D381" s="2"/>
      <c r="E381" s="2"/>
      <c r="F381" s="2"/>
      <c r="G381" s="59"/>
      <c r="H381" s="59"/>
      <c r="I381" s="2"/>
      <c r="J381" s="60"/>
      <c r="K381" s="2"/>
      <c r="L381" s="2"/>
      <c r="M381" s="2"/>
      <c r="N381" s="61"/>
      <c r="O381" s="71"/>
      <c r="P381" s="75"/>
    </row>
    <row r="382" spans="1:16" s="34" customFormat="1" x14ac:dyDescent="0.2">
      <c r="A382" s="2"/>
      <c r="B382" s="2"/>
      <c r="C382" s="2"/>
      <c r="D382" s="2"/>
      <c r="E382" s="2"/>
      <c r="F382" s="2"/>
      <c r="G382" s="59"/>
      <c r="H382" s="59"/>
      <c r="I382" s="2"/>
      <c r="J382" s="60"/>
      <c r="K382" s="2"/>
      <c r="L382" s="2"/>
      <c r="M382" s="2"/>
      <c r="N382" s="61"/>
      <c r="O382" s="71"/>
      <c r="P382" s="75"/>
    </row>
    <row r="383" spans="1:16" s="34" customFormat="1" x14ac:dyDescent="0.2">
      <c r="A383" s="2"/>
      <c r="B383" s="2"/>
      <c r="C383" s="2"/>
      <c r="D383" s="2"/>
      <c r="E383" s="2"/>
      <c r="F383" s="2"/>
      <c r="G383" s="59"/>
      <c r="H383" s="59"/>
      <c r="I383" s="2"/>
      <c r="J383" s="60"/>
      <c r="K383" s="2"/>
      <c r="L383" s="2"/>
      <c r="M383" s="2"/>
      <c r="N383" s="61"/>
      <c r="O383" s="71"/>
      <c r="P383" s="75"/>
    </row>
    <row r="384" spans="1:16" s="34" customFormat="1" x14ac:dyDescent="0.2">
      <c r="A384" s="2"/>
      <c r="B384" s="2"/>
      <c r="C384" s="2"/>
      <c r="D384" s="2"/>
      <c r="E384" s="2"/>
      <c r="F384" s="2"/>
      <c r="G384" s="59"/>
      <c r="H384" s="59"/>
      <c r="I384" s="2"/>
      <c r="J384" s="60"/>
      <c r="K384" s="2"/>
      <c r="L384" s="2"/>
      <c r="M384" s="2"/>
      <c r="N384" s="61"/>
      <c r="O384" s="71"/>
      <c r="P384" s="75"/>
    </row>
    <row r="385" spans="1:16" s="34" customFormat="1" x14ac:dyDescent="0.2">
      <c r="A385" s="2"/>
      <c r="B385" s="2"/>
      <c r="C385" s="2"/>
      <c r="D385" s="2"/>
      <c r="E385" s="2"/>
      <c r="F385" s="2"/>
      <c r="G385" s="59"/>
      <c r="H385" s="59"/>
      <c r="I385" s="2"/>
      <c r="J385" s="60"/>
      <c r="K385" s="2"/>
      <c r="L385" s="2"/>
      <c r="M385" s="2"/>
      <c r="N385" s="61"/>
      <c r="O385" s="71"/>
      <c r="P385" s="75"/>
    </row>
    <row r="386" spans="1:16" s="34" customFormat="1" x14ac:dyDescent="0.2">
      <c r="A386" s="2"/>
      <c r="B386" s="2"/>
      <c r="C386" s="2"/>
      <c r="D386" s="2"/>
      <c r="E386" s="2"/>
      <c r="F386" s="2"/>
      <c r="G386" s="59"/>
      <c r="H386" s="59"/>
      <c r="I386" s="2"/>
      <c r="J386" s="60"/>
      <c r="K386" s="2"/>
      <c r="L386" s="2"/>
      <c r="M386" s="2"/>
      <c r="N386" s="61"/>
      <c r="O386" s="71"/>
      <c r="P386" s="75"/>
    </row>
    <row r="387" spans="1:16" s="34" customFormat="1" x14ac:dyDescent="0.2">
      <c r="A387" s="2"/>
      <c r="B387" s="2"/>
      <c r="C387" s="2"/>
      <c r="D387" s="2"/>
      <c r="E387" s="2"/>
      <c r="F387" s="2"/>
      <c r="G387" s="59"/>
      <c r="H387" s="59"/>
      <c r="I387" s="2"/>
      <c r="J387" s="60"/>
      <c r="K387" s="2"/>
      <c r="L387" s="2"/>
      <c r="M387" s="2"/>
      <c r="N387" s="61"/>
      <c r="O387" s="71"/>
      <c r="P387" s="75"/>
    </row>
    <row r="388" spans="1:16" s="34" customFormat="1" x14ac:dyDescent="0.2">
      <c r="A388" s="2"/>
      <c r="B388" s="2"/>
      <c r="C388" s="2"/>
      <c r="D388" s="2"/>
      <c r="E388" s="2"/>
      <c r="F388" s="2"/>
      <c r="G388" s="59"/>
      <c r="H388" s="59"/>
      <c r="I388" s="2"/>
      <c r="J388" s="60"/>
      <c r="K388" s="2"/>
      <c r="L388" s="2"/>
      <c r="M388" s="2"/>
      <c r="N388" s="61"/>
      <c r="O388" s="71"/>
      <c r="P388" s="75"/>
    </row>
    <row r="389" spans="1:16" s="34" customFormat="1" x14ac:dyDescent="0.2">
      <c r="A389" s="2"/>
      <c r="B389" s="2"/>
      <c r="C389" s="2"/>
      <c r="D389" s="2"/>
      <c r="E389" s="2"/>
      <c r="F389" s="2"/>
      <c r="G389" s="59"/>
      <c r="H389" s="59"/>
      <c r="I389" s="2"/>
      <c r="J389" s="60"/>
      <c r="K389" s="2"/>
      <c r="L389" s="2"/>
      <c r="M389" s="2"/>
      <c r="N389" s="61"/>
      <c r="O389" s="71"/>
      <c r="P389" s="75"/>
    </row>
    <row r="390" spans="1:16" s="34" customFormat="1" x14ac:dyDescent="0.2">
      <c r="A390" s="2"/>
      <c r="B390" s="2"/>
      <c r="C390" s="2"/>
      <c r="D390" s="2"/>
      <c r="E390" s="2"/>
      <c r="F390" s="2"/>
      <c r="G390" s="59"/>
      <c r="H390" s="59"/>
      <c r="I390" s="2"/>
      <c r="J390" s="60"/>
      <c r="K390" s="2"/>
      <c r="L390" s="2"/>
      <c r="M390" s="2"/>
      <c r="N390" s="61"/>
      <c r="O390" s="71"/>
      <c r="P390" s="75"/>
    </row>
    <row r="391" spans="1:16" s="34" customFormat="1" x14ac:dyDescent="0.2">
      <c r="A391" s="2"/>
      <c r="B391" s="2"/>
      <c r="C391" s="2"/>
      <c r="D391" s="2"/>
      <c r="E391" s="2"/>
      <c r="F391" s="2"/>
      <c r="G391" s="59"/>
      <c r="H391" s="59"/>
      <c r="I391" s="2"/>
      <c r="J391" s="60"/>
      <c r="K391" s="2"/>
      <c r="L391" s="2"/>
      <c r="M391" s="2"/>
      <c r="N391" s="61"/>
      <c r="O391" s="71"/>
      <c r="P391" s="75"/>
    </row>
    <row r="392" spans="1:16" s="34" customFormat="1" x14ac:dyDescent="0.2">
      <c r="A392" s="2"/>
      <c r="B392" s="2"/>
      <c r="C392" s="2"/>
      <c r="D392" s="2"/>
      <c r="E392" s="2"/>
      <c r="F392" s="2"/>
      <c r="G392" s="59"/>
      <c r="H392" s="59"/>
      <c r="I392" s="2"/>
      <c r="J392" s="60"/>
      <c r="K392" s="2"/>
      <c r="L392" s="2"/>
      <c r="M392" s="2"/>
      <c r="N392" s="61"/>
      <c r="O392" s="71"/>
      <c r="P392" s="75"/>
    </row>
    <row r="393" spans="1:16" s="34" customFormat="1" x14ac:dyDescent="0.2">
      <c r="A393" s="2"/>
      <c r="B393" s="2"/>
      <c r="C393" s="2"/>
      <c r="D393" s="2"/>
      <c r="E393" s="2"/>
      <c r="F393" s="2"/>
      <c r="G393" s="59"/>
      <c r="H393" s="59"/>
      <c r="I393" s="2"/>
      <c r="J393" s="60"/>
      <c r="K393" s="2"/>
      <c r="L393" s="2"/>
      <c r="M393" s="2"/>
      <c r="N393" s="61"/>
      <c r="O393" s="71"/>
      <c r="P393" s="75"/>
    </row>
    <row r="394" spans="1:16" s="34" customFormat="1" x14ac:dyDescent="0.2">
      <c r="A394" s="2"/>
      <c r="B394" s="2"/>
      <c r="C394" s="2"/>
      <c r="D394" s="2"/>
      <c r="E394" s="2"/>
      <c r="F394" s="2"/>
      <c r="G394" s="59"/>
      <c r="H394" s="59"/>
      <c r="I394" s="2"/>
      <c r="J394" s="60"/>
      <c r="K394" s="2"/>
      <c r="L394" s="2"/>
      <c r="M394" s="2"/>
      <c r="N394" s="61"/>
      <c r="O394" s="71"/>
      <c r="P394" s="75"/>
    </row>
    <row r="395" spans="1:16" s="34" customFormat="1" x14ac:dyDescent="0.2">
      <c r="A395" s="2"/>
      <c r="B395" s="2"/>
      <c r="C395" s="2"/>
      <c r="D395" s="2"/>
      <c r="E395" s="2"/>
      <c r="F395" s="2"/>
      <c r="G395" s="59"/>
      <c r="H395" s="59"/>
      <c r="I395" s="2"/>
      <c r="J395" s="60"/>
      <c r="K395" s="2"/>
      <c r="L395" s="2"/>
      <c r="M395" s="2"/>
      <c r="N395" s="61"/>
      <c r="O395" s="71"/>
      <c r="P395" s="75"/>
    </row>
    <row r="396" spans="1:16" s="34" customFormat="1" x14ac:dyDescent="0.2">
      <c r="A396" s="2"/>
      <c r="B396" s="2"/>
      <c r="C396" s="2"/>
      <c r="D396" s="2"/>
      <c r="E396" s="2"/>
      <c r="F396" s="2"/>
      <c r="G396" s="59"/>
      <c r="H396" s="59"/>
      <c r="I396" s="2"/>
      <c r="J396" s="60"/>
      <c r="K396" s="2"/>
      <c r="L396" s="2"/>
      <c r="M396" s="2"/>
      <c r="N396" s="61"/>
      <c r="O396" s="71"/>
      <c r="P396" s="75"/>
    </row>
    <row r="397" spans="1:16" s="34" customFormat="1" x14ac:dyDescent="0.2">
      <c r="A397" s="2"/>
      <c r="B397" s="2"/>
      <c r="C397" s="2"/>
      <c r="D397" s="2"/>
      <c r="E397" s="2"/>
      <c r="F397" s="2"/>
      <c r="G397" s="59"/>
      <c r="H397" s="59"/>
      <c r="I397" s="2"/>
      <c r="J397" s="60"/>
      <c r="K397" s="2"/>
      <c r="L397" s="2"/>
      <c r="M397" s="2"/>
      <c r="N397" s="61"/>
      <c r="O397" s="71"/>
      <c r="P397" s="75"/>
    </row>
    <row r="398" spans="1:16" s="34" customFormat="1" x14ac:dyDescent="0.2">
      <c r="A398" s="2"/>
      <c r="B398" s="2"/>
      <c r="C398" s="2"/>
      <c r="D398" s="2"/>
      <c r="E398" s="2"/>
      <c r="F398" s="2"/>
      <c r="G398" s="59"/>
      <c r="H398" s="59"/>
      <c r="I398" s="2"/>
      <c r="J398" s="60"/>
      <c r="K398" s="2"/>
      <c r="L398" s="2"/>
      <c r="M398" s="2"/>
      <c r="N398" s="61"/>
      <c r="O398" s="71"/>
      <c r="P398" s="75"/>
    </row>
    <row r="399" spans="1:16" s="34" customFormat="1" x14ac:dyDescent="0.2">
      <c r="A399" s="2"/>
      <c r="B399" s="2"/>
      <c r="C399" s="2"/>
      <c r="D399" s="2"/>
      <c r="E399" s="2"/>
      <c r="F399" s="2"/>
      <c r="G399" s="59"/>
      <c r="H399" s="59"/>
      <c r="I399" s="2"/>
      <c r="J399" s="60"/>
      <c r="K399" s="2"/>
      <c r="L399" s="2"/>
      <c r="M399" s="2"/>
      <c r="N399" s="61"/>
      <c r="O399" s="71"/>
      <c r="P399" s="75"/>
    </row>
    <row r="400" spans="1:16" s="34" customFormat="1" x14ac:dyDescent="0.2">
      <c r="A400" s="2"/>
      <c r="B400" s="2"/>
      <c r="C400" s="2"/>
      <c r="D400" s="2"/>
      <c r="E400" s="2"/>
      <c r="F400" s="2"/>
      <c r="G400" s="59"/>
      <c r="H400" s="59"/>
      <c r="I400" s="2"/>
      <c r="J400" s="60"/>
      <c r="K400" s="2"/>
      <c r="L400" s="2"/>
      <c r="M400" s="2"/>
      <c r="N400" s="61"/>
      <c r="O400" s="71"/>
      <c r="P400" s="75"/>
    </row>
    <row r="401" spans="1:16" s="34" customFormat="1" x14ac:dyDescent="0.2">
      <c r="A401" s="2"/>
      <c r="B401" s="2"/>
      <c r="C401" s="2"/>
      <c r="D401" s="2"/>
      <c r="E401" s="2"/>
      <c r="F401" s="2"/>
      <c r="G401" s="59"/>
      <c r="H401" s="59"/>
      <c r="I401" s="2"/>
      <c r="J401" s="60"/>
      <c r="K401" s="2"/>
      <c r="L401" s="2"/>
      <c r="M401" s="2"/>
      <c r="N401" s="61"/>
      <c r="O401" s="71"/>
      <c r="P401" s="75"/>
    </row>
    <row r="402" spans="1:16" s="34" customFormat="1" x14ac:dyDescent="0.2">
      <c r="A402" s="2"/>
      <c r="B402" s="2"/>
      <c r="C402" s="2"/>
      <c r="D402" s="2"/>
      <c r="E402" s="2"/>
      <c r="F402" s="2"/>
      <c r="G402" s="59"/>
      <c r="H402" s="59"/>
      <c r="I402" s="2"/>
      <c r="J402" s="60"/>
      <c r="K402" s="2"/>
      <c r="L402" s="2"/>
      <c r="M402" s="2"/>
      <c r="N402" s="61"/>
      <c r="O402" s="71"/>
      <c r="P402" s="75"/>
    </row>
    <row r="403" spans="1:16" s="34" customFormat="1" x14ac:dyDescent="0.2">
      <c r="A403" s="2"/>
      <c r="B403" s="2"/>
      <c r="C403" s="2"/>
      <c r="D403" s="2"/>
      <c r="E403" s="2"/>
      <c r="F403" s="2"/>
      <c r="G403" s="59"/>
      <c r="H403" s="59"/>
      <c r="I403" s="2"/>
      <c r="J403" s="60"/>
      <c r="K403" s="2"/>
      <c r="L403" s="2"/>
      <c r="M403" s="2"/>
      <c r="N403" s="61"/>
      <c r="O403" s="71"/>
      <c r="P403" s="75"/>
    </row>
    <row r="404" spans="1:16" s="34" customFormat="1" x14ac:dyDescent="0.2">
      <c r="A404" s="2"/>
      <c r="B404" s="2"/>
      <c r="C404" s="2"/>
      <c r="D404" s="2"/>
      <c r="E404" s="2"/>
      <c r="F404" s="2"/>
      <c r="G404" s="59"/>
      <c r="H404" s="59"/>
      <c r="I404" s="2"/>
      <c r="J404" s="60"/>
      <c r="K404" s="2"/>
      <c r="L404" s="2"/>
      <c r="M404" s="2"/>
      <c r="N404" s="61"/>
      <c r="O404" s="71"/>
      <c r="P404" s="75"/>
    </row>
    <row r="405" spans="1:16" s="34" customFormat="1" x14ac:dyDescent="0.2">
      <c r="A405" s="2"/>
      <c r="B405" s="2"/>
      <c r="C405" s="2"/>
      <c r="D405" s="2"/>
      <c r="E405" s="2"/>
      <c r="F405" s="2"/>
      <c r="G405" s="59"/>
      <c r="H405" s="59"/>
      <c r="I405" s="2"/>
      <c r="J405" s="60"/>
      <c r="K405" s="2"/>
      <c r="L405" s="2"/>
      <c r="M405" s="2"/>
      <c r="N405" s="61"/>
      <c r="O405" s="71"/>
      <c r="P405" s="75"/>
    </row>
    <row r="406" spans="1:16" s="34" customFormat="1" x14ac:dyDescent="0.2">
      <c r="A406" s="2"/>
      <c r="B406" s="2"/>
      <c r="C406" s="2"/>
      <c r="D406" s="2"/>
      <c r="E406" s="2"/>
      <c r="F406" s="2"/>
      <c r="G406" s="59"/>
      <c r="H406" s="59"/>
      <c r="I406" s="2"/>
      <c r="J406" s="60"/>
      <c r="K406" s="2"/>
      <c r="L406" s="2"/>
      <c r="M406" s="2"/>
      <c r="N406" s="61"/>
      <c r="O406" s="71"/>
      <c r="P406" s="75"/>
    </row>
    <row r="407" spans="1:16" s="34" customFormat="1" x14ac:dyDescent="0.2">
      <c r="A407" s="2"/>
      <c r="B407" s="2"/>
      <c r="C407" s="2"/>
      <c r="D407" s="2"/>
      <c r="E407" s="2"/>
      <c r="F407" s="2"/>
      <c r="G407" s="59"/>
      <c r="H407" s="59"/>
      <c r="I407" s="2"/>
      <c r="J407" s="60"/>
      <c r="K407" s="2"/>
      <c r="L407" s="2"/>
      <c r="M407" s="2"/>
      <c r="N407" s="61"/>
      <c r="O407" s="71"/>
      <c r="P407" s="75"/>
    </row>
    <row r="408" spans="1:16" s="34" customFormat="1" x14ac:dyDescent="0.2">
      <c r="A408" s="2"/>
      <c r="B408" s="2"/>
      <c r="C408" s="2"/>
      <c r="D408" s="2"/>
      <c r="E408" s="2"/>
      <c r="F408" s="2"/>
      <c r="G408" s="59"/>
      <c r="H408" s="59"/>
      <c r="I408" s="2"/>
      <c r="J408" s="60"/>
      <c r="K408" s="2"/>
      <c r="L408" s="2"/>
      <c r="M408" s="2"/>
      <c r="N408" s="61"/>
      <c r="O408" s="71"/>
      <c r="P408" s="75"/>
    </row>
    <row r="409" spans="1:16" s="34" customFormat="1" x14ac:dyDescent="0.2">
      <c r="A409" s="2"/>
      <c r="B409" s="2"/>
      <c r="C409" s="2"/>
      <c r="D409" s="2"/>
      <c r="E409" s="2"/>
      <c r="F409" s="2"/>
      <c r="G409" s="59"/>
      <c r="H409" s="59"/>
      <c r="I409" s="2"/>
      <c r="J409" s="60"/>
      <c r="K409" s="2"/>
      <c r="L409" s="2"/>
      <c r="M409" s="2"/>
      <c r="N409" s="61"/>
      <c r="O409" s="71"/>
      <c r="P409" s="75"/>
    </row>
    <row r="410" spans="1:16" s="34" customFormat="1" x14ac:dyDescent="0.2">
      <c r="A410" s="2"/>
      <c r="B410" s="2"/>
      <c r="C410" s="2"/>
      <c r="D410" s="2"/>
      <c r="E410" s="2"/>
      <c r="F410" s="2"/>
      <c r="G410" s="59"/>
      <c r="H410" s="59"/>
      <c r="I410" s="2"/>
      <c r="J410" s="60"/>
      <c r="K410" s="2"/>
      <c r="L410" s="2"/>
      <c r="M410" s="2"/>
      <c r="N410" s="61"/>
      <c r="O410" s="71"/>
      <c r="P410" s="75"/>
    </row>
    <row r="411" spans="1:16" s="34" customFormat="1" x14ac:dyDescent="0.2">
      <c r="A411" s="2"/>
      <c r="B411" s="2"/>
      <c r="C411" s="2"/>
      <c r="D411" s="2"/>
      <c r="E411" s="2"/>
      <c r="F411" s="2"/>
      <c r="G411" s="59"/>
      <c r="H411" s="59"/>
      <c r="I411" s="2"/>
      <c r="J411" s="60"/>
      <c r="K411" s="2"/>
      <c r="L411" s="2"/>
      <c r="M411" s="2"/>
      <c r="N411" s="61"/>
      <c r="O411" s="71"/>
      <c r="P411" s="75"/>
    </row>
    <row r="412" spans="1:16" s="34" customFormat="1" x14ac:dyDescent="0.2">
      <c r="A412" s="2"/>
      <c r="B412" s="2"/>
      <c r="C412" s="2"/>
      <c r="D412" s="2"/>
      <c r="E412" s="2"/>
      <c r="F412" s="2"/>
      <c r="G412" s="59"/>
      <c r="H412" s="59"/>
      <c r="I412" s="2"/>
      <c r="J412" s="60"/>
      <c r="K412" s="2"/>
      <c r="L412" s="2"/>
      <c r="M412" s="2"/>
      <c r="N412" s="61"/>
      <c r="O412" s="71"/>
      <c r="P412" s="75"/>
    </row>
    <row r="413" spans="1:16" s="34" customFormat="1" x14ac:dyDescent="0.2">
      <c r="A413" s="2"/>
      <c r="B413" s="2"/>
      <c r="C413" s="2"/>
      <c r="D413" s="2"/>
      <c r="E413" s="2"/>
      <c r="F413" s="2"/>
      <c r="G413" s="59"/>
      <c r="H413" s="59"/>
      <c r="I413" s="2"/>
      <c r="J413" s="60"/>
      <c r="K413" s="2"/>
      <c r="L413" s="2"/>
      <c r="M413" s="2"/>
      <c r="N413" s="61"/>
      <c r="O413" s="71"/>
      <c r="P413" s="75"/>
    </row>
    <row r="414" spans="1:16" s="34" customFormat="1" x14ac:dyDescent="0.2">
      <c r="A414" s="2"/>
      <c r="B414" s="2"/>
      <c r="C414" s="2"/>
      <c r="D414" s="2"/>
      <c r="E414" s="2"/>
      <c r="F414" s="2"/>
      <c r="G414" s="59"/>
      <c r="H414" s="59"/>
      <c r="I414" s="2"/>
      <c r="J414" s="60"/>
      <c r="K414" s="2"/>
      <c r="L414" s="2"/>
      <c r="M414" s="2"/>
      <c r="N414" s="61"/>
      <c r="O414" s="71"/>
      <c r="P414" s="75"/>
    </row>
    <row r="415" spans="1:16" s="34" customFormat="1" x14ac:dyDescent="0.2">
      <c r="A415" s="2"/>
      <c r="B415" s="2"/>
      <c r="C415" s="2"/>
      <c r="D415" s="2"/>
      <c r="E415" s="2"/>
      <c r="F415" s="2"/>
      <c r="G415" s="59"/>
      <c r="H415" s="59"/>
      <c r="I415" s="2"/>
      <c r="J415" s="60"/>
      <c r="K415" s="2"/>
      <c r="L415" s="2"/>
      <c r="M415" s="2"/>
      <c r="N415" s="61"/>
      <c r="O415" s="71"/>
      <c r="P415" s="75"/>
    </row>
    <row r="416" spans="1:16" s="34" customFormat="1" x14ac:dyDescent="0.2">
      <c r="A416" s="2"/>
      <c r="B416" s="2"/>
      <c r="C416" s="2"/>
      <c r="D416" s="2"/>
      <c r="E416" s="2"/>
      <c r="F416" s="2"/>
      <c r="G416" s="59"/>
      <c r="H416" s="59"/>
      <c r="I416" s="2"/>
      <c r="J416" s="60"/>
      <c r="K416" s="2"/>
      <c r="L416" s="2"/>
      <c r="M416" s="2"/>
      <c r="N416" s="61"/>
      <c r="O416" s="71"/>
      <c r="P416" s="75"/>
    </row>
    <row r="417" spans="1:16" s="34" customFormat="1" x14ac:dyDescent="0.2">
      <c r="A417" s="2"/>
      <c r="B417" s="2"/>
      <c r="C417" s="2"/>
      <c r="D417" s="2"/>
      <c r="E417" s="2"/>
      <c r="F417" s="2"/>
      <c r="G417" s="59"/>
      <c r="H417" s="59"/>
      <c r="I417" s="2"/>
      <c r="J417" s="60"/>
      <c r="K417" s="2"/>
      <c r="L417" s="2"/>
      <c r="M417" s="2"/>
      <c r="N417" s="61"/>
      <c r="O417" s="71"/>
      <c r="P417" s="75"/>
    </row>
    <row r="418" spans="1:16" s="34" customFormat="1" x14ac:dyDescent="0.2">
      <c r="A418" s="2"/>
      <c r="B418" s="2"/>
      <c r="C418" s="2"/>
      <c r="D418" s="2"/>
      <c r="E418" s="2"/>
      <c r="F418" s="2"/>
      <c r="G418" s="59"/>
      <c r="H418" s="59"/>
      <c r="I418" s="2"/>
      <c r="J418" s="60"/>
      <c r="K418" s="2"/>
      <c r="L418" s="2"/>
      <c r="M418" s="2"/>
      <c r="N418" s="61"/>
      <c r="O418" s="71"/>
      <c r="P418" s="75"/>
    </row>
    <row r="419" spans="1:16" s="34" customFormat="1" x14ac:dyDescent="0.2">
      <c r="A419" s="2"/>
      <c r="B419" s="2"/>
      <c r="C419" s="2"/>
      <c r="D419" s="2"/>
      <c r="E419" s="2"/>
      <c r="F419" s="2"/>
      <c r="G419" s="59"/>
      <c r="H419" s="59"/>
      <c r="I419" s="2"/>
      <c r="J419" s="60"/>
      <c r="K419" s="2"/>
      <c r="L419" s="2"/>
      <c r="M419" s="2"/>
      <c r="N419" s="61"/>
      <c r="O419" s="71"/>
      <c r="P419" s="75"/>
    </row>
    <row r="420" spans="1:16" s="34" customFormat="1" x14ac:dyDescent="0.2">
      <c r="A420" s="2"/>
      <c r="B420" s="2"/>
      <c r="C420" s="2"/>
      <c r="D420" s="2"/>
      <c r="E420" s="2"/>
      <c r="F420" s="2"/>
      <c r="G420" s="59"/>
      <c r="H420" s="59"/>
      <c r="I420" s="2"/>
      <c r="J420" s="60"/>
      <c r="K420" s="2"/>
      <c r="L420" s="2"/>
      <c r="M420" s="2"/>
      <c r="N420" s="61"/>
      <c r="O420" s="71"/>
      <c r="P420" s="75"/>
    </row>
    <row r="421" spans="1:16" s="34" customFormat="1" x14ac:dyDescent="0.2">
      <c r="A421" s="2"/>
      <c r="B421" s="2"/>
      <c r="C421" s="2"/>
      <c r="D421" s="2"/>
      <c r="E421" s="2"/>
      <c r="F421" s="2"/>
      <c r="G421" s="59"/>
      <c r="H421" s="59"/>
      <c r="I421" s="2"/>
      <c r="J421" s="60"/>
      <c r="K421" s="2"/>
      <c r="L421" s="2"/>
      <c r="M421" s="2"/>
      <c r="N421" s="61"/>
      <c r="O421" s="71"/>
      <c r="P421" s="75"/>
    </row>
    <row r="422" spans="1:16" s="34" customFormat="1" x14ac:dyDescent="0.2">
      <c r="A422" s="2"/>
      <c r="B422" s="2"/>
      <c r="C422" s="2"/>
      <c r="D422" s="2"/>
      <c r="E422" s="2"/>
      <c r="F422" s="2"/>
      <c r="G422" s="59"/>
      <c r="H422" s="59"/>
      <c r="I422" s="2"/>
      <c r="J422" s="60"/>
      <c r="K422" s="2"/>
      <c r="L422" s="2"/>
      <c r="M422" s="2"/>
      <c r="N422" s="61"/>
      <c r="O422" s="71"/>
      <c r="P422" s="75"/>
    </row>
    <row r="423" spans="1:16" s="34" customFormat="1" x14ac:dyDescent="0.2">
      <c r="A423" s="2"/>
      <c r="B423" s="2"/>
      <c r="C423" s="2"/>
      <c r="D423" s="2"/>
      <c r="E423" s="2"/>
      <c r="F423" s="2"/>
      <c r="G423" s="59"/>
      <c r="H423" s="59"/>
      <c r="I423" s="2"/>
      <c r="J423" s="60"/>
      <c r="K423" s="2"/>
      <c r="L423" s="2"/>
      <c r="M423" s="2"/>
      <c r="N423" s="61"/>
      <c r="O423" s="71"/>
      <c r="P423" s="75"/>
    </row>
    <row r="424" spans="1:16" s="34" customFormat="1" x14ac:dyDescent="0.2">
      <c r="A424" s="2"/>
      <c r="B424" s="2"/>
      <c r="C424" s="2"/>
      <c r="D424" s="2"/>
      <c r="E424" s="2"/>
      <c r="F424" s="2"/>
      <c r="G424" s="59"/>
      <c r="H424" s="59"/>
      <c r="I424" s="2"/>
      <c r="J424" s="60"/>
      <c r="K424" s="2"/>
      <c r="L424" s="2"/>
      <c r="M424" s="2"/>
      <c r="N424" s="61"/>
      <c r="O424" s="71"/>
      <c r="P424" s="75"/>
    </row>
    <row r="425" spans="1:16" s="34" customFormat="1" x14ac:dyDescent="0.2">
      <c r="A425" s="2"/>
      <c r="B425" s="2"/>
      <c r="C425" s="2"/>
      <c r="D425" s="2"/>
      <c r="E425" s="2"/>
      <c r="F425" s="2"/>
      <c r="G425" s="59"/>
      <c r="H425" s="59"/>
      <c r="I425" s="2"/>
      <c r="J425" s="60"/>
      <c r="K425" s="2"/>
      <c r="L425" s="2"/>
      <c r="M425" s="2"/>
      <c r="N425" s="61"/>
      <c r="O425" s="71"/>
      <c r="P425" s="75"/>
    </row>
    <row r="426" spans="1:16" s="34" customFormat="1" x14ac:dyDescent="0.2">
      <c r="A426" s="2"/>
      <c r="B426" s="2"/>
      <c r="C426" s="2"/>
      <c r="D426" s="2"/>
      <c r="E426" s="2"/>
      <c r="F426" s="2"/>
      <c r="G426" s="59"/>
      <c r="H426" s="59"/>
      <c r="I426" s="2"/>
      <c r="J426" s="60"/>
      <c r="K426" s="2"/>
      <c r="L426" s="2"/>
      <c r="M426" s="2"/>
      <c r="N426" s="61"/>
      <c r="O426" s="71"/>
      <c r="P426" s="75"/>
    </row>
    <row r="427" spans="1:16" s="34" customFormat="1" x14ac:dyDescent="0.2">
      <c r="A427" s="2"/>
      <c r="B427" s="2"/>
      <c r="C427" s="2"/>
      <c r="D427" s="2"/>
      <c r="E427" s="2"/>
      <c r="F427" s="2"/>
      <c r="G427" s="59"/>
      <c r="H427" s="59"/>
      <c r="I427" s="2"/>
      <c r="J427" s="60"/>
      <c r="K427" s="2"/>
      <c r="L427" s="2"/>
      <c r="M427" s="2"/>
      <c r="N427" s="61"/>
      <c r="O427" s="71"/>
      <c r="P427" s="75"/>
    </row>
    <row r="428" spans="1:16" s="34" customFormat="1" x14ac:dyDescent="0.2">
      <c r="A428" s="2"/>
      <c r="B428" s="2"/>
      <c r="C428" s="2"/>
      <c r="D428" s="2"/>
      <c r="E428" s="2"/>
      <c r="F428" s="2"/>
      <c r="G428" s="59"/>
      <c r="H428" s="59"/>
      <c r="I428" s="2"/>
      <c r="J428" s="60"/>
      <c r="K428" s="2"/>
      <c r="L428" s="2"/>
      <c r="M428" s="2"/>
      <c r="N428" s="61"/>
      <c r="O428" s="71"/>
      <c r="P428" s="75"/>
    </row>
    <row r="429" spans="1:16" s="34" customFormat="1" x14ac:dyDescent="0.2">
      <c r="A429" s="2"/>
      <c r="B429" s="2"/>
      <c r="C429" s="2"/>
      <c r="D429" s="2"/>
      <c r="E429" s="2"/>
      <c r="F429" s="2"/>
      <c r="G429" s="59"/>
      <c r="H429" s="59"/>
      <c r="I429" s="2"/>
      <c r="J429" s="60"/>
      <c r="K429" s="2"/>
      <c r="L429" s="2"/>
      <c r="M429" s="2"/>
      <c r="N429" s="61"/>
      <c r="O429" s="71"/>
      <c r="P429" s="75"/>
    </row>
    <row r="430" spans="1:16" s="34" customFormat="1" x14ac:dyDescent="0.2">
      <c r="A430" s="2"/>
      <c r="B430" s="2"/>
      <c r="C430" s="2"/>
      <c r="D430" s="2"/>
      <c r="E430" s="2"/>
      <c r="F430" s="2"/>
      <c r="G430" s="59"/>
      <c r="H430" s="59"/>
      <c r="I430" s="2"/>
      <c r="J430" s="60"/>
      <c r="K430" s="2"/>
      <c r="L430" s="2"/>
      <c r="M430" s="2"/>
      <c r="N430" s="61"/>
      <c r="O430" s="71"/>
      <c r="P430" s="75"/>
    </row>
    <row r="431" spans="1:16" s="34" customFormat="1" x14ac:dyDescent="0.2">
      <c r="A431" s="2"/>
      <c r="B431" s="2"/>
      <c r="C431" s="2"/>
      <c r="D431" s="2"/>
      <c r="E431" s="2"/>
      <c r="F431" s="2"/>
      <c r="G431" s="59"/>
      <c r="H431" s="59"/>
      <c r="I431" s="2"/>
      <c r="J431" s="60"/>
      <c r="K431" s="2"/>
      <c r="L431" s="2"/>
      <c r="M431" s="2"/>
      <c r="N431" s="61"/>
      <c r="O431" s="71"/>
      <c r="P431" s="75"/>
    </row>
    <row r="432" spans="1:16" s="34" customFormat="1" x14ac:dyDescent="0.2">
      <c r="A432" s="2"/>
      <c r="B432" s="2"/>
      <c r="C432" s="2"/>
      <c r="D432" s="2"/>
      <c r="E432" s="2"/>
      <c r="F432" s="2"/>
      <c r="G432" s="59"/>
      <c r="H432" s="59"/>
      <c r="I432" s="2"/>
      <c r="J432" s="60"/>
      <c r="K432" s="2"/>
      <c r="L432" s="2"/>
      <c r="M432" s="2"/>
      <c r="N432" s="61"/>
      <c r="O432" s="71"/>
      <c r="P432" s="75"/>
    </row>
    <row r="433" spans="1:16" s="34" customFormat="1" x14ac:dyDescent="0.2">
      <c r="A433" s="2"/>
      <c r="B433" s="2"/>
      <c r="C433" s="2"/>
      <c r="D433" s="2"/>
      <c r="E433" s="2"/>
      <c r="F433" s="2"/>
      <c r="G433" s="59"/>
      <c r="H433" s="59"/>
      <c r="I433" s="2"/>
      <c r="J433" s="60"/>
      <c r="K433" s="2"/>
      <c r="L433" s="2"/>
      <c r="M433" s="2"/>
      <c r="N433" s="61"/>
      <c r="O433" s="71"/>
      <c r="P433" s="75"/>
    </row>
    <row r="434" spans="1:16" s="34" customFormat="1" x14ac:dyDescent="0.2">
      <c r="A434" s="2"/>
      <c r="B434" s="2"/>
      <c r="C434" s="2"/>
      <c r="D434" s="2"/>
      <c r="E434" s="2"/>
      <c r="F434" s="2"/>
      <c r="G434" s="59"/>
      <c r="H434" s="59"/>
      <c r="I434" s="2"/>
      <c r="J434" s="60"/>
      <c r="K434" s="2"/>
      <c r="L434" s="2"/>
      <c r="M434" s="2"/>
      <c r="N434" s="61"/>
      <c r="O434" s="71"/>
      <c r="P434" s="75"/>
    </row>
    <row r="435" spans="1:16" s="58" customFormat="1" x14ac:dyDescent="0.2">
      <c r="A435" s="2"/>
      <c r="B435" s="2"/>
      <c r="C435" s="2"/>
      <c r="D435" s="2"/>
      <c r="E435" s="2"/>
      <c r="F435" s="2"/>
      <c r="G435" s="59"/>
      <c r="H435" s="59"/>
      <c r="I435" s="2"/>
      <c r="J435" s="60"/>
      <c r="K435" s="2"/>
      <c r="L435" s="2"/>
      <c r="M435" s="2"/>
      <c r="P435" s="77"/>
    </row>
    <row r="436" spans="1:16" s="34" customFormat="1" x14ac:dyDescent="0.2">
      <c r="A436" s="2"/>
      <c r="B436" s="2"/>
      <c r="C436" s="2"/>
      <c r="D436" s="2"/>
      <c r="E436" s="2"/>
      <c r="F436" s="2"/>
      <c r="G436" s="59"/>
      <c r="H436" s="59"/>
      <c r="I436" s="2"/>
      <c r="J436" s="60"/>
      <c r="K436" s="2"/>
      <c r="L436" s="2"/>
      <c r="M436" s="2"/>
      <c r="P436" s="75"/>
    </row>
    <row r="437" spans="1:16" s="34" customFormat="1" x14ac:dyDescent="0.2">
      <c r="A437" s="2"/>
      <c r="B437" s="2"/>
      <c r="C437" s="2"/>
      <c r="D437" s="2"/>
      <c r="E437" s="2"/>
      <c r="F437" s="2"/>
      <c r="G437" s="59"/>
      <c r="H437" s="59"/>
      <c r="I437" s="2"/>
      <c r="J437" s="60"/>
      <c r="K437" s="2"/>
      <c r="L437" s="2"/>
      <c r="M437" s="2"/>
      <c r="P437" s="75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2"/>
  <sheetViews>
    <sheetView workbookViewId="0">
      <pane xSplit="2" ySplit="7" topLeftCell="C8" activePane="bottomRight" state="frozen"/>
      <selection activeCell="F60" sqref="F60"/>
      <selection pane="topRight" activeCell="F60" sqref="F60"/>
      <selection pane="bottomLeft" activeCell="F60" sqref="F60"/>
      <selection pane="bottomRight" activeCell="Q4" sqref="Q4"/>
    </sheetView>
  </sheetViews>
  <sheetFormatPr baseColWidth="10" defaultColWidth="8.85546875" defaultRowHeight="12.75" x14ac:dyDescent="0.2"/>
  <cols>
    <col min="1" max="1" width="6.42578125" style="2" customWidth="1"/>
    <col min="2" max="2" width="14" style="2" bestFit="1" customWidth="1"/>
    <col min="3" max="3" width="14.5703125" style="2" customWidth="1"/>
    <col min="4" max="4" width="12.140625" style="2" bestFit="1" customWidth="1"/>
    <col min="5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1" width="11.42578125" style="2" customWidth="1"/>
    <col min="12" max="13" width="13" style="2" bestFit="1" customWidth="1"/>
    <col min="14" max="14" width="12.85546875" style="2" customWidth="1"/>
    <col min="15" max="15" width="14.42578125" style="2" customWidth="1"/>
    <col min="16" max="235" width="11.42578125" style="2" customWidth="1"/>
    <col min="236" max="16384" width="8.85546875" style="2"/>
  </cols>
  <sheetData>
    <row r="1" spans="1:17" ht="22.5" customHeight="1" x14ac:dyDescent="0.2">
      <c r="A1" s="84" t="s">
        <v>443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7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442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7" x14ac:dyDescent="0.2">
      <c r="A3" s="87"/>
      <c r="B3" s="87"/>
      <c r="C3" s="8" t="s">
        <v>56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7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53</v>
      </c>
      <c r="O4" s="17" t="s">
        <v>58</v>
      </c>
      <c r="P4" s="79"/>
      <c r="Q4" s="79" t="s">
        <v>423</v>
      </c>
    </row>
    <row r="5" spans="1:17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57</v>
      </c>
      <c r="N5" s="27"/>
      <c r="O5" s="27"/>
    </row>
    <row r="6" spans="1:17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</row>
    <row r="7" spans="1:17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7" s="34" customFormat="1" x14ac:dyDescent="0.2">
      <c r="A8" s="33">
        <v>301</v>
      </c>
      <c r="B8" s="34" t="s">
        <v>90</v>
      </c>
      <c r="C8" s="63">
        <v>39968973779</v>
      </c>
      <c r="D8" s="36">
        <v>699827</v>
      </c>
      <c r="E8" s="37">
        <f>(C8)/D8</f>
        <v>57112.648953241303</v>
      </c>
      <c r="F8" s="38">
        <f>IF(ISNUMBER(C8),E8/E$365,"")</f>
        <v>1.432986174819068</v>
      </c>
      <c r="G8" s="37">
        <f>(E$365-E8)*0.6</f>
        <v>-10354.176964967803</v>
      </c>
      <c r="H8" s="39">
        <f>IF(E8&gt;=E$365*0.9,0,IF(E8&lt;0.9*E$365,(E$365*0.9-E8)*0.35))</f>
        <v>0</v>
      </c>
      <c r="I8" s="37">
        <f>G8+H8</f>
        <v>-10354.176964967803</v>
      </c>
      <c r="J8" s="82">
        <f>I$367</f>
        <v>-554.76094540284691</v>
      </c>
      <c r="K8" s="37">
        <f>I8+J8</f>
        <v>-10908.937910370649</v>
      </c>
      <c r="L8" s="37">
        <f>(I8*D8)</f>
        <v>-7246132602.8625221</v>
      </c>
      <c r="M8" s="37">
        <f>(K8*D8)</f>
        <v>-7634369291.0009604</v>
      </c>
      <c r="N8" s="41">
        <f>'jan-sep'!M8</f>
        <v>-5820942410.6595707</v>
      </c>
      <c r="O8" s="41">
        <f>M8-N8</f>
        <v>-1813426880.3413897</v>
      </c>
    </row>
    <row r="9" spans="1:17" s="34" customFormat="1" x14ac:dyDescent="0.2">
      <c r="A9" s="33">
        <v>1101</v>
      </c>
      <c r="B9" s="34" t="s">
        <v>204</v>
      </c>
      <c r="C9" s="63">
        <v>544023390</v>
      </c>
      <c r="D9" s="36">
        <v>14860</v>
      </c>
      <c r="E9" s="37">
        <f t="shared" ref="E9:E72" si="1">(C9)/D9</f>
        <v>36609.918573351279</v>
      </c>
      <c r="F9" s="38">
        <f t="shared" ref="F9:F72" si="2">IF(ISNUMBER(C9),E9/E$365,"")</f>
        <v>0.91856196724152928</v>
      </c>
      <c r="G9" s="37">
        <f>(E$365-E9)*0.6</f>
        <v>1947.4612629662122</v>
      </c>
      <c r="H9" s="39">
        <f t="shared" ref="H9:H72" si="3">IF(E9&gt;=E$365*0.9,0,IF(E9&lt;0.9*E$365,(E$365*0.9-E9)*0.35))</f>
        <v>0</v>
      </c>
      <c r="I9" s="37">
        <f t="shared" ref="I9:I72" si="4">G9+H9</f>
        <v>1947.4612629662122</v>
      </c>
      <c r="J9" s="82">
        <f t="shared" ref="J9:J72" si="5">I$367</f>
        <v>-554.76094540284691</v>
      </c>
      <c r="K9" s="37">
        <f t="shared" ref="K9:K72" si="6">I9+J9</f>
        <v>1392.7003175633654</v>
      </c>
      <c r="L9" s="37">
        <f t="shared" ref="L9:L72" si="7">(I9*D9)</f>
        <v>28939274.367677912</v>
      </c>
      <c r="M9" s="37">
        <f t="shared" ref="M9:M72" si="8">(K9*D9)</f>
        <v>20695526.718991611</v>
      </c>
      <c r="N9" s="41">
        <f>'jan-sep'!M9</f>
        <v>1293767.7765401423</v>
      </c>
      <c r="O9" s="41">
        <f t="shared" ref="O9:O72" si="9">M9-N9</f>
        <v>19401758.94245147</v>
      </c>
    </row>
    <row r="10" spans="1:17" s="34" customFormat="1" x14ac:dyDescent="0.2">
      <c r="A10" s="33">
        <v>1103</v>
      </c>
      <c r="B10" s="34" t="s">
        <v>206</v>
      </c>
      <c r="C10" s="63">
        <v>7068287824</v>
      </c>
      <c r="D10" s="36">
        <v>144699</v>
      </c>
      <c r="E10" s="37">
        <f t="shared" si="1"/>
        <v>48848.214735416281</v>
      </c>
      <c r="F10" s="38">
        <f t="shared" si="2"/>
        <v>1.2256272062910851</v>
      </c>
      <c r="G10" s="37">
        <f t="shared" ref="G10:G72" si="10">(E$365-E10)*0.6</f>
        <v>-5395.5164342727885</v>
      </c>
      <c r="H10" s="39">
        <f t="shared" si="3"/>
        <v>0</v>
      </c>
      <c r="I10" s="37">
        <f t="shared" si="4"/>
        <v>-5395.5164342727885</v>
      </c>
      <c r="J10" s="82">
        <f t="shared" si="5"/>
        <v>-554.76094540284691</v>
      </c>
      <c r="K10" s="37">
        <f t="shared" si="6"/>
        <v>-5950.2773796756355</v>
      </c>
      <c r="L10" s="37">
        <f t="shared" si="7"/>
        <v>-780725832.52283823</v>
      </c>
      <c r="M10" s="37">
        <f t="shared" si="8"/>
        <v>-860999186.56168473</v>
      </c>
      <c r="N10" s="41">
        <f>'jan-sep'!M10</f>
        <v>-667386911.59060657</v>
      </c>
      <c r="O10" s="41">
        <f t="shared" si="9"/>
        <v>-193612274.97107816</v>
      </c>
    </row>
    <row r="11" spans="1:17" s="34" customFormat="1" x14ac:dyDescent="0.2">
      <c r="A11" s="33">
        <v>1106</v>
      </c>
      <c r="B11" s="34" t="s">
        <v>207</v>
      </c>
      <c r="C11" s="63">
        <v>1409584109</v>
      </c>
      <c r="D11" s="36">
        <v>37444</v>
      </c>
      <c r="E11" s="37">
        <f t="shared" si="1"/>
        <v>37645.126295267597</v>
      </c>
      <c r="F11" s="38">
        <f t="shared" si="2"/>
        <v>0.94453586935884359</v>
      </c>
      <c r="G11" s="37">
        <f t="shared" si="10"/>
        <v>1326.3366298164212</v>
      </c>
      <c r="H11" s="39">
        <f t="shared" si="3"/>
        <v>0</v>
      </c>
      <c r="I11" s="37">
        <f t="shared" si="4"/>
        <v>1326.3366298164212</v>
      </c>
      <c r="J11" s="82">
        <f t="shared" si="5"/>
        <v>-554.76094540284691</v>
      </c>
      <c r="K11" s="37">
        <f t="shared" si="6"/>
        <v>771.57568441357432</v>
      </c>
      <c r="L11" s="37">
        <f t="shared" si="7"/>
        <v>49663348.766846076</v>
      </c>
      <c r="M11" s="37">
        <f t="shared" si="8"/>
        <v>28890879.927181877</v>
      </c>
      <c r="N11" s="41">
        <f>'jan-sep'!M11</f>
        <v>18220389.489150017</v>
      </c>
      <c r="O11" s="41">
        <f t="shared" si="9"/>
        <v>10670490.43803186</v>
      </c>
    </row>
    <row r="12" spans="1:17" s="34" customFormat="1" x14ac:dyDescent="0.2">
      <c r="A12" s="33">
        <v>1108</v>
      </c>
      <c r="B12" s="34" t="s">
        <v>205</v>
      </c>
      <c r="C12" s="63">
        <v>3131854607</v>
      </c>
      <c r="D12" s="36">
        <v>81305</v>
      </c>
      <c r="E12" s="37">
        <f t="shared" si="1"/>
        <v>38519.827894963411</v>
      </c>
      <c r="F12" s="38">
        <f t="shared" si="2"/>
        <v>0.96648258908606943</v>
      </c>
      <c r="G12" s="37">
        <f t="shared" si="10"/>
        <v>801.51566999893259</v>
      </c>
      <c r="H12" s="39">
        <f t="shared" si="3"/>
        <v>0</v>
      </c>
      <c r="I12" s="37">
        <f t="shared" si="4"/>
        <v>801.51566999893259</v>
      </c>
      <c r="J12" s="82">
        <f t="shared" si="5"/>
        <v>-554.76094540284691</v>
      </c>
      <c r="K12" s="37">
        <f t="shared" si="6"/>
        <v>246.75472459608568</v>
      </c>
      <c r="L12" s="37">
        <f t="shared" si="7"/>
        <v>65167231.549263217</v>
      </c>
      <c r="M12" s="37">
        <f t="shared" si="8"/>
        <v>20062392.883284748</v>
      </c>
      <c r="N12" s="41">
        <f>'jan-sep'!M12</f>
        <v>-7713029.6620729482</v>
      </c>
      <c r="O12" s="41">
        <f t="shared" si="9"/>
        <v>27775422.545357697</v>
      </c>
    </row>
    <row r="13" spans="1:17" s="34" customFormat="1" x14ac:dyDescent="0.2">
      <c r="A13" s="33">
        <v>1111</v>
      </c>
      <c r="B13" s="34" t="s">
        <v>208</v>
      </c>
      <c r="C13" s="63">
        <v>102611568</v>
      </c>
      <c r="D13" s="36">
        <v>3281</v>
      </c>
      <c r="E13" s="37">
        <f t="shared" si="1"/>
        <v>31274.479731789088</v>
      </c>
      <c r="F13" s="38">
        <f t="shared" si="2"/>
        <v>0.78469302162825849</v>
      </c>
      <c r="G13" s="37">
        <f t="shared" si="10"/>
        <v>5148.7245679035268</v>
      </c>
      <c r="H13" s="39">
        <f t="shared" si="3"/>
        <v>1608.4736075367337</v>
      </c>
      <c r="I13" s="37">
        <f t="shared" si="4"/>
        <v>6757.1981754402605</v>
      </c>
      <c r="J13" s="82">
        <f t="shared" si="5"/>
        <v>-554.76094540284691</v>
      </c>
      <c r="K13" s="37">
        <f t="shared" si="6"/>
        <v>6202.4372300374134</v>
      </c>
      <c r="L13" s="37">
        <f t="shared" si="7"/>
        <v>22170367.213619493</v>
      </c>
      <c r="M13" s="37">
        <f t="shared" si="8"/>
        <v>20350196.551752754</v>
      </c>
      <c r="N13" s="41">
        <f>'jan-sep'!M13</f>
        <v>16621130.022939198</v>
      </c>
      <c r="O13" s="41">
        <f t="shared" si="9"/>
        <v>3729066.5288135558</v>
      </c>
    </row>
    <row r="14" spans="1:17" s="34" customFormat="1" x14ac:dyDescent="0.2">
      <c r="A14" s="33">
        <v>1112</v>
      </c>
      <c r="B14" s="34" t="s">
        <v>209</v>
      </c>
      <c r="C14" s="63">
        <v>103270404</v>
      </c>
      <c r="D14" s="36">
        <v>3178</v>
      </c>
      <c r="E14" s="37">
        <f t="shared" si="1"/>
        <v>32495.407174323474</v>
      </c>
      <c r="F14" s="38">
        <f t="shared" si="2"/>
        <v>0.8153267284808573</v>
      </c>
      <c r="G14" s="37">
        <f t="shared" si="10"/>
        <v>4416.1681023828942</v>
      </c>
      <c r="H14" s="39">
        <f t="shared" si="3"/>
        <v>1181.1490026496983</v>
      </c>
      <c r="I14" s="37">
        <f t="shared" si="4"/>
        <v>5597.3171050325927</v>
      </c>
      <c r="J14" s="82">
        <f t="shared" si="5"/>
        <v>-554.76094540284691</v>
      </c>
      <c r="K14" s="37">
        <f t="shared" si="6"/>
        <v>5042.5561596297457</v>
      </c>
      <c r="L14" s="37">
        <f t="shared" si="7"/>
        <v>17788273.75979358</v>
      </c>
      <c r="M14" s="37">
        <f t="shared" si="8"/>
        <v>16025243.475303331</v>
      </c>
      <c r="N14" s="41">
        <f>'jan-sep'!M14</f>
        <v>11594328.43288655</v>
      </c>
      <c r="O14" s="41">
        <f t="shared" si="9"/>
        <v>4430915.0424167812</v>
      </c>
    </row>
    <row r="15" spans="1:17" s="34" customFormat="1" x14ac:dyDescent="0.2">
      <c r="A15" s="33">
        <v>1114</v>
      </c>
      <c r="B15" s="34" t="s">
        <v>210</v>
      </c>
      <c r="C15" s="63">
        <v>103318881</v>
      </c>
      <c r="D15" s="36">
        <v>2789</v>
      </c>
      <c r="E15" s="37">
        <f t="shared" si="1"/>
        <v>37045.134815346006</v>
      </c>
      <c r="F15" s="38">
        <f t="shared" si="2"/>
        <v>0.92948176993437492</v>
      </c>
      <c r="G15" s="37">
        <f t="shared" si="10"/>
        <v>1686.331517769376</v>
      </c>
      <c r="H15" s="39">
        <f t="shared" si="3"/>
        <v>0</v>
      </c>
      <c r="I15" s="37">
        <f t="shared" si="4"/>
        <v>1686.331517769376</v>
      </c>
      <c r="J15" s="82">
        <f t="shared" si="5"/>
        <v>-554.76094540284691</v>
      </c>
      <c r="K15" s="37">
        <f t="shared" si="6"/>
        <v>1131.5705723665292</v>
      </c>
      <c r="L15" s="37">
        <f t="shared" si="7"/>
        <v>4703178.6030587899</v>
      </c>
      <c r="M15" s="37">
        <f t="shared" si="8"/>
        <v>3155950.3263302497</v>
      </c>
      <c r="N15" s="41">
        <f>'jan-sep'!M15</f>
        <v>1545948.9194327409</v>
      </c>
      <c r="O15" s="41">
        <f t="shared" si="9"/>
        <v>1610001.4068975088</v>
      </c>
    </row>
    <row r="16" spans="1:17" s="34" customFormat="1" x14ac:dyDescent="0.2">
      <c r="A16" s="33">
        <v>1119</v>
      </c>
      <c r="B16" s="34" t="s">
        <v>211</v>
      </c>
      <c r="C16" s="63">
        <v>624137680</v>
      </c>
      <c r="D16" s="36">
        <v>19296</v>
      </c>
      <c r="E16" s="37">
        <f t="shared" si="1"/>
        <v>32345.443615257049</v>
      </c>
      <c r="F16" s="38">
        <f t="shared" si="2"/>
        <v>0.81156406450348184</v>
      </c>
      <c r="G16" s="37">
        <f t="shared" si="10"/>
        <v>4506.1462378227498</v>
      </c>
      <c r="H16" s="39">
        <f t="shared" si="3"/>
        <v>1233.6362483229473</v>
      </c>
      <c r="I16" s="37">
        <f t="shared" si="4"/>
        <v>5739.7824861456975</v>
      </c>
      <c r="J16" s="82">
        <f t="shared" si="5"/>
        <v>-554.76094540284691</v>
      </c>
      <c r="K16" s="37">
        <f t="shared" si="6"/>
        <v>5185.0215407428504</v>
      </c>
      <c r="L16" s="37">
        <f t="shared" si="7"/>
        <v>110754842.85266738</v>
      </c>
      <c r="M16" s="37">
        <f t="shared" si="8"/>
        <v>100050175.65017404</v>
      </c>
      <c r="N16" s="41">
        <f>'jan-sep'!M16</f>
        <v>76871625.960251436</v>
      </c>
      <c r="O16" s="41">
        <f t="shared" si="9"/>
        <v>23178549.689922601</v>
      </c>
    </row>
    <row r="17" spans="1:15" s="34" customFormat="1" x14ac:dyDescent="0.2">
      <c r="A17" s="33">
        <v>1120</v>
      </c>
      <c r="B17" s="34" t="s">
        <v>212</v>
      </c>
      <c r="C17" s="63">
        <v>731509338</v>
      </c>
      <c r="D17" s="36">
        <v>20163</v>
      </c>
      <c r="E17" s="37">
        <f t="shared" si="1"/>
        <v>36279.78663889302</v>
      </c>
      <c r="F17" s="38">
        <f t="shared" si="2"/>
        <v>0.91027878467837642</v>
      </c>
      <c r="G17" s="37">
        <f t="shared" si="10"/>
        <v>2145.5404236411673</v>
      </c>
      <c r="H17" s="39">
        <f t="shared" si="3"/>
        <v>0</v>
      </c>
      <c r="I17" s="37">
        <f t="shared" si="4"/>
        <v>2145.5404236411673</v>
      </c>
      <c r="J17" s="82">
        <f t="shared" si="5"/>
        <v>-554.76094540284691</v>
      </c>
      <c r="K17" s="37">
        <f t="shared" si="6"/>
        <v>1590.7794782383203</v>
      </c>
      <c r="L17" s="37">
        <f t="shared" si="7"/>
        <v>43260531.561876856</v>
      </c>
      <c r="M17" s="37">
        <f t="shared" si="8"/>
        <v>32074886.619719252</v>
      </c>
      <c r="N17" s="41">
        <f>'jan-sep'!M17</f>
        <v>23206550.382259712</v>
      </c>
      <c r="O17" s="41">
        <f t="shared" si="9"/>
        <v>8868336.2374595404</v>
      </c>
    </row>
    <row r="18" spans="1:15" s="34" customFormat="1" x14ac:dyDescent="0.2">
      <c r="A18" s="33">
        <v>1121</v>
      </c>
      <c r="B18" s="34" t="s">
        <v>213</v>
      </c>
      <c r="C18" s="63">
        <v>755438603</v>
      </c>
      <c r="D18" s="36">
        <v>19353</v>
      </c>
      <c r="E18" s="37">
        <f t="shared" si="1"/>
        <v>39034.702785097921</v>
      </c>
      <c r="F18" s="38">
        <f t="shared" si="2"/>
        <v>0.97940106884224898</v>
      </c>
      <c r="G18" s="37">
        <f t="shared" si="10"/>
        <v>492.5907359182267</v>
      </c>
      <c r="H18" s="39">
        <f t="shared" si="3"/>
        <v>0</v>
      </c>
      <c r="I18" s="37">
        <f t="shared" si="4"/>
        <v>492.5907359182267</v>
      </c>
      <c r="J18" s="82">
        <f t="shared" si="5"/>
        <v>-554.76094540284691</v>
      </c>
      <c r="K18" s="37">
        <f t="shared" si="6"/>
        <v>-62.170209484620216</v>
      </c>
      <c r="L18" s="37">
        <f t="shared" si="7"/>
        <v>9533108.5122254416</v>
      </c>
      <c r="M18" s="37">
        <f t="shared" si="8"/>
        <v>-1203180.064155855</v>
      </c>
      <c r="N18" s="41">
        <f>'jan-sep'!M18</f>
        <v>-2925712.3371883309</v>
      </c>
      <c r="O18" s="41">
        <f t="shared" si="9"/>
        <v>1722532.273032476</v>
      </c>
    </row>
    <row r="19" spans="1:15" s="34" customFormat="1" x14ac:dyDescent="0.2">
      <c r="A19" s="33">
        <v>1122</v>
      </c>
      <c r="B19" s="34" t="s">
        <v>214</v>
      </c>
      <c r="C19" s="63">
        <v>390628113</v>
      </c>
      <c r="D19" s="36">
        <v>12131</v>
      </c>
      <c r="E19" s="37">
        <f t="shared" si="1"/>
        <v>32200.817162641168</v>
      </c>
      <c r="F19" s="38">
        <f t="shared" si="2"/>
        <v>0.80793531131289953</v>
      </c>
      <c r="G19" s="37">
        <f t="shared" si="10"/>
        <v>4592.9221093922788</v>
      </c>
      <c r="H19" s="39">
        <f t="shared" si="3"/>
        <v>1284.2555067385056</v>
      </c>
      <c r="I19" s="37">
        <f t="shared" si="4"/>
        <v>5877.1776161307844</v>
      </c>
      <c r="J19" s="82">
        <f t="shared" si="5"/>
        <v>-554.76094540284691</v>
      </c>
      <c r="K19" s="37">
        <f t="shared" si="6"/>
        <v>5322.4166707279373</v>
      </c>
      <c r="L19" s="37">
        <f t="shared" si="7"/>
        <v>71296041.661282539</v>
      </c>
      <c r="M19" s="37">
        <f t="shared" si="8"/>
        <v>64566236.632600605</v>
      </c>
      <c r="N19" s="41">
        <f>'jan-sep'!M19</f>
        <v>40599786.582802661</v>
      </c>
      <c r="O19" s="41">
        <f t="shared" si="9"/>
        <v>23966450.049797945</v>
      </c>
    </row>
    <row r="20" spans="1:15" s="34" customFormat="1" x14ac:dyDescent="0.2">
      <c r="A20" s="33">
        <v>1124</v>
      </c>
      <c r="B20" s="34" t="s">
        <v>215</v>
      </c>
      <c r="C20" s="63">
        <v>1320804256</v>
      </c>
      <c r="D20" s="36">
        <v>27568</v>
      </c>
      <c r="E20" s="37">
        <f t="shared" si="1"/>
        <v>47910.775391758558</v>
      </c>
      <c r="F20" s="38">
        <f t="shared" si="2"/>
        <v>1.2021063638189948</v>
      </c>
      <c r="G20" s="37">
        <f t="shared" si="10"/>
        <v>-4833.0528280781555</v>
      </c>
      <c r="H20" s="39">
        <f t="shared" si="3"/>
        <v>0</v>
      </c>
      <c r="I20" s="37">
        <f t="shared" si="4"/>
        <v>-4833.0528280781555</v>
      </c>
      <c r="J20" s="82">
        <f t="shared" si="5"/>
        <v>-554.76094540284691</v>
      </c>
      <c r="K20" s="37">
        <f t="shared" si="6"/>
        <v>-5387.8137734810025</v>
      </c>
      <c r="L20" s="37">
        <f t="shared" si="7"/>
        <v>-133237600.36445859</v>
      </c>
      <c r="M20" s="37">
        <f t="shared" si="8"/>
        <v>-148531250.10732427</v>
      </c>
      <c r="N20" s="41">
        <f>'jan-sep'!M20</f>
        <v>-128512189.69611984</v>
      </c>
      <c r="O20" s="41">
        <f t="shared" si="9"/>
        <v>-20019060.411204427</v>
      </c>
    </row>
    <row r="21" spans="1:15" s="34" customFormat="1" x14ac:dyDescent="0.2">
      <c r="A21" s="33">
        <v>1127</v>
      </c>
      <c r="B21" s="34" t="s">
        <v>216</v>
      </c>
      <c r="C21" s="63">
        <v>473906858</v>
      </c>
      <c r="D21" s="36">
        <v>11454</v>
      </c>
      <c r="E21" s="37">
        <f t="shared" si="1"/>
        <v>41374.791164658636</v>
      </c>
      <c r="F21" s="38">
        <f t="shared" si="2"/>
        <v>1.0381151078025266</v>
      </c>
      <c r="G21" s="37">
        <f t="shared" si="10"/>
        <v>-911.46229181820229</v>
      </c>
      <c r="H21" s="39">
        <f t="shared" si="3"/>
        <v>0</v>
      </c>
      <c r="I21" s="37">
        <f t="shared" si="4"/>
        <v>-911.46229181820229</v>
      </c>
      <c r="J21" s="82">
        <f t="shared" si="5"/>
        <v>-554.76094540284691</v>
      </c>
      <c r="K21" s="37">
        <f t="shared" si="6"/>
        <v>-1466.2232372210492</v>
      </c>
      <c r="L21" s="37">
        <f t="shared" si="7"/>
        <v>-10439889.090485688</v>
      </c>
      <c r="M21" s="37">
        <f t="shared" si="8"/>
        <v>-16794120.959129896</v>
      </c>
      <c r="N21" s="41">
        <f>'jan-sep'!M21</f>
        <v>-17372982.039805446</v>
      </c>
      <c r="O21" s="41">
        <f t="shared" si="9"/>
        <v>578861.08067554981</v>
      </c>
    </row>
    <row r="22" spans="1:15" s="34" customFormat="1" x14ac:dyDescent="0.2">
      <c r="A22" s="33">
        <v>1130</v>
      </c>
      <c r="B22" s="34" t="s">
        <v>217</v>
      </c>
      <c r="C22" s="63">
        <v>458743441</v>
      </c>
      <c r="D22" s="36">
        <v>13268</v>
      </c>
      <c r="E22" s="37">
        <f t="shared" si="1"/>
        <v>34575.176439553812</v>
      </c>
      <c r="F22" s="38">
        <f t="shared" si="2"/>
        <v>0.86750922497701299</v>
      </c>
      <c r="G22" s="37">
        <f t="shared" si="10"/>
        <v>3168.306543244692</v>
      </c>
      <c r="H22" s="39">
        <f t="shared" si="3"/>
        <v>453.22975981908019</v>
      </c>
      <c r="I22" s="37">
        <f t="shared" si="4"/>
        <v>3621.5363030637723</v>
      </c>
      <c r="J22" s="82">
        <f t="shared" si="5"/>
        <v>-554.76094540284691</v>
      </c>
      <c r="K22" s="37">
        <f t="shared" si="6"/>
        <v>3066.7753576609252</v>
      </c>
      <c r="L22" s="37">
        <f t="shared" si="7"/>
        <v>48050543.669050127</v>
      </c>
      <c r="M22" s="37">
        <f t="shared" si="8"/>
        <v>40689975.445445158</v>
      </c>
      <c r="N22" s="41">
        <f>'jan-sep'!M22</f>
        <v>33505286.865713924</v>
      </c>
      <c r="O22" s="41">
        <f t="shared" si="9"/>
        <v>7184688.5797312334</v>
      </c>
    </row>
    <row r="23" spans="1:15" s="34" customFormat="1" x14ac:dyDescent="0.2">
      <c r="A23" s="33">
        <v>1133</v>
      </c>
      <c r="B23" s="34" t="s">
        <v>218</v>
      </c>
      <c r="C23" s="63">
        <v>100480379</v>
      </c>
      <c r="D23" s="36">
        <v>2534</v>
      </c>
      <c r="E23" s="37">
        <f t="shared" si="1"/>
        <v>39652.872533543807</v>
      </c>
      <c r="F23" s="38">
        <f t="shared" si="2"/>
        <v>0.99491127051297823</v>
      </c>
      <c r="G23" s="37">
        <f t="shared" si="10"/>
        <v>121.68888685069541</v>
      </c>
      <c r="H23" s="39">
        <f t="shared" si="3"/>
        <v>0</v>
      </c>
      <c r="I23" s="37">
        <f t="shared" si="4"/>
        <v>121.68888685069541</v>
      </c>
      <c r="J23" s="82">
        <f t="shared" si="5"/>
        <v>-554.76094540284691</v>
      </c>
      <c r="K23" s="37">
        <f t="shared" si="6"/>
        <v>-433.07205855215147</v>
      </c>
      <c r="L23" s="37">
        <f t="shared" si="7"/>
        <v>308359.63927966217</v>
      </c>
      <c r="M23" s="37">
        <f t="shared" si="8"/>
        <v>-1097404.5963711517</v>
      </c>
      <c r="N23" s="41">
        <f>'jan-sep'!M23</f>
        <v>-9026676.5403934903</v>
      </c>
      <c r="O23" s="41">
        <f t="shared" si="9"/>
        <v>7929271.9440223388</v>
      </c>
    </row>
    <row r="24" spans="1:15" s="34" customFormat="1" x14ac:dyDescent="0.2">
      <c r="A24" s="33">
        <v>1134</v>
      </c>
      <c r="B24" s="34" t="s">
        <v>219</v>
      </c>
      <c r="C24" s="63">
        <v>148138712</v>
      </c>
      <c r="D24" s="36">
        <v>3784</v>
      </c>
      <c r="E24" s="37">
        <f t="shared" si="1"/>
        <v>39148.708245243128</v>
      </c>
      <c r="F24" s="38">
        <f t="shared" si="2"/>
        <v>0.98226152534770228</v>
      </c>
      <c r="G24" s="37">
        <f t="shared" si="10"/>
        <v>424.18745983110273</v>
      </c>
      <c r="H24" s="39">
        <f t="shared" si="3"/>
        <v>0</v>
      </c>
      <c r="I24" s="37">
        <f t="shared" si="4"/>
        <v>424.18745983110273</v>
      </c>
      <c r="J24" s="82">
        <f t="shared" si="5"/>
        <v>-554.76094540284691</v>
      </c>
      <c r="K24" s="37">
        <f t="shared" si="6"/>
        <v>-130.57348557174419</v>
      </c>
      <c r="L24" s="37">
        <f t="shared" si="7"/>
        <v>1605125.3480008927</v>
      </c>
      <c r="M24" s="37">
        <f t="shared" si="8"/>
        <v>-494090.06940347998</v>
      </c>
      <c r="N24" s="41">
        <f>'jan-sep'!M24</f>
        <v>-16577720.607911987</v>
      </c>
      <c r="O24" s="41">
        <f t="shared" si="9"/>
        <v>16083630.538508506</v>
      </c>
    </row>
    <row r="25" spans="1:15" s="34" customFormat="1" x14ac:dyDescent="0.2">
      <c r="A25" s="33">
        <v>1135</v>
      </c>
      <c r="B25" s="34" t="s">
        <v>220</v>
      </c>
      <c r="C25" s="63">
        <v>159348876</v>
      </c>
      <c r="D25" s="36">
        <v>4525</v>
      </c>
      <c r="E25" s="37">
        <f t="shared" si="1"/>
        <v>35215.22121546961</v>
      </c>
      <c r="F25" s="38">
        <f t="shared" si="2"/>
        <v>0.88356828250564223</v>
      </c>
      <c r="G25" s="37">
        <f t="shared" si="10"/>
        <v>2784.2796776952132</v>
      </c>
      <c r="H25" s="39">
        <f t="shared" si="3"/>
        <v>229.21408824855095</v>
      </c>
      <c r="I25" s="37">
        <f t="shared" si="4"/>
        <v>3013.4937659437642</v>
      </c>
      <c r="J25" s="82">
        <f t="shared" si="5"/>
        <v>-554.76094540284691</v>
      </c>
      <c r="K25" s="37">
        <f t="shared" si="6"/>
        <v>2458.7328205409171</v>
      </c>
      <c r="L25" s="37">
        <f t="shared" si="7"/>
        <v>13636059.290895533</v>
      </c>
      <c r="M25" s="37">
        <f t="shared" si="8"/>
        <v>11125766.012947651</v>
      </c>
      <c r="N25" s="41">
        <f>'jan-sep'!M25</f>
        <v>2027352.9635830531</v>
      </c>
      <c r="O25" s="41">
        <f t="shared" si="9"/>
        <v>9098413.0493645966</v>
      </c>
    </row>
    <row r="26" spans="1:15" s="34" customFormat="1" x14ac:dyDescent="0.2">
      <c r="A26" s="33">
        <v>1144</v>
      </c>
      <c r="B26" s="34" t="s">
        <v>221</v>
      </c>
      <c r="C26" s="63">
        <v>18067649</v>
      </c>
      <c r="D26" s="36">
        <v>523</v>
      </c>
      <c r="E26" s="37">
        <f t="shared" si="1"/>
        <v>34546.173996175909</v>
      </c>
      <c r="F26" s="38">
        <f t="shared" si="2"/>
        <v>0.86678153853349793</v>
      </c>
      <c r="G26" s="37">
        <f t="shared" si="10"/>
        <v>3185.7080092714341</v>
      </c>
      <c r="H26" s="39">
        <f t="shared" si="3"/>
        <v>463.38061500134643</v>
      </c>
      <c r="I26" s="37">
        <f t="shared" si="4"/>
        <v>3649.0886242727806</v>
      </c>
      <c r="J26" s="82">
        <f t="shared" si="5"/>
        <v>-554.76094540284691</v>
      </c>
      <c r="K26" s="37">
        <f t="shared" si="6"/>
        <v>3094.3276788699336</v>
      </c>
      <c r="L26" s="37">
        <f t="shared" si="7"/>
        <v>1908473.3504946642</v>
      </c>
      <c r="M26" s="37">
        <f t="shared" si="8"/>
        <v>1618333.3760489754</v>
      </c>
      <c r="N26" s="41">
        <f>'jan-sep'!M26</f>
        <v>1394391.4849275232</v>
      </c>
      <c r="O26" s="41">
        <f t="shared" si="9"/>
        <v>223941.89112145221</v>
      </c>
    </row>
    <row r="27" spans="1:15" s="34" customFormat="1" x14ac:dyDescent="0.2">
      <c r="A27" s="33">
        <v>1145</v>
      </c>
      <c r="B27" s="34" t="s">
        <v>222</v>
      </c>
      <c r="C27" s="63">
        <v>30259520</v>
      </c>
      <c r="D27" s="36">
        <v>855</v>
      </c>
      <c r="E27" s="37">
        <f t="shared" si="1"/>
        <v>35391.251461988308</v>
      </c>
      <c r="F27" s="38">
        <f t="shared" si="2"/>
        <v>0.88798497327790538</v>
      </c>
      <c r="G27" s="37">
        <f t="shared" si="10"/>
        <v>2678.6615297839949</v>
      </c>
      <c r="H27" s="39">
        <f t="shared" si="3"/>
        <v>167.60350196700674</v>
      </c>
      <c r="I27" s="37">
        <f t="shared" si="4"/>
        <v>2846.2650317510015</v>
      </c>
      <c r="J27" s="82">
        <f t="shared" si="5"/>
        <v>-554.76094540284691</v>
      </c>
      <c r="K27" s="37">
        <f t="shared" si="6"/>
        <v>2291.5040863481545</v>
      </c>
      <c r="L27" s="37">
        <f t="shared" si="7"/>
        <v>2433556.6021471061</v>
      </c>
      <c r="M27" s="37">
        <f t="shared" si="8"/>
        <v>1959235.993827672</v>
      </c>
      <c r="N27" s="41">
        <f>'jan-sep'!M27</f>
        <v>697534.85941735108</v>
      </c>
      <c r="O27" s="41">
        <f t="shared" si="9"/>
        <v>1261701.1344103208</v>
      </c>
    </row>
    <row r="28" spans="1:15" s="34" customFormat="1" x14ac:dyDescent="0.2">
      <c r="A28" s="33">
        <v>1146</v>
      </c>
      <c r="B28" s="34" t="s">
        <v>223</v>
      </c>
      <c r="C28" s="63">
        <v>392261801</v>
      </c>
      <c r="D28" s="36">
        <v>11283</v>
      </c>
      <c r="E28" s="37">
        <f t="shared" si="1"/>
        <v>34765.736151732694</v>
      </c>
      <c r="F28" s="38">
        <f t="shared" si="2"/>
        <v>0.87229046762701523</v>
      </c>
      <c r="G28" s="37">
        <f t="shared" si="10"/>
        <v>3053.9707159373634</v>
      </c>
      <c r="H28" s="39">
        <f t="shared" si="3"/>
        <v>386.53386055647167</v>
      </c>
      <c r="I28" s="37">
        <f t="shared" si="4"/>
        <v>3440.504576493835</v>
      </c>
      <c r="J28" s="82">
        <f t="shared" si="5"/>
        <v>-554.76094540284691</v>
      </c>
      <c r="K28" s="37">
        <f t="shared" si="6"/>
        <v>2885.7436310909879</v>
      </c>
      <c r="L28" s="37">
        <f t="shared" si="7"/>
        <v>38819213.136579938</v>
      </c>
      <c r="M28" s="37">
        <f t="shared" si="8"/>
        <v>32559845.389599618</v>
      </c>
      <c r="N28" s="41">
        <f>'jan-sep'!M28</f>
        <v>25150652.058388613</v>
      </c>
      <c r="O28" s="41">
        <f t="shared" si="9"/>
        <v>7409193.3312110044</v>
      </c>
    </row>
    <row r="29" spans="1:15" s="34" customFormat="1" x14ac:dyDescent="0.2">
      <c r="A29" s="33">
        <v>1149</v>
      </c>
      <c r="B29" s="34" t="s">
        <v>224</v>
      </c>
      <c r="C29" s="63">
        <v>1422757737</v>
      </c>
      <c r="D29" s="36">
        <v>42541</v>
      </c>
      <c r="E29" s="37">
        <f t="shared" si="1"/>
        <v>33444.388636844458</v>
      </c>
      <c r="F29" s="38">
        <f t="shared" si="2"/>
        <v>0.8391371687401683</v>
      </c>
      <c r="G29" s="37">
        <f t="shared" si="10"/>
        <v>3846.7792248703045</v>
      </c>
      <c r="H29" s="39">
        <f t="shared" si="3"/>
        <v>849.00549076735399</v>
      </c>
      <c r="I29" s="37">
        <f t="shared" si="4"/>
        <v>4695.7847156376583</v>
      </c>
      <c r="J29" s="82">
        <f t="shared" si="5"/>
        <v>-554.76094540284691</v>
      </c>
      <c r="K29" s="37">
        <f t="shared" si="6"/>
        <v>4141.0237702348113</v>
      </c>
      <c r="L29" s="37">
        <f t="shared" si="7"/>
        <v>199763377.58794162</v>
      </c>
      <c r="M29" s="37">
        <f t="shared" si="8"/>
        <v>176163292.20955911</v>
      </c>
      <c r="N29" s="41">
        <f>'jan-sep'!M29</f>
        <v>133443064.71290962</v>
      </c>
      <c r="O29" s="41">
        <f t="shared" si="9"/>
        <v>42720227.496649489</v>
      </c>
    </row>
    <row r="30" spans="1:15" s="34" customFormat="1" x14ac:dyDescent="0.2">
      <c r="A30" s="33">
        <v>1151</v>
      </c>
      <c r="B30" s="34" t="s">
        <v>225</v>
      </c>
      <c r="C30" s="63">
        <v>7778790</v>
      </c>
      <c r="D30" s="36">
        <v>188</v>
      </c>
      <c r="E30" s="37">
        <f t="shared" si="1"/>
        <v>41376.542553191488</v>
      </c>
      <c r="F30" s="38">
        <f t="shared" si="2"/>
        <v>1.0381590510550338</v>
      </c>
      <c r="G30" s="37">
        <f t="shared" si="10"/>
        <v>-912.5131249379134</v>
      </c>
      <c r="H30" s="39">
        <f t="shared" si="3"/>
        <v>0</v>
      </c>
      <c r="I30" s="37">
        <f t="shared" si="4"/>
        <v>-912.5131249379134</v>
      </c>
      <c r="J30" s="82">
        <f t="shared" si="5"/>
        <v>-554.76094540284691</v>
      </c>
      <c r="K30" s="37">
        <f t="shared" si="6"/>
        <v>-1467.2740703407603</v>
      </c>
      <c r="L30" s="37">
        <f t="shared" si="7"/>
        <v>-171552.46748832773</v>
      </c>
      <c r="M30" s="37">
        <f t="shared" si="8"/>
        <v>-275847.52522406296</v>
      </c>
      <c r="N30" s="41">
        <f>'jan-sep'!M30</f>
        <v>-111400.97079478124</v>
      </c>
      <c r="O30" s="41">
        <f t="shared" si="9"/>
        <v>-164446.55442928174</v>
      </c>
    </row>
    <row r="31" spans="1:15" s="34" customFormat="1" x14ac:dyDescent="0.2">
      <c r="A31" s="33">
        <v>1160</v>
      </c>
      <c r="B31" s="34" t="s">
        <v>226</v>
      </c>
      <c r="C31" s="63">
        <v>398610516</v>
      </c>
      <c r="D31" s="36">
        <v>8775</v>
      </c>
      <c r="E31" s="37">
        <f t="shared" si="1"/>
        <v>45425.699829059828</v>
      </c>
      <c r="F31" s="38">
        <f t="shared" si="2"/>
        <v>1.1397545207510349</v>
      </c>
      <c r="G31" s="37">
        <f t="shared" si="10"/>
        <v>-3342.0074904589169</v>
      </c>
      <c r="H31" s="39">
        <f t="shared" si="3"/>
        <v>0</v>
      </c>
      <c r="I31" s="37">
        <f t="shared" si="4"/>
        <v>-3342.0074904589169</v>
      </c>
      <c r="J31" s="82">
        <f t="shared" si="5"/>
        <v>-554.76094540284691</v>
      </c>
      <c r="K31" s="37">
        <f t="shared" si="6"/>
        <v>-3896.7684358617639</v>
      </c>
      <c r="L31" s="37">
        <f t="shared" si="7"/>
        <v>-29326115.728776995</v>
      </c>
      <c r="M31" s="37">
        <f t="shared" si="8"/>
        <v>-34194143.024686977</v>
      </c>
      <c r="N31" s="41">
        <f>'jan-sep'!M31</f>
        <v>-28130768.705979802</v>
      </c>
      <c r="O31" s="41">
        <f t="shared" si="9"/>
        <v>-6063374.3187071756</v>
      </c>
    </row>
    <row r="32" spans="1:15" s="34" customFormat="1" x14ac:dyDescent="0.2">
      <c r="A32" s="33">
        <v>1505</v>
      </c>
      <c r="B32" s="34" t="s">
        <v>267</v>
      </c>
      <c r="C32" s="63">
        <v>817905248</v>
      </c>
      <c r="D32" s="36">
        <v>24013</v>
      </c>
      <c r="E32" s="37">
        <f t="shared" si="1"/>
        <v>34060.935659850911</v>
      </c>
      <c r="F32" s="38">
        <f t="shared" si="2"/>
        <v>0.85460665538256575</v>
      </c>
      <c r="G32" s="37">
        <f t="shared" si="10"/>
        <v>3476.8510110664324</v>
      </c>
      <c r="H32" s="39">
        <f t="shared" si="3"/>
        <v>633.21403271509553</v>
      </c>
      <c r="I32" s="37">
        <f t="shared" si="4"/>
        <v>4110.0650437815275</v>
      </c>
      <c r="J32" s="82">
        <f t="shared" si="5"/>
        <v>-554.76094540284691</v>
      </c>
      <c r="K32" s="37">
        <f t="shared" si="6"/>
        <v>3555.3040983786805</v>
      </c>
      <c r="L32" s="37">
        <f t="shared" si="7"/>
        <v>98694991.896325827</v>
      </c>
      <c r="M32" s="37">
        <f t="shared" si="8"/>
        <v>85373517.31436725</v>
      </c>
      <c r="N32" s="41">
        <f>'jan-sep'!M32</f>
        <v>66997223.730429433</v>
      </c>
      <c r="O32" s="41">
        <f t="shared" si="9"/>
        <v>18376293.583937816</v>
      </c>
    </row>
    <row r="33" spans="1:15" s="34" customFormat="1" x14ac:dyDescent="0.2">
      <c r="A33" s="33">
        <v>1506</v>
      </c>
      <c r="B33" s="34" t="s">
        <v>265</v>
      </c>
      <c r="C33" s="63">
        <v>1155520567</v>
      </c>
      <c r="D33" s="36">
        <v>32002</v>
      </c>
      <c r="E33" s="37">
        <f t="shared" si="1"/>
        <v>36107.760983688517</v>
      </c>
      <c r="F33" s="38">
        <f t="shared" si="2"/>
        <v>0.90596257119256751</v>
      </c>
      <c r="G33" s="37">
        <f t="shared" si="10"/>
        <v>2248.7558167638695</v>
      </c>
      <c r="H33" s="39">
        <f t="shared" si="3"/>
        <v>0</v>
      </c>
      <c r="I33" s="37">
        <f t="shared" si="4"/>
        <v>2248.7558167638695</v>
      </c>
      <c r="J33" s="82">
        <f t="shared" si="5"/>
        <v>-554.76094540284691</v>
      </c>
      <c r="K33" s="37">
        <f t="shared" si="6"/>
        <v>1693.9948713610224</v>
      </c>
      <c r="L33" s="37">
        <f t="shared" si="7"/>
        <v>71964683.648077354</v>
      </c>
      <c r="M33" s="37">
        <f t="shared" si="8"/>
        <v>54211223.873295441</v>
      </c>
      <c r="N33" s="41">
        <f>'jan-sep'!M33</f>
        <v>34354646.828858525</v>
      </c>
      <c r="O33" s="41">
        <f t="shared" si="9"/>
        <v>19856577.044436917</v>
      </c>
    </row>
    <row r="34" spans="1:15" s="34" customFormat="1" x14ac:dyDescent="0.2">
      <c r="A34" s="33">
        <v>1507</v>
      </c>
      <c r="B34" s="34" t="s">
        <v>266</v>
      </c>
      <c r="C34" s="63">
        <v>2549616206</v>
      </c>
      <c r="D34" s="36">
        <v>67114</v>
      </c>
      <c r="E34" s="37">
        <f t="shared" si="1"/>
        <v>37989.334654468519</v>
      </c>
      <c r="F34" s="38">
        <f t="shared" si="2"/>
        <v>0.95317223676662932</v>
      </c>
      <c r="G34" s="37">
        <f t="shared" si="10"/>
        <v>1119.8116142958679</v>
      </c>
      <c r="H34" s="39">
        <f t="shared" si="3"/>
        <v>0</v>
      </c>
      <c r="I34" s="37">
        <f t="shared" si="4"/>
        <v>1119.8116142958679</v>
      </c>
      <c r="J34" s="82">
        <f t="shared" si="5"/>
        <v>-554.76094540284691</v>
      </c>
      <c r="K34" s="37">
        <f t="shared" si="6"/>
        <v>565.050668893021</v>
      </c>
      <c r="L34" s="37">
        <f t="shared" si="7"/>
        <v>75155036.681852877</v>
      </c>
      <c r="M34" s="37">
        <f t="shared" si="8"/>
        <v>37922810.592086211</v>
      </c>
      <c r="N34" s="41">
        <f>'jan-sep'!M34</f>
        <v>22691758.108931091</v>
      </c>
      <c r="O34" s="41">
        <f t="shared" si="9"/>
        <v>15231052.48315512</v>
      </c>
    </row>
    <row r="35" spans="1:15" s="34" customFormat="1" x14ac:dyDescent="0.2">
      <c r="A35" s="33">
        <v>1511</v>
      </c>
      <c r="B35" s="34" t="s">
        <v>268</v>
      </c>
      <c r="C35" s="63">
        <v>101034055</v>
      </c>
      <c r="D35" s="36">
        <v>3045</v>
      </c>
      <c r="E35" s="37">
        <f t="shared" si="1"/>
        <v>33180.313628899836</v>
      </c>
      <c r="F35" s="38">
        <f t="shared" si="2"/>
        <v>0.83251138894470311</v>
      </c>
      <c r="G35" s="37">
        <f t="shared" si="10"/>
        <v>4005.2242296370778</v>
      </c>
      <c r="H35" s="39">
        <f t="shared" si="3"/>
        <v>941.43174354797191</v>
      </c>
      <c r="I35" s="37">
        <f t="shared" si="4"/>
        <v>4946.6559731850493</v>
      </c>
      <c r="J35" s="82">
        <f t="shared" si="5"/>
        <v>-554.76094540284691</v>
      </c>
      <c r="K35" s="37">
        <f t="shared" si="6"/>
        <v>4391.8950277822023</v>
      </c>
      <c r="L35" s="37">
        <f t="shared" si="7"/>
        <v>15062567.438348476</v>
      </c>
      <c r="M35" s="37">
        <f t="shared" si="8"/>
        <v>13373320.359596806</v>
      </c>
      <c r="N35" s="41">
        <f>'jan-sep'!M35</f>
        <v>10108717.02534285</v>
      </c>
      <c r="O35" s="41">
        <f t="shared" si="9"/>
        <v>3264603.3342539556</v>
      </c>
    </row>
    <row r="36" spans="1:15" s="34" customFormat="1" x14ac:dyDescent="0.2">
      <c r="A36" s="33">
        <v>1514</v>
      </c>
      <c r="B36" s="34" t="s">
        <v>159</v>
      </c>
      <c r="C36" s="63">
        <v>82671491</v>
      </c>
      <c r="D36" s="36">
        <v>2422</v>
      </c>
      <c r="E36" s="37">
        <f t="shared" si="1"/>
        <v>34133.563583815027</v>
      </c>
      <c r="F36" s="38">
        <f t="shared" si="2"/>
        <v>0.8564289279063213</v>
      </c>
      <c r="G36" s="37">
        <f t="shared" si="10"/>
        <v>3433.2742566879633</v>
      </c>
      <c r="H36" s="39">
        <f t="shared" si="3"/>
        <v>607.79425932765514</v>
      </c>
      <c r="I36" s="37">
        <f t="shared" si="4"/>
        <v>4041.0685160156186</v>
      </c>
      <c r="J36" s="82">
        <f t="shared" si="5"/>
        <v>-554.76094540284691</v>
      </c>
      <c r="K36" s="37">
        <f t="shared" si="6"/>
        <v>3486.3075706127715</v>
      </c>
      <c r="L36" s="37">
        <f t="shared" si="7"/>
        <v>9787467.9457898289</v>
      </c>
      <c r="M36" s="37">
        <f t="shared" si="8"/>
        <v>8443836.9360241331</v>
      </c>
      <c r="N36" s="41">
        <f>'jan-sep'!M36</f>
        <v>2500445.0890161665</v>
      </c>
      <c r="O36" s="41">
        <f t="shared" si="9"/>
        <v>5943391.8470079666</v>
      </c>
    </row>
    <row r="37" spans="1:15" s="34" customFormat="1" x14ac:dyDescent="0.2">
      <c r="A37" s="33">
        <v>1515</v>
      </c>
      <c r="B37" s="34" t="s">
        <v>393</v>
      </c>
      <c r="C37" s="63">
        <v>335992526</v>
      </c>
      <c r="D37" s="36">
        <v>8765</v>
      </c>
      <c r="E37" s="37">
        <f t="shared" si="1"/>
        <v>38333.43137478608</v>
      </c>
      <c r="F37" s="38">
        <f t="shared" si="2"/>
        <v>0.96180580309655628</v>
      </c>
      <c r="G37" s="37">
        <f t="shared" si="10"/>
        <v>913.35358210533161</v>
      </c>
      <c r="H37" s="39">
        <f t="shared" si="3"/>
        <v>0</v>
      </c>
      <c r="I37" s="37">
        <f t="shared" si="4"/>
        <v>913.35358210533161</v>
      </c>
      <c r="J37" s="82">
        <f t="shared" si="5"/>
        <v>-554.76094540284691</v>
      </c>
      <c r="K37" s="37">
        <f t="shared" si="6"/>
        <v>358.5926367024847</v>
      </c>
      <c r="L37" s="37">
        <f t="shared" si="7"/>
        <v>8005544.1471532313</v>
      </c>
      <c r="M37" s="37">
        <f t="shared" si="8"/>
        <v>3143064.4606972784</v>
      </c>
      <c r="N37" s="41">
        <f>'jan-sep'!M37</f>
        <v>-3282569.4926396664</v>
      </c>
      <c r="O37" s="41">
        <f t="shared" si="9"/>
        <v>6425633.9533369448</v>
      </c>
    </row>
    <row r="38" spans="1:15" s="34" customFormat="1" x14ac:dyDescent="0.2">
      <c r="A38" s="33">
        <v>1516</v>
      </c>
      <c r="B38" s="34" t="s">
        <v>269</v>
      </c>
      <c r="C38" s="63">
        <v>312675547</v>
      </c>
      <c r="D38" s="36">
        <v>8557</v>
      </c>
      <c r="E38" s="37">
        <f t="shared" si="1"/>
        <v>36540.323360991002</v>
      </c>
      <c r="F38" s="38">
        <f t="shared" si="2"/>
        <v>0.91681578703497779</v>
      </c>
      <c r="G38" s="37">
        <f t="shared" si="10"/>
        <v>1989.2183903823779</v>
      </c>
      <c r="H38" s="39">
        <f t="shared" si="3"/>
        <v>0</v>
      </c>
      <c r="I38" s="37">
        <f t="shared" si="4"/>
        <v>1989.2183903823779</v>
      </c>
      <c r="J38" s="82">
        <f t="shared" si="5"/>
        <v>-554.76094540284691</v>
      </c>
      <c r="K38" s="37">
        <f t="shared" si="6"/>
        <v>1434.4574449795309</v>
      </c>
      <c r="L38" s="37">
        <f t="shared" si="7"/>
        <v>17021741.766502008</v>
      </c>
      <c r="M38" s="37">
        <f t="shared" si="8"/>
        <v>12274652.356689846</v>
      </c>
      <c r="N38" s="41">
        <f>'jan-sep'!M38</f>
        <v>6154370.3048353996</v>
      </c>
      <c r="O38" s="41">
        <f t="shared" si="9"/>
        <v>6120282.0518544465</v>
      </c>
    </row>
    <row r="39" spans="1:15" s="34" customFormat="1" x14ac:dyDescent="0.2">
      <c r="A39" s="33">
        <v>1517</v>
      </c>
      <c r="B39" s="34" t="s">
        <v>270</v>
      </c>
      <c r="C39" s="63">
        <v>154830766</v>
      </c>
      <c r="D39" s="36">
        <v>5126</v>
      </c>
      <c r="E39" s="37">
        <f t="shared" si="1"/>
        <v>30204.987514631292</v>
      </c>
      <c r="F39" s="38">
        <f t="shared" si="2"/>
        <v>0.75785890362896136</v>
      </c>
      <c r="G39" s="37">
        <f t="shared" si="10"/>
        <v>5790.4198981982045</v>
      </c>
      <c r="H39" s="39">
        <f t="shared" si="3"/>
        <v>1982.7958835419622</v>
      </c>
      <c r="I39" s="37">
        <f t="shared" si="4"/>
        <v>7773.2157817401667</v>
      </c>
      <c r="J39" s="82">
        <f t="shared" si="5"/>
        <v>-554.76094540284691</v>
      </c>
      <c r="K39" s="37">
        <f t="shared" si="6"/>
        <v>7218.4548363373196</v>
      </c>
      <c r="L39" s="37">
        <f t="shared" si="7"/>
        <v>39845504.097200096</v>
      </c>
      <c r="M39" s="37">
        <f t="shared" si="8"/>
        <v>37001799.4910651</v>
      </c>
      <c r="N39" s="41">
        <f>'jan-sep'!M39</f>
        <v>26748667.99863955</v>
      </c>
      <c r="O39" s="41">
        <f t="shared" si="9"/>
        <v>10253131.49242555</v>
      </c>
    </row>
    <row r="40" spans="1:15" s="34" customFormat="1" x14ac:dyDescent="0.2">
      <c r="A40" s="33">
        <v>1520</v>
      </c>
      <c r="B40" s="34" t="s">
        <v>272</v>
      </c>
      <c r="C40" s="63">
        <v>339808310</v>
      </c>
      <c r="D40" s="36">
        <v>10833</v>
      </c>
      <c r="E40" s="37">
        <f t="shared" si="1"/>
        <v>31367.886088802734</v>
      </c>
      <c r="F40" s="38">
        <f t="shared" si="2"/>
        <v>0.7870366358834886</v>
      </c>
      <c r="G40" s="37">
        <f t="shared" si="10"/>
        <v>5092.6807536953393</v>
      </c>
      <c r="H40" s="39">
        <f t="shared" si="3"/>
        <v>1575.7813825819576</v>
      </c>
      <c r="I40" s="37">
        <f t="shared" si="4"/>
        <v>6668.4621362772968</v>
      </c>
      <c r="J40" s="82">
        <f t="shared" si="5"/>
        <v>-554.76094540284691</v>
      </c>
      <c r="K40" s="37">
        <f t="shared" si="6"/>
        <v>6113.7011908744498</v>
      </c>
      <c r="L40" s="37">
        <f t="shared" si="7"/>
        <v>72239450.322291955</v>
      </c>
      <c r="M40" s="37">
        <f t="shared" si="8"/>
        <v>66229725.000742912</v>
      </c>
      <c r="N40" s="41">
        <f>'jan-sep'!M40</f>
        <v>53251694.046022683</v>
      </c>
      <c r="O40" s="41">
        <f t="shared" si="9"/>
        <v>12978030.954720229</v>
      </c>
    </row>
    <row r="41" spans="1:15" s="34" customFormat="1" x14ac:dyDescent="0.2">
      <c r="A41" s="33">
        <v>1525</v>
      </c>
      <c r="B41" s="34" t="s">
        <v>273</v>
      </c>
      <c r="C41" s="63">
        <v>154930716</v>
      </c>
      <c r="D41" s="36">
        <v>4467</v>
      </c>
      <c r="E41" s="37">
        <f t="shared" si="1"/>
        <v>34683.392881128275</v>
      </c>
      <c r="F41" s="38">
        <f t="shared" si="2"/>
        <v>0.87022443198468102</v>
      </c>
      <c r="G41" s="37">
        <f t="shared" si="10"/>
        <v>3103.3766783000142</v>
      </c>
      <c r="H41" s="39">
        <f t="shared" si="3"/>
        <v>415.35400526801823</v>
      </c>
      <c r="I41" s="37">
        <f t="shared" si="4"/>
        <v>3518.7306835680324</v>
      </c>
      <c r="J41" s="82">
        <f t="shared" si="5"/>
        <v>-554.76094540284691</v>
      </c>
      <c r="K41" s="37">
        <f t="shared" si="6"/>
        <v>2963.9697381651854</v>
      </c>
      <c r="L41" s="37">
        <f t="shared" si="7"/>
        <v>15718169.963498401</v>
      </c>
      <c r="M41" s="37">
        <f t="shared" si="8"/>
        <v>13240052.820383884</v>
      </c>
      <c r="N41" s="41">
        <f>'jan-sep'!M41</f>
        <v>8308724.2244192045</v>
      </c>
      <c r="O41" s="41">
        <f t="shared" si="9"/>
        <v>4931328.5959646795</v>
      </c>
    </row>
    <row r="42" spans="1:15" s="34" customFormat="1" x14ac:dyDescent="0.2">
      <c r="A42" s="33">
        <v>1528</v>
      </c>
      <c r="B42" s="34" t="s">
        <v>274</v>
      </c>
      <c r="C42" s="63">
        <v>226311049</v>
      </c>
      <c r="D42" s="36">
        <v>7558</v>
      </c>
      <c r="E42" s="37">
        <f t="shared" si="1"/>
        <v>29943.245435300345</v>
      </c>
      <c r="F42" s="38">
        <f t="shared" si="2"/>
        <v>0.75129165823019306</v>
      </c>
      <c r="G42" s="37">
        <f t="shared" si="10"/>
        <v>5947.465145796772</v>
      </c>
      <c r="H42" s="39">
        <f t="shared" si="3"/>
        <v>2074.4056113077936</v>
      </c>
      <c r="I42" s="37">
        <f t="shared" si="4"/>
        <v>8021.8707571045652</v>
      </c>
      <c r="J42" s="82">
        <f t="shared" si="5"/>
        <v>-554.76094540284691</v>
      </c>
      <c r="K42" s="37">
        <f t="shared" si="6"/>
        <v>7467.1098117017182</v>
      </c>
      <c r="L42" s="37">
        <f t="shared" si="7"/>
        <v>60629299.182196304</v>
      </c>
      <c r="M42" s="37">
        <f t="shared" si="8"/>
        <v>56436415.956841588</v>
      </c>
      <c r="N42" s="41">
        <f>'jan-sep'!M42</f>
        <v>37387341.886581674</v>
      </c>
      <c r="O42" s="41">
        <f t="shared" si="9"/>
        <v>19049074.070259914</v>
      </c>
    </row>
    <row r="43" spans="1:15" s="34" customFormat="1" x14ac:dyDescent="0.2">
      <c r="A43" s="33">
        <v>1531</v>
      </c>
      <c r="B43" s="34" t="s">
        <v>275</v>
      </c>
      <c r="C43" s="63">
        <v>301376385</v>
      </c>
      <c r="D43" s="36">
        <v>9547</v>
      </c>
      <c r="E43" s="37">
        <f t="shared" si="1"/>
        <v>31567.653189483608</v>
      </c>
      <c r="F43" s="38">
        <f t="shared" si="2"/>
        <v>0.792048896717227</v>
      </c>
      <c r="G43" s="37">
        <f t="shared" si="10"/>
        <v>4972.8204932868148</v>
      </c>
      <c r="H43" s="39">
        <f t="shared" si="3"/>
        <v>1505.8628973436516</v>
      </c>
      <c r="I43" s="37">
        <f t="shared" si="4"/>
        <v>6478.6833906304664</v>
      </c>
      <c r="J43" s="82">
        <f t="shared" si="5"/>
        <v>-554.76094540284691</v>
      </c>
      <c r="K43" s="37">
        <f t="shared" si="6"/>
        <v>5923.9224452276194</v>
      </c>
      <c r="L43" s="37">
        <f t="shared" si="7"/>
        <v>61851990.330349065</v>
      </c>
      <c r="M43" s="37">
        <f t="shared" si="8"/>
        <v>56555687.584588081</v>
      </c>
      <c r="N43" s="41">
        <f>'jan-sep'!M43</f>
        <v>45230185.586239114</v>
      </c>
      <c r="O43" s="41">
        <f t="shared" si="9"/>
        <v>11325501.998348966</v>
      </c>
    </row>
    <row r="44" spans="1:15" s="34" customFormat="1" x14ac:dyDescent="0.2">
      <c r="A44" s="33">
        <v>1532</v>
      </c>
      <c r="B44" s="34" t="s">
        <v>276</v>
      </c>
      <c r="C44" s="63">
        <v>304489825</v>
      </c>
      <c r="D44" s="36">
        <v>8597</v>
      </c>
      <c r="E44" s="37">
        <f t="shared" si="1"/>
        <v>35418.148772827728</v>
      </c>
      <c r="F44" s="38">
        <f t="shared" si="2"/>
        <v>0.88865984084715888</v>
      </c>
      <c r="G44" s="37">
        <f t="shared" si="10"/>
        <v>2662.5231432803425</v>
      </c>
      <c r="H44" s="39">
        <f t="shared" si="3"/>
        <v>158.18944317320964</v>
      </c>
      <c r="I44" s="37">
        <f t="shared" si="4"/>
        <v>2820.7125864535524</v>
      </c>
      <c r="J44" s="82">
        <f t="shared" si="5"/>
        <v>-554.76094540284691</v>
      </c>
      <c r="K44" s="37">
        <f t="shared" si="6"/>
        <v>2265.9516410507053</v>
      </c>
      <c r="L44" s="37">
        <f t="shared" si="7"/>
        <v>24249666.105741188</v>
      </c>
      <c r="M44" s="37">
        <f t="shared" si="8"/>
        <v>19480386.258112915</v>
      </c>
      <c r="N44" s="41">
        <f>'jan-sep'!M44</f>
        <v>13265051.482355492</v>
      </c>
      <c r="O44" s="41">
        <f t="shared" si="9"/>
        <v>6215334.7757574227</v>
      </c>
    </row>
    <row r="45" spans="1:15" s="34" customFormat="1" x14ac:dyDescent="0.2">
      <c r="A45" s="33">
        <v>1535</v>
      </c>
      <c r="B45" s="34" t="s">
        <v>277</v>
      </c>
      <c r="C45" s="63">
        <v>248189899</v>
      </c>
      <c r="D45" s="36">
        <v>6936</v>
      </c>
      <c r="E45" s="37">
        <f t="shared" si="1"/>
        <v>35782.857410611301</v>
      </c>
      <c r="F45" s="38">
        <f t="shared" si="2"/>
        <v>0.89781057094564953</v>
      </c>
      <c r="G45" s="37">
        <f t="shared" si="10"/>
        <v>2443.6979606101986</v>
      </c>
      <c r="H45" s="39">
        <f t="shared" si="3"/>
        <v>30.541419948959081</v>
      </c>
      <c r="I45" s="37">
        <f t="shared" si="4"/>
        <v>2474.2393805591578</v>
      </c>
      <c r="J45" s="82">
        <f t="shared" si="5"/>
        <v>-554.76094540284691</v>
      </c>
      <c r="K45" s="37">
        <f t="shared" si="6"/>
        <v>1919.4784351563108</v>
      </c>
      <c r="L45" s="37">
        <f t="shared" si="7"/>
        <v>17161324.343558319</v>
      </c>
      <c r="M45" s="37">
        <f t="shared" si="8"/>
        <v>13313502.426244171</v>
      </c>
      <c r="N45" s="41">
        <f>'jan-sep'!M45</f>
        <v>12527644.903933655</v>
      </c>
      <c r="O45" s="41">
        <f t="shared" si="9"/>
        <v>785857.52231051587</v>
      </c>
    </row>
    <row r="46" spans="1:15" s="34" customFormat="1" x14ac:dyDescent="0.2">
      <c r="A46" s="33">
        <v>1539</v>
      </c>
      <c r="B46" s="34" t="s">
        <v>278</v>
      </c>
      <c r="C46" s="63">
        <v>232388430</v>
      </c>
      <c r="D46" s="36">
        <v>7019</v>
      </c>
      <c r="E46" s="37">
        <f t="shared" si="1"/>
        <v>33108.481265137481</v>
      </c>
      <c r="F46" s="38">
        <f t="shared" si="2"/>
        <v>0.83070907744168909</v>
      </c>
      <c r="G46" s="37">
        <f t="shared" si="10"/>
        <v>4048.3236478944905</v>
      </c>
      <c r="H46" s="39">
        <f t="shared" si="3"/>
        <v>966.57307086479591</v>
      </c>
      <c r="I46" s="37">
        <f t="shared" si="4"/>
        <v>5014.8967187592862</v>
      </c>
      <c r="J46" s="82">
        <f t="shared" si="5"/>
        <v>-554.76094540284691</v>
      </c>
      <c r="K46" s="37">
        <f t="shared" si="6"/>
        <v>4460.1357733564391</v>
      </c>
      <c r="L46" s="37">
        <f t="shared" si="7"/>
        <v>35199560.068971433</v>
      </c>
      <c r="M46" s="37">
        <f t="shared" si="8"/>
        <v>31305692.993188847</v>
      </c>
      <c r="N46" s="41">
        <f>'jan-sep'!M46</f>
        <v>23292910.48232558</v>
      </c>
      <c r="O46" s="41">
        <f t="shared" si="9"/>
        <v>8012782.5108632669</v>
      </c>
    </row>
    <row r="47" spans="1:15" s="34" customFormat="1" x14ac:dyDescent="0.2">
      <c r="A47" s="33">
        <v>1547</v>
      </c>
      <c r="B47" s="34" t="s">
        <v>279</v>
      </c>
      <c r="C47" s="63">
        <v>121770560</v>
      </c>
      <c r="D47" s="36">
        <v>3518</v>
      </c>
      <c r="E47" s="37">
        <f t="shared" si="1"/>
        <v>34613.575895395108</v>
      </c>
      <c r="F47" s="38">
        <f t="shared" si="2"/>
        <v>0.86847268736843886</v>
      </c>
      <c r="G47" s="37">
        <f t="shared" si="10"/>
        <v>3145.2668697399145</v>
      </c>
      <c r="H47" s="39">
        <f t="shared" si="3"/>
        <v>439.78995027462656</v>
      </c>
      <c r="I47" s="37">
        <f t="shared" si="4"/>
        <v>3585.0568200145408</v>
      </c>
      <c r="J47" s="82">
        <f t="shared" si="5"/>
        <v>-554.76094540284691</v>
      </c>
      <c r="K47" s="37">
        <f t="shared" si="6"/>
        <v>3030.2958746116938</v>
      </c>
      <c r="L47" s="37">
        <f t="shared" si="7"/>
        <v>12612229.892811155</v>
      </c>
      <c r="M47" s="37">
        <f t="shared" si="8"/>
        <v>10660580.886883939</v>
      </c>
      <c r="N47" s="41">
        <f>'jan-sep'!M47</f>
        <v>6929331.6311186031</v>
      </c>
      <c r="O47" s="41">
        <f t="shared" si="9"/>
        <v>3731249.2557653356</v>
      </c>
    </row>
    <row r="48" spans="1:15" s="34" customFormat="1" x14ac:dyDescent="0.2">
      <c r="A48" s="33">
        <v>1554</v>
      </c>
      <c r="B48" s="34" t="s">
        <v>280</v>
      </c>
      <c r="C48" s="63">
        <v>199920747</v>
      </c>
      <c r="D48" s="36">
        <v>5828</v>
      </c>
      <c r="E48" s="37">
        <f t="shared" si="1"/>
        <v>34303.491249142069</v>
      </c>
      <c r="F48" s="38">
        <f t="shared" si="2"/>
        <v>0.86069250173096201</v>
      </c>
      <c r="G48" s="37">
        <f t="shared" si="10"/>
        <v>3331.3176574917379</v>
      </c>
      <c r="H48" s="39">
        <f t="shared" si="3"/>
        <v>548.31957646319017</v>
      </c>
      <c r="I48" s="37">
        <f t="shared" si="4"/>
        <v>3879.637233954928</v>
      </c>
      <c r="J48" s="82">
        <f t="shared" si="5"/>
        <v>-554.76094540284691</v>
      </c>
      <c r="K48" s="37">
        <f t="shared" si="6"/>
        <v>3324.876288552081</v>
      </c>
      <c r="L48" s="37">
        <f t="shared" si="7"/>
        <v>22610525.799489319</v>
      </c>
      <c r="M48" s="37">
        <f t="shared" si="8"/>
        <v>19377379.009681527</v>
      </c>
      <c r="N48" s="41">
        <f>'jan-sep'!M48</f>
        <v>10307352.827930408</v>
      </c>
      <c r="O48" s="41">
        <f t="shared" si="9"/>
        <v>9070026.181751119</v>
      </c>
    </row>
    <row r="49" spans="1:15" s="34" customFormat="1" x14ac:dyDescent="0.2">
      <c r="A49" s="33">
        <v>1557</v>
      </c>
      <c r="B49" s="34" t="s">
        <v>281</v>
      </c>
      <c r="C49" s="63">
        <v>76237120</v>
      </c>
      <c r="D49" s="36">
        <v>2669</v>
      </c>
      <c r="E49" s="37">
        <f t="shared" si="1"/>
        <v>28563.926564256275</v>
      </c>
      <c r="F49" s="38">
        <f t="shared" si="2"/>
        <v>0.71668382775657213</v>
      </c>
      <c r="G49" s="37">
        <f t="shared" si="10"/>
        <v>6775.056468423214</v>
      </c>
      <c r="H49" s="39">
        <f t="shared" si="3"/>
        <v>2557.1672161732181</v>
      </c>
      <c r="I49" s="37">
        <f t="shared" si="4"/>
        <v>9332.2236845964326</v>
      </c>
      <c r="J49" s="82">
        <f t="shared" si="5"/>
        <v>-554.76094540284691</v>
      </c>
      <c r="K49" s="37">
        <f t="shared" si="6"/>
        <v>8777.4627391935865</v>
      </c>
      <c r="L49" s="37">
        <f t="shared" si="7"/>
        <v>24907705.01418788</v>
      </c>
      <c r="M49" s="37">
        <f t="shared" si="8"/>
        <v>23427048.050907683</v>
      </c>
      <c r="N49" s="41">
        <f>'jan-sep'!M49</f>
        <v>17748948.846121531</v>
      </c>
      <c r="O49" s="41">
        <f t="shared" si="9"/>
        <v>5678099.2047861516</v>
      </c>
    </row>
    <row r="50" spans="1:15" s="34" customFormat="1" x14ac:dyDescent="0.2">
      <c r="A50" s="33">
        <v>1560</v>
      </c>
      <c r="B50" s="34" t="s">
        <v>282</v>
      </c>
      <c r="C50" s="63">
        <v>86845087</v>
      </c>
      <c r="D50" s="36">
        <v>2960</v>
      </c>
      <c r="E50" s="37">
        <f t="shared" si="1"/>
        <v>29339.556418918917</v>
      </c>
      <c r="F50" s="38">
        <f t="shared" si="2"/>
        <v>0.73614478568584729</v>
      </c>
      <c r="G50" s="37">
        <f t="shared" si="10"/>
        <v>6309.6785556256291</v>
      </c>
      <c r="H50" s="39">
        <f t="shared" si="3"/>
        <v>2285.6967670412932</v>
      </c>
      <c r="I50" s="37">
        <f t="shared" si="4"/>
        <v>8595.3753226669214</v>
      </c>
      <c r="J50" s="82">
        <f t="shared" si="5"/>
        <v>-554.76094540284691</v>
      </c>
      <c r="K50" s="37">
        <f t="shared" si="6"/>
        <v>8040.6143772640744</v>
      </c>
      <c r="L50" s="37">
        <f t="shared" si="7"/>
        <v>25442310.955094088</v>
      </c>
      <c r="M50" s="37">
        <f t="shared" si="8"/>
        <v>23800218.55670166</v>
      </c>
      <c r="N50" s="41">
        <f>'jan-sep'!M50</f>
        <v>19044643.82578484</v>
      </c>
      <c r="O50" s="41">
        <f t="shared" si="9"/>
        <v>4755574.7309168205</v>
      </c>
    </row>
    <row r="51" spans="1:15" s="34" customFormat="1" x14ac:dyDescent="0.2">
      <c r="A51" s="33">
        <v>1563</v>
      </c>
      <c r="B51" s="34" t="s">
        <v>283</v>
      </c>
      <c r="C51" s="63">
        <v>250362952</v>
      </c>
      <c r="D51" s="36">
        <v>6932</v>
      </c>
      <c r="E51" s="37">
        <f t="shared" si="1"/>
        <v>36116.986728216965</v>
      </c>
      <c r="F51" s="38">
        <f t="shared" si="2"/>
        <v>0.90619404993858932</v>
      </c>
      <c r="G51" s="37">
        <f t="shared" si="10"/>
        <v>2243.2203700468003</v>
      </c>
      <c r="H51" s="39">
        <f t="shared" si="3"/>
        <v>0</v>
      </c>
      <c r="I51" s="37">
        <f t="shared" si="4"/>
        <v>2243.2203700468003</v>
      </c>
      <c r="J51" s="82">
        <f t="shared" si="5"/>
        <v>-554.76094540284691</v>
      </c>
      <c r="K51" s="37">
        <f t="shared" si="6"/>
        <v>1688.4594246439533</v>
      </c>
      <c r="L51" s="37">
        <f t="shared" si="7"/>
        <v>15550003.60516442</v>
      </c>
      <c r="M51" s="37">
        <f t="shared" si="8"/>
        <v>11704400.731631884</v>
      </c>
      <c r="N51" s="41">
        <f>'jan-sep'!M51</f>
        <v>7971783.0726094451</v>
      </c>
      <c r="O51" s="41">
        <f t="shared" si="9"/>
        <v>3732617.6590224393</v>
      </c>
    </row>
    <row r="52" spans="1:15" s="34" customFormat="1" x14ac:dyDescent="0.2">
      <c r="A52" s="33">
        <v>1566</v>
      </c>
      <c r="B52" s="34" t="s">
        <v>284</v>
      </c>
      <c r="C52" s="63">
        <v>189378986</v>
      </c>
      <c r="D52" s="36">
        <v>5849</v>
      </c>
      <c r="E52" s="37">
        <f t="shared" si="1"/>
        <v>32378.010942041376</v>
      </c>
      <c r="F52" s="38">
        <f t="shared" si="2"/>
        <v>0.81238119573251943</v>
      </c>
      <c r="G52" s="37">
        <f t="shared" si="10"/>
        <v>4486.6058417521535</v>
      </c>
      <c r="H52" s="39">
        <f t="shared" si="3"/>
        <v>1222.237683948433</v>
      </c>
      <c r="I52" s="37">
        <f t="shared" si="4"/>
        <v>5708.8435257005867</v>
      </c>
      <c r="J52" s="82">
        <f t="shared" si="5"/>
        <v>-554.76094540284691</v>
      </c>
      <c r="K52" s="37">
        <f t="shared" si="6"/>
        <v>5154.0825802977397</v>
      </c>
      <c r="L52" s="37">
        <f t="shared" si="7"/>
        <v>33391025.781822734</v>
      </c>
      <c r="M52" s="37">
        <f t="shared" si="8"/>
        <v>30146229.012161478</v>
      </c>
      <c r="N52" s="41">
        <f>'jan-sep'!M52</f>
        <v>26549929.350174144</v>
      </c>
      <c r="O52" s="41">
        <f t="shared" si="9"/>
        <v>3596299.6619873345</v>
      </c>
    </row>
    <row r="53" spans="1:15" s="34" customFormat="1" x14ac:dyDescent="0.2">
      <c r="A53" s="33">
        <v>1573</v>
      </c>
      <c r="B53" s="34" t="s">
        <v>286</v>
      </c>
      <c r="C53" s="63">
        <v>68940758</v>
      </c>
      <c r="D53" s="36">
        <v>2120</v>
      </c>
      <c r="E53" s="37">
        <f t="shared" si="1"/>
        <v>32519.225471698112</v>
      </c>
      <c r="F53" s="38">
        <f t="shared" si="2"/>
        <v>0.81592434199504627</v>
      </c>
      <c r="G53" s="37">
        <f t="shared" si="10"/>
        <v>4401.877123958112</v>
      </c>
      <c r="H53" s="39">
        <f t="shared" si="3"/>
        <v>1172.8125985685754</v>
      </c>
      <c r="I53" s="37">
        <f t="shared" si="4"/>
        <v>5574.6897225266875</v>
      </c>
      <c r="J53" s="82">
        <f t="shared" si="5"/>
        <v>-554.76094540284691</v>
      </c>
      <c r="K53" s="37">
        <f t="shared" si="6"/>
        <v>5019.9287771238405</v>
      </c>
      <c r="L53" s="37">
        <f t="shared" si="7"/>
        <v>11818342.211756578</v>
      </c>
      <c r="M53" s="37">
        <f t="shared" si="8"/>
        <v>10642249.007502543</v>
      </c>
      <c r="N53" s="41">
        <f>'jan-sep'!M53</f>
        <v>7620855.036035086</v>
      </c>
      <c r="O53" s="41">
        <f t="shared" si="9"/>
        <v>3021393.9714674568</v>
      </c>
    </row>
    <row r="54" spans="1:15" s="34" customFormat="1" x14ac:dyDescent="0.2">
      <c r="A54" s="33">
        <v>1576</v>
      </c>
      <c r="B54" s="34" t="s">
        <v>287</v>
      </c>
      <c r="C54" s="63">
        <v>111897641</v>
      </c>
      <c r="D54" s="36">
        <v>3384</v>
      </c>
      <c r="E54" s="37">
        <f t="shared" si="1"/>
        <v>33066.678782505907</v>
      </c>
      <c r="F54" s="38">
        <f t="shared" si="2"/>
        <v>0.82966023133172839</v>
      </c>
      <c r="G54" s="37">
        <f t="shared" si="10"/>
        <v>4073.4051374734349</v>
      </c>
      <c r="H54" s="39">
        <f t="shared" si="3"/>
        <v>981.20393978584684</v>
      </c>
      <c r="I54" s="37">
        <f t="shared" si="4"/>
        <v>5054.6090772592815</v>
      </c>
      <c r="J54" s="82">
        <f t="shared" si="5"/>
        <v>-554.76094540284691</v>
      </c>
      <c r="K54" s="37">
        <f t="shared" si="6"/>
        <v>4499.8481318564345</v>
      </c>
      <c r="L54" s="37">
        <f t="shared" si="7"/>
        <v>17104797.117445409</v>
      </c>
      <c r="M54" s="37">
        <f t="shared" si="8"/>
        <v>15227486.078202175</v>
      </c>
      <c r="N54" s="41">
        <f>'jan-sep'!M54</f>
        <v>10394615.412991848</v>
      </c>
      <c r="O54" s="41">
        <f t="shared" si="9"/>
        <v>4832870.6652103271</v>
      </c>
    </row>
    <row r="55" spans="1:15" s="34" customFormat="1" x14ac:dyDescent="0.2">
      <c r="A55" s="33">
        <v>1577</v>
      </c>
      <c r="B55" s="34" t="s">
        <v>271</v>
      </c>
      <c r="C55" s="63">
        <v>306345050</v>
      </c>
      <c r="D55" s="36">
        <v>10809</v>
      </c>
      <c r="E55" s="37">
        <f t="shared" si="1"/>
        <v>28341.664353779259</v>
      </c>
      <c r="F55" s="38">
        <f t="shared" si="2"/>
        <v>0.71110715287568804</v>
      </c>
      <c r="G55" s="37">
        <f t="shared" si="10"/>
        <v>6908.4137947094241</v>
      </c>
      <c r="H55" s="39">
        <f t="shared" si="3"/>
        <v>2634.9589898401737</v>
      </c>
      <c r="I55" s="37">
        <f t="shared" si="4"/>
        <v>9543.3727845495978</v>
      </c>
      <c r="J55" s="82">
        <f t="shared" si="5"/>
        <v>-554.76094540284691</v>
      </c>
      <c r="K55" s="37">
        <f t="shared" si="6"/>
        <v>8988.6118391467517</v>
      </c>
      <c r="L55" s="37">
        <f t="shared" si="7"/>
        <v>103154316.42819661</v>
      </c>
      <c r="M55" s="37">
        <f t="shared" si="8"/>
        <v>97157905.369337246</v>
      </c>
      <c r="N55" s="41">
        <f>'jan-sep'!M55</f>
        <v>69436025.992029846</v>
      </c>
      <c r="O55" s="41">
        <f t="shared" si="9"/>
        <v>27721879.3773074</v>
      </c>
    </row>
    <row r="56" spans="1:15" s="34" customFormat="1" x14ac:dyDescent="0.2">
      <c r="A56" s="33">
        <v>1578</v>
      </c>
      <c r="B56" s="34" t="s">
        <v>394</v>
      </c>
      <c r="C56" s="63">
        <v>70041783</v>
      </c>
      <c r="D56" s="36">
        <v>2491</v>
      </c>
      <c r="E56" s="37">
        <f t="shared" si="1"/>
        <v>28117.937775993578</v>
      </c>
      <c r="F56" s="38">
        <f t="shared" si="2"/>
        <v>0.70549373625463552</v>
      </c>
      <c r="G56" s="37">
        <f t="shared" si="10"/>
        <v>7042.6497413808329</v>
      </c>
      <c r="H56" s="39">
        <f t="shared" si="3"/>
        <v>2713.2632920651622</v>
      </c>
      <c r="I56" s="37">
        <f t="shared" si="4"/>
        <v>9755.9130334459951</v>
      </c>
      <c r="J56" s="82">
        <f t="shared" si="5"/>
        <v>-554.76094540284691</v>
      </c>
      <c r="K56" s="37">
        <f t="shared" si="6"/>
        <v>9201.152088043149</v>
      </c>
      <c r="L56" s="37">
        <f t="shared" si="7"/>
        <v>24301979.366313975</v>
      </c>
      <c r="M56" s="37">
        <f t="shared" si="8"/>
        <v>22920069.851315483</v>
      </c>
      <c r="N56" s="41">
        <f>'jan-sep'!M56</f>
        <v>9101323.4623412266</v>
      </c>
      <c r="O56" s="41">
        <f t="shared" si="9"/>
        <v>13818746.388974257</v>
      </c>
    </row>
    <row r="57" spans="1:15" s="34" customFormat="1" x14ac:dyDescent="0.2">
      <c r="A57" s="33">
        <v>1579</v>
      </c>
      <c r="B57" s="34" t="s">
        <v>395</v>
      </c>
      <c r="C57" s="63">
        <v>412427779</v>
      </c>
      <c r="D57" s="36">
        <v>13287</v>
      </c>
      <c r="E57" s="37">
        <f t="shared" si="1"/>
        <v>31039.947241664784</v>
      </c>
      <c r="F57" s="38">
        <f t="shared" si="2"/>
        <v>0.77880847902598538</v>
      </c>
      <c r="G57" s="37">
        <f t="shared" si="10"/>
        <v>5289.4440619781089</v>
      </c>
      <c r="H57" s="39">
        <f t="shared" si="3"/>
        <v>1690.5599790802398</v>
      </c>
      <c r="I57" s="37">
        <f t="shared" si="4"/>
        <v>6980.0040410583488</v>
      </c>
      <c r="J57" s="82">
        <f t="shared" si="5"/>
        <v>-554.76094540284691</v>
      </c>
      <c r="K57" s="37">
        <f t="shared" si="6"/>
        <v>6425.2430956555017</v>
      </c>
      <c r="L57" s="37">
        <f t="shared" si="7"/>
        <v>92743313.693542287</v>
      </c>
      <c r="M57" s="37">
        <f t="shared" si="8"/>
        <v>85372205.011974648</v>
      </c>
      <c r="N57" s="41">
        <f>'jan-sep'!M57</f>
        <v>64493729.416791573</v>
      </c>
      <c r="O57" s="41">
        <f t="shared" si="9"/>
        <v>20878475.595183074</v>
      </c>
    </row>
    <row r="58" spans="1:15" s="34" customFormat="1" x14ac:dyDescent="0.2">
      <c r="A58" s="33">
        <v>1804</v>
      </c>
      <c r="B58" s="34" t="s">
        <v>288</v>
      </c>
      <c r="C58" s="63">
        <v>2012245940</v>
      </c>
      <c r="D58" s="36">
        <v>52803</v>
      </c>
      <c r="E58" s="37">
        <f t="shared" si="1"/>
        <v>38108.553301895729</v>
      </c>
      <c r="F58" s="38">
        <f t="shared" si="2"/>
        <v>0.95616349486225161</v>
      </c>
      <c r="G58" s="37">
        <f t="shared" si="10"/>
        <v>1048.2804258395422</v>
      </c>
      <c r="H58" s="39">
        <f t="shared" si="3"/>
        <v>0</v>
      </c>
      <c r="I58" s="37">
        <f t="shared" si="4"/>
        <v>1048.2804258395422</v>
      </c>
      <c r="J58" s="82">
        <f t="shared" si="5"/>
        <v>-554.76094540284691</v>
      </c>
      <c r="K58" s="37">
        <f t="shared" si="6"/>
        <v>493.51948043669529</v>
      </c>
      <c r="L58" s="37">
        <f t="shared" si="7"/>
        <v>55352351.325605348</v>
      </c>
      <c r="M58" s="37">
        <f t="shared" si="8"/>
        <v>26059309.12549882</v>
      </c>
      <c r="N58" s="41">
        <f>'jan-sep'!M58</f>
        <v>19644734.640016798</v>
      </c>
      <c r="O58" s="41">
        <f t="shared" si="9"/>
        <v>6414574.4854820222</v>
      </c>
    </row>
    <row r="59" spans="1:15" s="34" customFormat="1" x14ac:dyDescent="0.2">
      <c r="A59" s="33">
        <v>1806</v>
      </c>
      <c r="B59" s="34" t="s">
        <v>289</v>
      </c>
      <c r="C59" s="63">
        <v>719882067</v>
      </c>
      <c r="D59" s="36">
        <v>21530</v>
      </c>
      <c r="E59" s="37">
        <f t="shared" si="1"/>
        <v>33436.231630283328</v>
      </c>
      <c r="F59" s="38">
        <f t="shared" si="2"/>
        <v>0.83893250518762352</v>
      </c>
      <c r="G59" s="37">
        <f t="shared" si="10"/>
        <v>3851.6734288069824</v>
      </c>
      <c r="H59" s="39">
        <f t="shared" si="3"/>
        <v>851.8604430637497</v>
      </c>
      <c r="I59" s="37">
        <f t="shared" si="4"/>
        <v>4703.5338718707317</v>
      </c>
      <c r="J59" s="82">
        <f t="shared" si="5"/>
        <v>-554.76094540284691</v>
      </c>
      <c r="K59" s="37">
        <f t="shared" si="6"/>
        <v>4148.7729264678846</v>
      </c>
      <c r="L59" s="37">
        <f t="shared" si="7"/>
        <v>101267084.26137686</v>
      </c>
      <c r="M59" s="37">
        <f t="shared" si="8"/>
        <v>89323081.10685356</v>
      </c>
      <c r="N59" s="41">
        <f>'jan-sep'!M59</f>
        <v>69114579.502752557</v>
      </c>
      <c r="O59" s="41">
        <f t="shared" si="9"/>
        <v>20208501.604101002</v>
      </c>
    </row>
    <row r="60" spans="1:15" s="34" customFormat="1" x14ac:dyDescent="0.2">
      <c r="A60" s="33">
        <v>1811</v>
      </c>
      <c r="B60" s="34" t="s">
        <v>290</v>
      </c>
      <c r="C60" s="63">
        <v>56645322</v>
      </c>
      <c r="D60" s="36">
        <v>1406</v>
      </c>
      <c r="E60" s="37">
        <f t="shared" si="1"/>
        <v>40288.28022759602</v>
      </c>
      <c r="F60" s="38">
        <f t="shared" si="2"/>
        <v>1.0108539812371113</v>
      </c>
      <c r="G60" s="37">
        <f t="shared" si="10"/>
        <v>-259.55572958063277</v>
      </c>
      <c r="H60" s="39">
        <f t="shared" si="3"/>
        <v>0</v>
      </c>
      <c r="I60" s="37">
        <f t="shared" si="4"/>
        <v>-259.55572958063277</v>
      </c>
      <c r="J60" s="82">
        <f t="shared" si="5"/>
        <v>-554.76094540284691</v>
      </c>
      <c r="K60" s="37">
        <f t="shared" si="6"/>
        <v>-814.31667498347974</v>
      </c>
      <c r="L60" s="37">
        <f t="shared" si="7"/>
        <v>-364935.35579036968</v>
      </c>
      <c r="M60" s="37">
        <f t="shared" si="8"/>
        <v>-1144929.2450267726</v>
      </c>
      <c r="N60" s="41">
        <f>'jan-sep'!M60</f>
        <v>1260778.684375199</v>
      </c>
      <c r="O60" s="41">
        <f t="shared" si="9"/>
        <v>-2405707.9294019714</v>
      </c>
    </row>
    <row r="61" spans="1:15" s="34" customFormat="1" x14ac:dyDescent="0.2">
      <c r="A61" s="33">
        <v>1812</v>
      </c>
      <c r="B61" s="34" t="s">
        <v>291</v>
      </c>
      <c r="C61" s="63">
        <v>66118545</v>
      </c>
      <c r="D61" s="36">
        <v>1981</v>
      </c>
      <c r="E61" s="37">
        <f t="shared" si="1"/>
        <v>33376.347804139325</v>
      </c>
      <c r="F61" s="38">
        <f t="shared" si="2"/>
        <v>0.83742998873054453</v>
      </c>
      <c r="G61" s="37">
        <f t="shared" si="10"/>
        <v>3887.6037244933846</v>
      </c>
      <c r="H61" s="39">
        <f t="shared" si="3"/>
        <v>872.81978221415079</v>
      </c>
      <c r="I61" s="37">
        <f t="shared" si="4"/>
        <v>4760.4235067075351</v>
      </c>
      <c r="J61" s="82">
        <f t="shared" si="5"/>
        <v>-554.76094540284691</v>
      </c>
      <c r="K61" s="37">
        <f t="shared" si="6"/>
        <v>4205.6625613046881</v>
      </c>
      <c r="L61" s="37">
        <f t="shared" si="7"/>
        <v>9430398.966787627</v>
      </c>
      <c r="M61" s="37">
        <f t="shared" si="8"/>
        <v>8331417.5339445872</v>
      </c>
      <c r="N61" s="41">
        <f>'jan-sep'!M61</f>
        <v>9234639.2649931591</v>
      </c>
      <c r="O61" s="41">
        <f t="shared" si="9"/>
        <v>-903221.73104857188</v>
      </c>
    </row>
    <row r="62" spans="1:15" s="34" customFormat="1" x14ac:dyDescent="0.2">
      <c r="A62" s="33">
        <v>1813</v>
      </c>
      <c r="B62" s="34" t="s">
        <v>292</v>
      </c>
      <c r="C62" s="63">
        <v>347220244</v>
      </c>
      <c r="D62" s="36">
        <v>7777</v>
      </c>
      <c r="E62" s="37">
        <f t="shared" si="1"/>
        <v>44647.067506750675</v>
      </c>
      <c r="F62" s="38">
        <f t="shared" si="2"/>
        <v>1.1202182293412322</v>
      </c>
      <c r="G62" s="37">
        <f t="shared" si="10"/>
        <v>-2874.8280970734254</v>
      </c>
      <c r="H62" s="39">
        <f t="shared" si="3"/>
        <v>0</v>
      </c>
      <c r="I62" s="37">
        <f t="shared" si="4"/>
        <v>-2874.8280970734254</v>
      </c>
      <c r="J62" s="82">
        <f t="shared" si="5"/>
        <v>-554.76094540284691</v>
      </c>
      <c r="K62" s="37">
        <f t="shared" si="6"/>
        <v>-3429.5890424762724</v>
      </c>
      <c r="L62" s="37">
        <f t="shared" si="7"/>
        <v>-22357538.110940028</v>
      </c>
      <c r="M62" s="37">
        <f t="shared" si="8"/>
        <v>-26671913.983337972</v>
      </c>
      <c r="N62" s="41">
        <f>'jan-sep'!M62</f>
        <v>-1446718.4546330608</v>
      </c>
      <c r="O62" s="41">
        <f t="shared" si="9"/>
        <v>-25225195.528704911</v>
      </c>
    </row>
    <row r="63" spans="1:15" s="34" customFormat="1" x14ac:dyDescent="0.2">
      <c r="A63" s="33">
        <v>1815</v>
      </c>
      <c r="B63" s="34" t="s">
        <v>293</v>
      </c>
      <c r="C63" s="63">
        <v>48546642</v>
      </c>
      <c r="D63" s="36">
        <v>1175</v>
      </c>
      <c r="E63" s="37">
        <f t="shared" si="1"/>
        <v>41316.291063829791</v>
      </c>
      <c r="F63" s="38">
        <f t="shared" si="2"/>
        <v>1.0366473097359039</v>
      </c>
      <c r="G63" s="37">
        <f t="shared" si="10"/>
        <v>-876.36223132089503</v>
      </c>
      <c r="H63" s="39">
        <f t="shared" si="3"/>
        <v>0</v>
      </c>
      <c r="I63" s="37">
        <f t="shared" si="4"/>
        <v>-876.36223132089503</v>
      </c>
      <c r="J63" s="82">
        <f t="shared" si="5"/>
        <v>-554.76094540284691</v>
      </c>
      <c r="K63" s="37">
        <f t="shared" si="6"/>
        <v>-1431.1231767237418</v>
      </c>
      <c r="L63" s="37">
        <f t="shared" si="7"/>
        <v>-1029725.6218020517</v>
      </c>
      <c r="M63" s="37">
        <f t="shared" si="8"/>
        <v>-1681569.7326503966</v>
      </c>
      <c r="N63" s="41">
        <f>'jan-sep'!M63</f>
        <v>799193.23253261717</v>
      </c>
      <c r="O63" s="41">
        <f t="shared" si="9"/>
        <v>-2480762.9651830141</v>
      </c>
    </row>
    <row r="64" spans="1:15" s="34" customFormat="1" x14ac:dyDescent="0.2">
      <c r="A64" s="33">
        <v>1816</v>
      </c>
      <c r="B64" s="34" t="s">
        <v>294</v>
      </c>
      <c r="C64" s="63">
        <v>18482956</v>
      </c>
      <c r="D64" s="36">
        <v>462</v>
      </c>
      <c r="E64" s="37">
        <f t="shared" si="1"/>
        <v>40006.398268398269</v>
      </c>
      <c r="F64" s="38">
        <f t="shared" si="2"/>
        <v>1.0037814157395453</v>
      </c>
      <c r="G64" s="37">
        <f t="shared" si="10"/>
        <v>-90.426554061981733</v>
      </c>
      <c r="H64" s="39">
        <f t="shared" si="3"/>
        <v>0</v>
      </c>
      <c r="I64" s="37">
        <f t="shared" si="4"/>
        <v>-90.426554061981733</v>
      </c>
      <c r="J64" s="82">
        <f t="shared" si="5"/>
        <v>-554.76094540284691</v>
      </c>
      <c r="K64" s="37">
        <f t="shared" si="6"/>
        <v>-645.18749946482865</v>
      </c>
      <c r="L64" s="37">
        <f t="shared" si="7"/>
        <v>-41777.067976635561</v>
      </c>
      <c r="M64" s="37">
        <f t="shared" si="8"/>
        <v>-298076.62475275085</v>
      </c>
      <c r="N64" s="41">
        <f>'jan-sep'!M64</f>
        <v>633613.30368516454</v>
      </c>
      <c r="O64" s="41">
        <f t="shared" si="9"/>
        <v>-931689.9284379154</v>
      </c>
    </row>
    <row r="65" spans="1:15" s="34" customFormat="1" x14ac:dyDescent="0.2">
      <c r="A65" s="33">
        <v>1818</v>
      </c>
      <c r="B65" s="34" t="s">
        <v>396</v>
      </c>
      <c r="C65" s="63">
        <v>63899916</v>
      </c>
      <c r="D65" s="36">
        <v>1825</v>
      </c>
      <c r="E65" s="37">
        <f t="shared" si="1"/>
        <v>35013.652602739727</v>
      </c>
      <c r="F65" s="38">
        <f t="shared" si="2"/>
        <v>0.87851082079421183</v>
      </c>
      <c r="G65" s="37">
        <f t="shared" si="10"/>
        <v>2905.2208453331432</v>
      </c>
      <c r="H65" s="39">
        <f t="shared" si="3"/>
        <v>299.76310270401007</v>
      </c>
      <c r="I65" s="37">
        <f t="shared" si="4"/>
        <v>3204.9839480371534</v>
      </c>
      <c r="J65" s="82">
        <f t="shared" si="5"/>
        <v>-554.76094540284691</v>
      </c>
      <c r="K65" s="37">
        <f t="shared" si="6"/>
        <v>2650.2230026343063</v>
      </c>
      <c r="L65" s="37">
        <f t="shared" si="7"/>
        <v>5849095.7051678048</v>
      </c>
      <c r="M65" s="37">
        <f t="shared" si="8"/>
        <v>4836656.9798076088</v>
      </c>
      <c r="N65" s="41">
        <f>'jan-sep'!M65</f>
        <v>3098855.0640396359</v>
      </c>
      <c r="O65" s="41">
        <f t="shared" si="9"/>
        <v>1737801.9157679728</v>
      </c>
    </row>
    <row r="66" spans="1:15" s="34" customFormat="1" x14ac:dyDescent="0.2">
      <c r="A66" s="33">
        <v>1820</v>
      </c>
      <c r="B66" s="34" t="s">
        <v>295</v>
      </c>
      <c r="C66" s="63">
        <v>234917552</v>
      </c>
      <c r="D66" s="36">
        <v>7333</v>
      </c>
      <c r="E66" s="37">
        <f t="shared" si="1"/>
        <v>32035.667803081957</v>
      </c>
      <c r="F66" s="38">
        <f t="shared" si="2"/>
        <v>0.80379162767423085</v>
      </c>
      <c r="G66" s="37">
        <f t="shared" si="10"/>
        <v>4692.0117251278052</v>
      </c>
      <c r="H66" s="39">
        <f t="shared" si="3"/>
        <v>1342.0577825842295</v>
      </c>
      <c r="I66" s="37">
        <f t="shared" si="4"/>
        <v>6034.0695077120345</v>
      </c>
      <c r="J66" s="82">
        <f t="shared" si="5"/>
        <v>-554.76094540284691</v>
      </c>
      <c r="K66" s="37">
        <f t="shared" si="6"/>
        <v>5479.3085623091874</v>
      </c>
      <c r="L66" s="37">
        <f t="shared" si="7"/>
        <v>44247831.700052351</v>
      </c>
      <c r="M66" s="37">
        <f t="shared" si="8"/>
        <v>40179769.687413268</v>
      </c>
      <c r="N66" s="41">
        <f>'jan-sep'!M66</f>
        <v>32943686.1053987</v>
      </c>
      <c r="O66" s="41">
        <f t="shared" si="9"/>
        <v>7236083.5820145682</v>
      </c>
    </row>
    <row r="67" spans="1:15" s="34" customFormat="1" x14ac:dyDescent="0.2">
      <c r="A67" s="33">
        <v>1822</v>
      </c>
      <c r="B67" s="34" t="s">
        <v>296</v>
      </c>
      <c r="C67" s="63">
        <v>58816641</v>
      </c>
      <c r="D67" s="36">
        <v>2257</v>
      </c>
      <c r="E67" s="37">
        <f t="shared" si="1"/>
        <v>26059.654851572883</v>
      </c>
      <c r="F67" s="38">
        <f t="shared" si="2"/>
        <v>0.65385034326518077</v>
      </c>
      <c r="G67" s="37">
        <f t="shared" si="10"/>
        <v>8277.6194960332487</v>
      </c>
      <c r="H67" s="39">
        <f t="shared" si="3"/>
        <v>3433.6623156124051</v>
      </c>
      <c r="I67" s="37">
        <f t="shared" si="4"/>
        <v>11711.281811645655</v>
      </c>
      <c r="J67" s="82">
        <f t="shared" si="5"/>
        <v>-554.76094540284691</v>
      </c>
      <c r="K67" s="37">
        <f t="shared" si="6"/>
        <v>11156.520866242809</v>
      </c>
      <c r="L67" s="37">
        <f t="shared" si="7"/>
        <v>26432363.048884243</v>
      </c>
      <c r="M67" s="37">
        <f t="shared" si="8"/>
        <v>25180267.595110018</v>
      </c>
      <c r="N67" s="41">
        <f>'jan-sep'!M67</f>
        <v>19894843.635910936</v>
      </c>
      <c r="O67" s="41">
        <f t="shared" si="9"/>
        <v>5285423.9591990821</v>
      </c>
    </row>
    <row r="68" spans="1:15" s="34" customFormat="1" x14ac:dyDescent="0.2">
      <c r="A68" s="33">
        <v>1824</v>
      </c>
      <c r="B68" s="34" t="s">
        <v>297</v>
      </c>
      <c r="C68" s="63">
        <v>428602618</v>
      </c>
      <c r="D68" s="36">
        <v>13233</v>
      </c>
      <c r="E68" s="37">
        <f t="shared" si="1"/>
        <v>32388.922995541448</v>
      </c>
      <c r="F68" s="38">
        <f t="shared" si="2"/>
        <v>0.81265498485088605</v>
      </c>
      <c r="G68" s="37">
        <f t="shared" si="10"/>
        <v>4480.0586096521101</v>
      </c>
      <c r="H68" s="39">
        <f t="shared" si="3"/>
        <v>1218.4184652234073</v>
      </c>
      <c r="I68" s="37">
        <f t="shared" si="4"/>
        <v>5698.4770748755172</v>
      </c>
      <c r="J68" s="82">
        <f t="shared" si="5"/>
        <v>-554.76094540284691</v>
      </c>
      <c r="K68" s="37">
        <f t="shared" si="6"/>
        <v>5143.7161294726702</v>
      </c>
      <c r="L68" s="37">
        <f t="shared" si="7"/>
        <v>75407947.131827727</v>
      </c>
      <c r="M68" s="37">
        <f t="shared" si="8"/>
        <v>68066795.541311845</v>
      </c>
      <c r="N68" s="41">
        <f>'jan-sep'!M68</f>
        <v>57297960.595307685</v>
      </c>
      <c r="O68" s="41">
        <f t="shared" si="9"/>
        <v>10768834.94600416</v>
      </c>
    </row>
    <row r="69" spans="1:15" s="34" customFormat="1" x14ac:dyDescent="0.2">
      <c r="A69" s="33">
        <v>1825</v>
      </c>
      <c r="B69" s="34" t="s">
        <v>298</v>
      </c>
      <c r="C69" s="63">
        <v>42107522</v>
      </c>
      <c r="D69" s="36">
        <v>1461</v>
      </c>
      <c r="E69" s="37">
        <f t="shared" si="1"/>
        <v>28821.028062970567</v>
      </c>
      <c r="F69" s="38">
        <f t="shared" si="2"/>
        <v>0.72313463856530336</v>
      </c>
      <c r="G69" s="37">
        <f t="shared" si="10"/>
        <v>6620.795569194639</v>
      </c>
      <c r="H69" s="39">
        <f t="shared" si="3"/>
        <v>2467.181691623216</v>
      </c>
      <c r="I69" s="37">
        <f t="shared" si="4"/>
        <v>9087.9772608178555</v>
      </c>
      <c r="J69" s="82">
        <f t="shared" si="5"/>
        <v>-554.76094540284691</v>
      </c>
      <c r="K69" s="37">
        <f t="shared" si="6"/>
        <v>8533.2163154150094</v>
      </c>
      <c r="L69" s="37">
        <f t="shared" si="7"/>
        <v>13277534.778054887</v>
      </c>
      <c r="M69" s="37">
        <f t="shared" si="8"/>
        <v>12467029.036821328</v>
      </c>
      <c r="N69" s="41">
        <f>'jan-sep'!M69</f>
        <v>9329660.7618147414</v>
      </c>
      <c r="O69" s="41">
        <f t="shared" si="9"/>
        <v>3137368.2750065867</v>
      </c>
    </row>
    <row r="70" spans="1:15" s="34" customFormat="1" x14ac:dyDescent="0.2">
      <c r="A70" s="33">
        <v>1826</v>
      </c>
      <c r="B70" s="34" t="s">
        <v>397</v>
      </c>
      <c r="C70" s="63">
        <v>32470172</v>
      </c>
      <c r="D70" s="36">
        <v>1273</v>
      </c>
      <c r="E70" s="37">
        <f t="shared" si="1"/>
        <v>25506.812254516888</v>
      </c>
      <c r="F70" s="38">
        <f t="shared" si="2"/>
        <v>0.63997923392334466</v>
      </c>
      <c r="G70" s="37">
        <f t="shared" si="10"/>
        <v>8609.3250542668466</v>
      </c>
      <c r="H70" s="39">
        <f t="shared" si="3"/>
        <v>3627.1572245820034</v>
      </c>
      <c r="I70" s="37">
        <f t="shared" si="4"/>
        <v>12236.482278848849</v>
      </c>
      <c r="J70" s="82">
        <f t="shared" si="5"/>
        <v>-554.76094540284691</v>
      </c>
      <c r="K70" s="37">
        <f t="shared" si="6"/>
        <v>11681.721333446003</v>
      </c>
      <c r="L70" s="37">
        <f t="shared" si="7"/>
        <v>15577041.940974586</v>
      </c>
      <c r="M70" s="37">
        <f t="shared" si="8"/>
        <v>14870831.257476762</v>
      </c>
      <c r="N70" s="41">
        <f>'jan-sep'!M70</f>
        <v>10178949.972204085</v>
      </c>
      <c r="O70" s="41">
        <f t="shared" si="9"/>
        <v>4691881.2852726765</v>
      </c>
    </row>
    <row r="71" spans="1:15" s="34" customFormat="1" x14ac:dyDescent="0.2">
      <c r="A71" s="33">
        <v>1827</v>
      </c>
      <c r="B71" s="34" t="s">
        <v>299</v>
      </c>
      <c r="C71" s="63">
        <v>57160227</v>
      </c>
      <c r="D71" s="36">
        <v>1369</v>
      </c>
      <c r="E71" s="37">
        <f t="shared" si="1"/>
        <v>41753.270270270274</v>
      </c>
      <c r="F71" s="38">
        <f t="shared" si="2"/>
        <v>1.0476113461269543</v>
      </c>
      <c r="G71" s="37">
        <f t="shared" si="10"/>
        <v>-1138.5497551851847</v>
      </c>
      <c r="H71" s="39">
        <f t="shared" si="3"/>
        <v>0</v>
      </c>
      <c r="I71" s="37">
        <f t="shared" si="4"/>
        <v>-1138.5497551851847</v>
      </c>
      <c r="J71" s="82">
        <f t="shared" si="5"/>
        <v>-554.76094540284691</v>
      </c>
      <c r="K71" s="37">
        <f t="shared" si="6"/>
        <v>-1693.3107005880315</v>
      </c>
      <c r="L71" s="37">
        <f t="shared" si="7"/>
        <v>-1558674.6148485178</v>
      </c>
      <c r="M71" s="37">
        <f t="shared" si="8"/>
        <v>-2318142.3491050149</v>
      </c>
      <c r="N71" s="41">
        <f>'jan-sep'!M71</f>
        <v>353240.41373374668</v>
      </c>
      <c r="O71" s="41">
        <f t="shared" si="9"/>
        <v>-2671382.7628387618</v>
      </c>
    </row>
    <row r="72" spans="1:15" s="34" customFormat="1" x14ac:dyDescent="0.2">
      <c r="A72" s="33">
        <v>1828</v>
      </c>
      <c r="B72" s="34" t="s">
        <v>300</v>
      </c>
      <c r="C72" s="63">
        <v>49578161</v>
      </c>
      <c r="D72" s="36">
        <v>1698</v>
      </c>
      <c r="E72" s="37">
        <f t="shared" si="1"/>
        <v>29197.974676089518</v>
      </c>
      <c r="F72" s="38">
        <f t="shared" si="2"/>
        <v>0.73259242585313455</v>
      </c>
      <c r="G72" s="37">
        <f t="shared" si="10"/>
        <v>6394.6276013232682</v>
      </c>
      <c r="H72" s="39">
        <f t="shared" si="3"/>
        <v>2335.250377031583</v>
      </c>
      <c r="I72" s="37">
        <f t="shared" si="4"/>
        <v>8729.8779783548507</v>
      </c>
      <c r="J72" s="82">
        <f t="shared" si="5"/>
        <v>-554.76094540284691</v>
      </c>
      <c r="K72" s="37">
        <f t="shared" si="6"/>
        <v>8175.1170329520037</v>
      </c>
      <c r="L72" s="37">
        <f t="shared" si="7"/>
        <v>14823332.807246536</v>
      </c>
      <c r="M72" s="37">
        <f t="shared" si="8"/>
        <v>13881348.721952502</v>
      </c>
      <c r="N72" s="41">
        <f>'jan-sep'!M72</f>
        <v>12176535.219994139</v>
      </c>
      <c r="O72" s="41">
        <f t="shared" si="9"/>
        <v>1704813.5019583628</v>
      </c>
    </row>
    <row r="73" spans="1:15" s="34" customFormat="1" x14ac:dyDescent="0.2">
      <c r="A73" s="33">
        <v>1832</v>
      </c>
      <c r="B73" s="34" t="s">
        <v>301</v>
      </c>
      <c r="C73" s="63">
        <v>148925730</v>
      </c>
      <c r="D73" s="36">
        <v>4420</v>
      </c>
      <c r="E73" s="37">
        <f t="shared" ref="E73:E136" si="11">(C73)/D73</f>
        <v>33693.604072398193</v>
      </c>
      <c r="F73" s="38">
        <f t="shared" ref="F73:F136" si="12">IF(ISNUMBER(C73),E73/E$365,"")</f>
        <v>0.84539011410770659</v>
      </c>
      <c r="G73" s="37">
        <f t="shared" ref="G73:G136" si="13">(E$365-E73)*0.6</f>
        <v>3697.2499635380632</v>
      </c>
      <c r="H73" s="39">
        <f t="shared" ref="H73:H136" si="14">IF(E73&gt;=E$365*0.9,0,IF(E73&lt;0.9*E$365,(E$365*0.9-E73)*0.35))</f>
        <v>761.78008832354681</v>
      </c>
      <c r="I73" s="37">
        <f t="shared" ref="I73:I136" si="15">G73+H73</f>
        <v>4459.0300518616095</v>
      </c>
      <c r="J73" s="82">
        <f t="shared" ref="J73:J136" si="16">I$367</f>
        <v>-554.76094540284691</v>
      </c>
      <c r="K73" s="37">
        <f t="shared" ref="K73:K136" si="17">I73+J73</f>
        <v>3904.2691064587625</v>
      </c>
      <c r="L73" s="37">
        <f t="shared" ref="L73:L136" si="18">(I73*D73)</f>
        <v>19708912.829228316</v>
      </c>
      <c r="M73" s="37">
        <f t="shared" ref="M73:M136" si="19">(K73*D73)</f>
        <v>17256869.450547729</v>
      </c>
      <c r="N73" s="41">
        <f>'jan-sep'!M73</f>
        <v>5775755.303654612</v>
      </c>
      <c r="O73" s="41">
        <f t="shared" ref="O73:O136" si="20">M73-N73</f>
        <v>11481114.146893118</v>
      </c>
    </row>
    <row r="74" spans="1:15" s="34" customFormat="1" x14ac:dyDescent="0.2">
      <c r="A74" s="33">
        <v>1833</v>
      </c>
      <c r="B74" s="34" t="s">
        <v>302</v>
      </c>
      <c r="C74" s="63">
        <v>848550997</v>
      </c>
      <c r="D74" s="36">
        <v>26092</v>
      </c>
      <c r="E74" s="37">
        <f t="shared" si="11"/>
        <v>32521.50072819255</v>
      </c>
      <c r="F74" s="38">
        <f t="shared" si="12"/>
        <v>0.81598142936816687</v>
      </c>
      <c r="G74" s="37">
        <f t="shared" si="13"/>
        <v>4400.5119700614496</v>
      </c>
      <c r="H74" s="39">
        <f t="shared" si="14"/>
        <v>1172.0162587955219</v>
      </c>
      <c r="I74" s="37">
        <f t="shared" si="15"/>
        <v>5572.5282288569715</v>
      </c>
      <c r="J74" s="82">
        <f t="shared" si="16"/>
        <v>-554.76094540284691</v>
      </c>
      <c r="K74" s="37">
        <f t="shared" si="17"/>
        <v>5017.7672834541245</v>
      </c>
      <c r="L74" s="37">
        <f t="shared" si="18"/>
        <v>145398406.5473361</v>
      </c>
      <c r="M74" s="37">
        <f t="shared" si="19"/>
        <v>130923583.95988502</v>
      </c>
      <c r="N74" s="41">
        <f>'jan-sep'!M74</f>
        <v>90761974.482560098</v>
      </c>
      <c r="O74" s="41">
        <f t="shared" si="20"/>
        <v>40161609.477324918</v>
      </c>
    </row>
    <row r="75" spans="1:15" s="34" customFormat="1" x14ac:dyDescent="0.2">
      <c r="A75" s="33">
        <v>1834</v>
      </c>
      <c r="B75" s="34" t="s">
        <v>303</v>
      </c>
      <c r="C75" s="63">
        <v>101214578</v>
      </c>
      <c r="D75" s="36">
        <v>1869</v>
      </c>
      <c r="E75" s="37">
        <f t="shared" si="11"/>
        <v>54154.402354200109</v>
      </c>
      <c r="F75" s="38">
        <f t="shared" si="12"/>
        <v>1.3587622234558214</v>
      </c>
      <c r="G75" s="37">
        <f t="shared" si="13"/>
        <v>-8579.2290055430858</v>
      </c>
      <c r="H75" s="39">
        <f t="shared" si="14"/>
        <v>0</v>
      </c>
      <c r="I75" s="37">
        <f t="shared" si="15"/>
        <v>-8579.2290055430858</v>
      </c>
      <c r="J75" s="82">
        <f t="shared" si="16"/>
        <v>-554.76094540284691</v>
      </c>
      <c r="K75" s="37">
        <f t="shared" si="17"/>
        <v>-9133.9899509459319</v>
      </c>
      <c r="L75" s="37">
        <f t="shared" si="18"/>
        <v>-16034579.011360027</v>
      </c>
      <c r="M75" s="37">
        <f t="shared" si="19"/>
        <v>-17071427.218317948</v>
      </c>
      <c r="N75" s="41">
        <f>'jan-sep'!M75</f>
        <v>-14288056.053273652</v>
      </c>
      <c r="O75" s="41">
        <f t="shared" si="20"/>
        <v>-2783371.1650442965</v>
      </c>
    </row>
    <row r="76" spans="1:15" s="34" customFormat="1" x14ac:dyDescent="0.2">
      <c r="A76" s="33">
        <v>1835</v>
      </c>
      <c r="B76" s="34" t="s">
        <v>304</v>
      </c>
      <c r="C76" s="63">
        <v>14608198</v>
      </c>
      <c r="D76" s="36">
        <v>450</v>
      </c>
      <c r="E76" s="37">
        <f t="shared" si="11"/>
        <v>32462.662222222221</v>
      </c>
      <c r="F76" s="38">
        <f t="shared" si="12"/>
        <v>0.81450514053989831</v>
      </c>
      <c r="G76" s="37">
        <f t="shared" si="13"/>
        <v>4435.8150736436464</v>
      </c>
      <c r="H76" s="39">
        <f t="shared" si="14"/>
        <v>1192.6097358851368</v>
      </c>
      <c r="I76" s="37">
        <f t="shared" si="15"/>
        <v>5628.424809528783</v>
      </c>
      <c r="J76" s="82">
        <f t="shared" si="16"/>
        <v>-554.76094540284691</v>
      </c>
      <c r="K76" s="37">
        <f t="shared" si="17"/>
        <v>5073.663864125936</v>
      </c>
      <c r="L76" s="37">
        <f t="shared" si="18"/>
        <v>2532791.1642879522</v>
      </c>
      <c r="M76" s="37">
        <f t="shared" si="19"/>
        <v>2283148.7388566714</v>
      </c>
      <c r="N76" s="41">
        <f>'jan-sep'!M76</f>
        <v>1119017.1623659371</v>
      </c>
      <c r="O76" s="41">
        <f t="shared" si="20"/>
        <v>1164131.5764907342</v>
      </c>
    </row>
    <row r="77" spans="1:15" s="34" customFormat="1" x14ac:dyDescent="0.2">
      <c r="A77" s="33">
        <v>1836</v>
      </c>
      <c r="B77" s="34" t="s">
        <v>305</v>
      </c>
      <c r="C77" s="63">
        <v>33106521</v>
      </c>
      <c r="D77" s="36">
        <v>1153</v>
      </c>
      <c r="E77" s="37">
        <f t="shared" si="11"/>
        <v>28713.374674761493</v>
      </c>
      <c r="F77" s="38">
        <f t="shared" si="12"/>
        <v>0.72043355886048477</v>
      </c>
      <c r="G77" s="37">
        <f t="shared" si="13"/>
        <v>6685.3876021200831</v>
      </c>
      <c r="H77" s="39">
        <f t="shared" si="14"/>
        <v>2504.8603774963917</v>
      </c>
      <c r="I77" s="37">
        <f t="shared" si="15"/>
        <v>9190.2479796164753</v>
      </c>
      <c r="J77" s="82">
        <f t="shared" si="16"/>
        <v>-554.76094540284691</v>
      </c>
      <c r="K77" s="37">
        <f t="shared" si="17"/>
        <v>8635.4870342136292</v>
      </c>
      <c r="L77" s="37">
        <f t="shared" si="18"/>
        <v>10596355.920497796</v>
      </c>
      <c r="M77" s="37">
        <f t="shared" si="19"/>
        <v>9956716.5504483152</v>
      </c>
      <c r="N77" s="41">
        <f>'jan-sep'!M77</f>
        <v>6786532.7022398356</v>
      </c>
      <c r="O77" s="41">
        <f t="shared" si="20"/>
        <v>3170183.8482084796</v>
      </c>
    </row>
    <row r="78" spans="1:15" s="34" customFormat="1" x14ac:dyDescent="0.2">
      <c r="A78" s="33">
        <v>1837</v>
      </c>
      <c r="B78" s="34" t="s">
        <v>306</v>
      </c>
      <c r="C78" s="63">
        <v>215027780</v>
      </c>
      <c r="D78" s="36">
        <v>6214</v>
      </c>
      <c r="E78" s="37">
        <f t="shared" si="11"/>
        <v>34603.762471837785</v>
      </c>
      <c r="F78" s="38">
        <f t="shared" si="12"/>
        <v>0.86822646344881638</v>
      </c>
      <c r="G78" s="37">
        <f t="shared" si="13"/>
        <v>3151.1549238743087</v>
      </c>
      <c r="H78" s="39">
        <f t="shared" si="14"/>
        <v>443.22464851968977</v>
      </c>
      <c r="I78" s="37">
        <f t="shared" si="15"/>
        <v>3594.3795723939984</v>
      </c>
      <c r="J78" s="82">
        <f t="shared" si="16"/>
        <v>-554.76094540284691</v>
      </c>
      <c r="K78" s="37">
        <f t="shared" si="17"/>
        <v>3039.6186269911514</v>
      </c>
      <c r="L78" s="37">
        <f t="shared" si="18"/>
        <v>22335474.662856307</v>
      </c>
      <c r="M78" s="37">
        <f t="shared" si="19"/>
        <v>18888190.148123015</v>
      </c>
      <c r="N78" s="41">
        <f>'jan-sep'!M78</f>
        <v>16417344.812982077</v>
      </c>
      <c r="O78" s="41">
        <f t="shared" si="20"/>
        <v>2470845.3351409379</v>
      </c>
    </row>
    <row r="79" spans="1:15" s="34" customFormat="1" x14ac:dyDescent="0.2">
      <c r="A79" s="33">
        <v>1838</v>
      </c>
      <c r="B79" s="34" t="s">
        <v>307</v>
      </c>
      <c r="C79" s="63">
        <v>59968206</v>
      </c>
      <c r="D79" s="36">
        <v>1894</v>
      </c>
      <c r="E79" s="37">
        <f t="shared" si="11"/>
        <v>31662.199577613515</v>
      </c>
      <c r="F79" s="38">
        <f t="shared" si="12"/>
        <v>0.79442111494825596</v>
      </c>
      <c r="G79" s="37">
        <f t="shared" si="13"/>
        <v>4916.09266040887</v>
      </c>
      <c r="H79" s="39">
        <f t="shared" si="14"/>
        <v>1472.7716614981839</v>
      </c>
      <c r="I79" s="37">
        <f t="shared" si="15"/>
        <v>6388.8643219070536</v>
      </c>
      <c r="J79" s="82">
        <f t="shared" si="16"/>
        <v>-554.76094540284691</v>
      </c>
      <c r="K79" s="37">
        <f t="shared" si="17"/>
        <v>5834.1033765042066</v>
      </c>
      <c r="L79" s="37">
        <f t="shared" si="18"/>
        <v>12100509.02569196</v>
      </c>
      <c r="M79" s="37">
        <f t="shared" si="19"/>
        <v>11049791.795098968</v>
      </c>
      <c r="N79" s="41">
        <f>'jan-sep'!M79</f>
        <v>6465127.0442690775</v>
      </c>
      <c r="O79" s="41">
        <f t="shared" si="20"/>
        <v>4584664.7508298904</v>
      </c>
    </row>
    <row r="80" spans="1:15" s="34" customFormat="1" x14ac:dyDescent="0.2">
      <c r="A80" s="33">
        <v>1839</v>
      </c>
      <c r="B80" s="34" t="s">
        <v>308</v>
      </c>
      <c r="C80" s="63">
        <v>27978157</v>
      </c>
      <c r="D80" s="36">
        <v>1012</v>
      </c>
      <c r="E80" s="37">
        <f t="shared" si="11"/>
        <v>27646.40019762846</v>
      </c>
      <c r="F80" s="38">
        <f t="shared" si="12"/>
        <v>0.69366261227265946</v>
      </c>
      <c r="G80" s="37">
        <f t="shared" si="13"/>
        <v>7325.5722883999033</v>
      </c>
      <c r="H80" s="39">
        <f t="shared" si="14"/>
        <v>2878.3014444929531</v>
      </c>
      <c r="I80" s="37">
        <f t="shared" si="15"/>
        <v>10203.873732892856</v>
      </c>
      <c r="J80" s="82">
        <f t="shared" si="16"/>
        <v>-554.76094540284691</v>
      </c>
      <c r="K80" s="37">
        <f t="shared" si="17"/>
        <v>9649.1127874900103</v>
      </c>
      <c r="L80" s="37">
        <f t="shared" si="18"/>
        <v>10326320.217687571</v>
      </c>
      <c r="M80" s="37">
        <f t="shared" si="19"/>
        <v>9764902.1409398913</v>
      </c>
      <c r="N80" s="41">
        <f>'jan-sep'!M80</f>
        <v>5166081.1100318423</v>
      </c>
      <c r="O80" s="41">
        <f t="shared" si="20"/>
        <v>4598821.0309080491</v>
      </c>
    </row>
    <row r="81" spans="1:15" s="34" customFormat="1" x14ac:dyDescent="0.2">
      <c r="A81" s="33">
        <v>1840</v>
      </c>
      <c r="B81" s="34" t="s">
        <v>309</v>
      </c>
      <c r="C81" s="63">
        <v>135256275</v>
      </c>
      <c r="D81" s="36">
        <v>4617</v>
      </c>
      <c r="E81" s="37">
        <f t="shared" si="11"/>
        <v>29295.27290448343</v>
      </c>
      <c r="F81" s="38">
        <f t="shared" si="12"/>
        <v>0.7350336891928374</v>
      </c>
      <c r="G81" s="37">
        <f t="shared" si="13"/>
        <v>6336.2486642869208</v>
      </c>
      <c r="H81" s="39">
        <f t="shared" si="14"/>
        <v>2301.1959970937137</v>
      </c>
      <c r="I81" s="37">
        <f t="shared" si="15"/>
        <v>8637.444661380634</v>
      </c>
      <c r="J81" s="82">
        <f t="shared" si="16"/>
        <v>-554.76094540284691</v>
      </c>
      <c r="K81" s="37">
        <f t="shared" si="17"/>
        <v>8082.683715977787</v>
      </c>
      <c r="L81" s="37">
        <f t="shared" si="18"/>
        <v>39879082.001594387</v>
      </c>
      <c r="M81" s="37">
        <f t="shared" si="19"/>
        <v>37317750.71666944</v>
      </c>
      <c r="N81" s="41">
        <f>'jan-sep'!M81</f>
        <v>29033902.31187452</v>
      </c>
      <c r="O81" s="41">
        <f t="shared" si="20"/>
        <v>8283848.4047949202</v>
      </c>
    </row>
    <row r="82" spans="1:15" s="34" customFormat="1" x14ac:dyDescent="0.2">
      <c r="A82" s="33">
        <v>1841</v>
      </c>
      <c r="B82" s="34" t="s">
        <v>398</v>
      </c>
      <c r="C82" s="63">
        <v>308097432</v>
      </c>
      <c r="D82" s="36">
        <v>9603</v>
      </c>
      <c r="E82" s="37">
        <f t="shared" si="11"/>
        <v>32083.456419868791</v>
      </c>
      <c r="F82" s="38">
        <f t="shared" si="12"/>
        <v>0.80499066901488603</v>
      </c>
      <c r="G82" s="37">
        <f t="shared" si="13"/>
        <v>4663.3385550557041</v>
      </c>
      <c r="H82" s="39">
        <f t="shared" si="14"/>
        <v>1325.3317667088374</v>
      </c>
      <c r="I82" s="37">
        <f t="shared" si="15"/>
        <v>5988.6703217645418</v>
      </c>
      <c r="J82" s="82">
        <f t="shared" si="16"/>
        <v>-554.76094540284691</v>
      </c>
      <c r="K82" s="37">
        <f t="shared" si="17"/>
        <v>5433.9093763616947</v>
      </c>
      <c r="L82" s="37">
        <f t="shared" si="18"/>
        <v>57509201.099904895</v>
      </c>
      <c r="M82" s="37">
        <f t="shared" si="19"/>
        <v>52181831.741201356</v>
      </c>
      <c r="N82" s="41">
        <f>'jan-sep'!M82</f>
        <v>32275902.228889093</v>
      </c>
      <c r="O82" s="41">
        <f t="shared" si="20"/>
        <v>19905929.512312263</v>
      </c>
    </row>
    <row r="83" spans="1:15" s="34" customFormat="1" x14ac:dyDescent="0.2">
      <c r="A83" s="33">
        <v>1845</v>
      </c>
      <c r="B83" s="34" t="s">
        <v>310</v>
      </c>
      <c r="C83" s="63">
        <v>66513481</v>
      </c>
      <c r="D83" s="36">
        <v>1869</v>
      </c>
      <c r="E83" s="37">
        <f t="shared" si="11"/>
        <v>35587.737292669874</v>
      </c>
      <c r="F83" s="38">
        <f t="shared" si="12"/>
        <v>0.89291490533455087</v>
      </c>
      <c r="G83" s="37">
        <f t="shared" si="13"/>
        <v>2560.7700313750552</v>
      </c>
      <c r="H83" s="39">
        <f t="shared" si="14"/>
        <v>98.833461228458688</v>
      </c>
      <c r="I83" s="37">
        <f t="shared" si="15"/>
        <v>2659.603492603514</v>
      </c>
      <c r="J83" s="82">
        <f t="shared" si="16"/>
        <v>-554.76094540284691</v>
      </c>
      <c r="K83" s="37">
        <f t="shared" si="17"/>
        <v>2104.842547200667</v>
      </c>
      <c r="L83" s="37">
        <f t="shared" si="18"/>
        <v>4970798.927675968</v>
      </c>
      <c r="M83" s="37">
        <f t="shared" si="19"/>
        <v>3933950.7207180467</v>
      </c>
      <c r="N83" s="41">
        <f>'jan-sep'!M83</f>
        <v>973402.34672635049</v>
      </c>
      <c r="O83" s="41">
        <f t="shared" si="20"/>
        <v>2960548.3739916962</v>
      </c>
    </row>
    <row r="84" spans="1:15" s="34" customFormat="1" x14ac:dyDescent="0.2">
      <c r="A84" s="33">
        <v>1848</v>
      </c>
      <c r="B84" s="34" t="s">
        <v>311</v>
      </c>
      <c r="C84" s="63">
        <v>86663674</v>
      </c>
      <c r="D84" s="36">
        <v>2591</v>
      </c>
      <c r="E84" s="37">
        <f t="shared" si="11"/>
        <v>33447.963720571206</v>
      </c>
      <c r="F84" s="38">
        <f t="shared" si="12"/>
        <v>0.83922686945705227</v>
      </c>
      <c r="G84" s="37">
        <f t="shared" si="13"/>
        <v>3844.6341746342555</v>
      </c>
      <c r="H84" s="39">
        <f t="shared" si="14"/>
        <v>847.75421146299232</v>
      </c>
      <c r="I84" s="37">
        <f t="shared" si="15"/>
        <v>4692.3883860972473</v>
      </c>
      <c r="J84" s="82">
        <f t="shared" si="16"/>
        <v>-554.76094540284691</v>
      </c>
      <c r="K84" s="37">
        <f t="shared" si="17"/>
        <v>4137.6274406944003</v>
      </c>
      <c r="L84" s="37">
        <f t="shared" si="18"/>
        <v>12157978.308377968</v>
      </c>
      <c r="M84" s="37">
        <f t="shared" si="19"/>
        <v>10720592.698839191</v>
      </c>
      <c r="N84" s="41">
        <f>'jan-sep'!M84</f>
        <v>8382360.570644768</v>
      </c>
      <c r="O84" s="41">
        <f t="shared" si="20"/>
        <v>2338232.1281944234</v>
      </c>
    </row>
    <row r="85" spans="1:15" s="34" customFormat="1" x14ac:dyDescent="0.2">
      <c r="A85" s="33">
        <v>1851</v>
      </c>
      <c r="B85" s="34" t="s">
        <v>312</v>
      </c>
      <c r="C85" s="63">
        <v>63038809</v>
      </c>
      <c r="D85" s="36">
        <v>1976</v>
      </c>
      <c r="E85" s="37">
        <f t="shared" si="11"/>
        <v>31902.231275303642</v>
      </c>
      <c r="F85" s="38">
        <f t="shared" si="12"/>
        <v>0.80044363553892073</v>
      </c>
      <c r="G85" s="37">
        <f t="shared" si="13"/>
        <v>4772.0736417947937</v>
      </c>
      <c r="H85" s="39">
        <f t="shared" si="14"/>
        <v>1388.7605673066396</v>
      </c>
      <c r="I85" s="37">
        <f t="shared" si="15"/>
        <v>6160.8342091014329</v>
      </c>
      <c r="J85" s="82">
        <f t="shared" si="16"/>
        <v>-554.76094540284691</v>
      </c>
      <c r="K85" s="37">
        <f t="shared" si="17"/>
        <v>5606.0732636985858</v>
      </c>
      <c r="L85" s="37">
        <f t="shared" si="18"/>
        <v>12173808.397184432</v>
      </c>
      <c r="M85" s="37">
        <f t="shared" si="19"/>
        <v>11077600.769068405</v>
      </c>
      <c r="N85" s="41">
        <f>'jan-sep'!M85</f>
        <v>7151794.7620779816</v>
      </c>
      <c r="O85" s="41">
        <f t="shared" si="20"/>
        <v>3925806.0069904234</v>
      </c>
    </row>
    <row r="86" spans="1:15" s="34" customFormat="1" x14ac:dyDescent="0.2">
      <c r="A86" s="33">
        <v>1853</v>
      </c>
      <c r="B86" s="34" t="s">
        <v>314</v>
      </c>
      <c r="C86" s="63">
        <v>36786849</v>
      </c>
      <c r="D86" s="36">
        <v>1334</v>
      </c>
      <c r="E86" s="37">
        <f t="shared" si="11"/>
        <v>27576.348575712145</v>
      </c>
      <c r="F86" s="38">
        <f t="shared" si="12"/>
        <v>0.69190498051210292</v>
      </c>
      <c r="G86" s="37">
        <f t="shared" si="13"/>
        <v>7367.6032615496915</v>
      </c>
      <c r="H86" s="39">
        <f t="shared" si="14"/>
        <v>2902.8195121636636</v>
      </c>
      <c r="I86" s="37">
        <f t="shared" si="15"/>
        <v>10270.422773713355</v>
      </c>
      <c r="J86" s="82">
        <f t="shared" si="16"/>
        <v>-554.76094540284691</v>
      </c>
      <c r="K86" s="37">
        <f t="shared" si="17"/>
        <v>9715.661828310509</v>
      </c>
      <c r="L86" s="37">
        <f t="shared" si="18"/>
        <v>13700743.980133615</v>
      </c>
      <c r="M86" s="37">
        <f t="shared" si="19"/>
        <v>12960692.87896622</v>
      </c>
      <c r="N86" s="41">
        <f>'jan-sep'!M86</f>
        <v>9652722.3177692443</v>
      </c>
      <c r="O86" s="41">
        <f t="shared" si="20"/>
        <v>3307970.5611969754</v>
      </c>
    </row>
    <row r="87" spans="1:15" s="34" customFormat="1" x14ac:dyDescent="0.2">
      <c r="A87" s="33">
        <v>1856</v>
      </c>
      <c r="B87" s="34" t="s">
        <v>315</v>
      </c>
      <c r="C87" s="63">
        <v>16915375</v>
      </c>
      <c r="D87" s="36">
        <v>469</v>
      </c>
      <c r="E87" s="37">
        <f t="shared" si="11"/>
        <v>36066.897654584223</v>
      </c>
      <c r="F87" s="38">
        <f t="shared" si="12"/>
        <v>0.90493728893484082</v>
      </c>
      <c r="G87" s="37">
        <f t="shared" si="13"/>
        <v>2273.2738142264452</v>
      </c>
      <c r="H87" s="39">
        <f t="shared" si="14"/>
        <v>0</v>
      </c>
      <c r="I87" s="37">
        <f t="shared" si="15"/>
        <v>2273.2738142264452</v>
      </c>
      <c r="J87" s="82">
        <f t="shared" si="16"/>
        <v>-554.76094540284691</v>
      </c>
      <c r="K87" s="37">
        <f t="shared" si="17"/>
        <v>1718.5128688235982</v>
      </c>
      <c r="L87" s="37">
        <f t="shared" si="18"/>
        <v>1066165.4188722027</v>
      </c>
      <c r="M87" s="37">
        <f t="shared" si="19"/>
        <v>805982.53547826759</v>
      </c>
      <c r="N87" s="41">
        <f>'jan-sep'!M87</f>
        <v>10394.414347061685</v>
      </c>
      <c r="O87" s="41">
        <f t="shared" si="20"/>
        <v>795588.12113120593</v>
      </c>
    </row>
    <row r="88" spans="1:15" s="34" customFormat="1" x14ac:dyDescent="0.2">
      <c r="A88" s="33">
        <v>1857</v>
      </c>
      <c r="B88" s="34" t="s">
        <v>316</v>
      </c>
      <c r="C88" s="63">
        <v>24050617</v>
      </c>
      <c r="D88" s="36">
        <v>678</v>
      </c>
      <c r="E88" s="37">
        <f t="shared" si="11"/>
        <v>35472.886430678467</v>
      </c>
      <c r="F88" s="38">
        <f t="shared" si="12"/>
        <v>0.89003323725548</v>
      </c>
      <c r="G88" s="37">
        <f t="shared" si="13"/>
        <v>2629.6805485698992</v>
      </c>
      <c r="H88" s="39">
        <f t="shared" si="14"/>
        <v>139.03126292545093</v>
      </c>
      <c r="I88" s="37">
        <f t="shared" si="15"/>
        <v>2768.71181149535</v>
      </c>
      <c r="J88" s="82">
        <f t="shared" si="16"/>
        <v>-554.76094540284691</v>
      </c>
      <c r="K88" s="37">
        <f t="shared" si="17"/>
        <v>2213.950866092503</v>
      </c>
      <c r="L88" s="37">
        <f t="shared" si="18"/>
        <v>1877186.6081938474</v>
      </c>
      <c r="M88" s="37">
        <f t="shared" si="19"/>
        <v>1501058.687210717</v>
      </c>
      <c r="N88" s="41">
        <f>'jan-sep'!M88</f>
        <v>494796.7755379689</v>
      </c>
      <c r="O88" s="41">
        <f t="shared" si="20"/>
        <v>1006261.9116727482</v>
      </c>
    </row>
    <row r="89" spans="1:15" s="34" customFormat="1" x14ac:dyDescent="0.2">
      <c r="A89" s="33">
        <v>1859</v>
      </c>
      <c r="B89" s="34" t="s">
        <v>317</v>
      </c>
      <c r="C89" s="63">
        <v>39611425</v>
      </c>
      <c r="D89" s="36">
        <v>1216</v>
      </c>
      <c r="E89" s="37">
        <f t="shared" si="11"/>
        <v>32575.185032894737</v>
      </c>
      <c r="F89" s="38">
        <f t="shared" si="12"/>
        <v>0.81732839659614442</v>
      </c>
      <c r="G89" s="37">
        <f t="shared" si="13"/>
        <v>4368.301387240137</v>
      </c>
      <c r="H89" s="39">
        <f t="shared" si="14"/>
        <v>1153.2267521497565</v>
      </c>
      <c r="I89" s="37">
        <f t="shared" si="15"/>
        <v>5521.5281393898931</v>
      </c>
      <c r="J89" s="82">
        <f t="shared" si="16"/>
        <v>-554.76094540284691</v>
      </c>
      <c r="K89" s="37">
        <f t="shared" si="17"/>
        <v>4966.7671939870461</v>
      </c>
      <c r="L89" s="37">
        <f t="shared" si="18"/>
        <v>6714178.2174981097</v>
      </c>
      <c r="M89" s="37">
        <f t="shared" si="19"/>
        <v>6039588.9078882476</v>
      </c>
      <c r="N89" s="41">
        <f>'jan-sep'!M89</f>
        <v>2586338.4689710666</v>
      </c>
      <c r="O89" s="41">
        <f t="shared" si="20"/>
        <v>3453250.438917181</v>
      </c>
    </row>
    <row r="90" spans="1:15" s="34" customFormat="1" x14ac:dyDescent="0.2">
      <c r="A90" s="33">
        <v>1860</v>
      </c>
      <c r="B90" s="34" t="s">
        <v>318</v>
      </c>
      <c r="C90" s="63">
        <v>370873528</v>
      </c>
      <c r="D90" s="36">
        <v>11566</v>
      </c>
      <c r="E90" s="37">
        <f t="shared" si="11"/>
        <v>32065.841950544698</v>
      </c>
      <c r="F90" s="38">
        <f t="shared" si="12"/>
        <v>0.80454871278485951</v>
      </c>
      <c r="G90" s="37">
        <f t="shared" si="13"/>
        <v>4673.9072366501605</v>
      </c>
      <c r="H90" s="39">
        <f t="shared" si="14"/>
        <v>1331.4968309722699</v>
      </c>
      <c r="I90" s="37">
        <f t="shared" si="15"/>
        <v>6005.4040676224304</v>
      </c>
      <c r="J90" s="82">
        <f t="shared" si="16"/>
        <v>-554.76094540284691</v>
      </c>
      <c r="K90" s="37">
        <f t="shared" si="17"/>
        <v>5450.6431222195833</v>
      </c>
      <c r="L90" s="37">
        <f t="shared" si="18"/>
        <v>69458503.446121037</v>
      </c>
      <c r="M90" s="37">
        <f t="shared" si="19"/>
        <v>63042138.351591699</v>
      </c>
      <c r="N90" s="41">
        <f>'jan-sep'!M90</f>
        <v>46979746.753387645</v>
      </c>
      <c r="O90" s="41">
        <f t="shared" si="20"/>
        <v>16062391.598204054</v>
      </c>
    </row>
    <row r="91" spans="1:15" s="34" customFormat="1" x14ac:dyDescent="0.2">
      <c r="A91" s="33">
        <v>1865</v>
      </c>
      <c r="B91" s="34" t="s">
        <v>319</v>
      </c>
      <c r="C91" s="63">
        <v>366219360</v>
      </c>
      <c r="D91" s="36">
        <v>9724</v>
      </c>
      <c r="E91" s="37">
        <f t="shared" si="11"/>
        <v>37661.390374331553</v>
      </c>
      <c r="F91" s="38">
        <f t="shared" si="12"/>
        <v>0.94494394359234479</v>
      </c>
      <c r="G91" s="37">
        <f t="shared" si="13"/>
        <v>1316.5781823780474</v>
      </c>
      <c r="H91" s="39">
        <f t="shared" si="14"/>
        <v>0</v>
      </c>
      <c r="I91" s="37">
        <f t="shared" si="15"/>
        <v>1316.5781823780474</v>
      </c>
      <c r="J91" s="82">
        <f t="shared" si="16"/>
        <v>-554.76094540284691</v>
      </c>
      <c r="K91" s="37">
        <f t="shared" si="17"/>
        <v>761.81723697520044</v>
      </c>
      <c r="L91" s="37">
        <f t="shared" si="18"/>
        <v>12802406.245444132</v>
      </c>
      <c r="M91" s="37">
        <f t="shared" si="19"/>
        <v>7407910.8123468487</v>
      </c>
      <c r="N91" s="41">
        <f>'jan-sep'!M91</f>
        <v>10629933.268040149</v>
      </c>
      <c r="O91" s="41">
        <f t="shared" si="20"/>
        <v>-3222022.4556932999</v>
      </c>
    </row>
    <row r="92" spans="1:15" s="34" customFormat="1" x14ac:dyDescent="0.2">
      <c r="A92" s="33">
        <v>1866</v>
      </c>
      <c r="B92" s="34" t="s">
        <v>320</v>
      </c>
      <c r="C92" s="63">
        <v>335894445</v>
      </c>
      <c r="D92" s="36">
        <v>8107</v>
      </c>
      <c r="E92" s="37">
        <f t="shared" si="11"/>
        <v>41432.644011348217</v>
      </c>
      <c r="F92" s="38">
        <f t="shared" si="12"/>
        <v>1.0395666659249307</v>
      </c>
      <c r="G92" s="37">
        <f t="shared" si="13"/>
        <v>-946.1739998319506</v>
      </c>
      <c r="H92" s="39">
        <f t="shared" si="14"/>
        <v>0</v>
      </c>
      <c r="I92" s="37">
        <f t="shared" si="15"/>
        <v>-946.1739998319506</v>
      </c>
      <c r="J92" s="82">
        <f t="shared" si="16"/>
        <v>-554.76094540284691</v>
      </c>
      <c r="K92" s="37">
        <f t="shared" si="17"/>
        <v>-1500.9349452347974</v>
      </c>
      <c r="L92" s="37">
        <f t="shared" si="18"/>
        <v>-7670632.6166376239</v>
      </c>
      <c r="M92" s="37">
        <f t="shared" si="19"/>
        <v>-12168079.601018503</v>
      </c>
      <c r="N92" s="41">
        <f>'jan-sep'!M92</f>
        <v>-3942076.8948579459</v>
      </c>
      <c r="O92" s="41">
        <f t="shared" si="20"/>
        <v>-8226002.7061605575</v>
      </c>
    </row>
    <row r="93" spans="1:15" s="34" customFormat="1" x14ac:dyDescent="0.2">
      <c r="A93" s="33">
        <v>1867</v>
      </c>
      <c r="B93" s="34" t="s">
        <v>170</v>
      </c>
      <c r="C93" s="63">
        <v>175411907</v>
      </c>
      <c r="D93" s="36">
        <v>2565</v>
      </c>
      <c r="E93" s="37">
        <f t="shared" si="11"/>
        <v>68386.708382066281</v>
      </c>
      <c r="F93" s="38">
        <f t="shared" si="12"/>
        <v>1.7158582109037797</v>
      </c>
      <c r="G93" s="37">
        <f t="shared" si="13"/>
        <v>-17118.61262226279</v>
      </c>
      <c r="H93" s="39">
        <f t="shared" si="14"/>
        <v>0</v>
      </c>
      <c r="I93" s="37">
        <f t="shared" si="15"/>
        <v>-17118.61262226279</v>
      </c>
      <c r="J93" s="82">
        <f t="shared" si="16"/>
        <v>-554.76094540284691</v>
      </c>
      <c r="K93" s="37">
        <f t="shared" si="17"/>
        <v>-17673.373567665636</v>
      </c>
      <c r="L93" s="37">
        <f t="shared" si="18"/>
        <v>-43909241.376104057</v>
      </c>
      <c r="M93" s="37">
        <f t="shared" si="19"/>
        <v>-45332203.201062359</v>
      </c>
      <c r="N93" s="41">
        <f>'jan-sep'!M93</f>
        <v>-34177689.421747945</v>
      </c>
      <c r="O93" s="41">
        <f t="shared" si="20"/>
        <v>-11154513.779314414</v>
      </c>
    </row>
    <row r="94" spans="1:15" s="34" customFormat="1" x14ac:dyDescent="0.2">
      <c r="A94" s="33">
        <v>1868</v>
      </c>
      <c r="B94" s="34" t="s">
        <v>321</v>
      </c>
      <c r="C94" s="63">
        <v>150767393</v>
      </c>
      <c r="D94" s="36">
        <v>4458</v>
      </c>
      <c r="E94" s="37">
        <f t="shared" si="11"/>
        <v>33819.513907581873</v>
      </c>
      <c r="F94" s="38">
        <f t="shared" si="12"/>
        <v>0.84854925759691302</v>
      </c>
      <c r="G94" s="37">
        <f t="shared" si="13"/>
        <v>3621.7040624278552</v>
      </c>
      <c r="H94" s="39">
        <f t="shared" si="14"/>
        <v>717.71164600925874</v>
      </c>
      <c r="I94" s="37">
        <f t="shared" si="15"/>
        <v>4339.4157084371136</v>
      </c>
      <c r="J94" s="82">
        <f t="shared" si="16"/>
        <v>-554.76094540284691</v>
      </c>
      <c r="K94" s="37">
        <f t="shared" si="17"/>
        <v>3784.6547630342666</v>
      </c>
      <c r="L94" s="37">
        <f t="shared" si="18"/>
        <v>19345115.228212651</v>
      </c>
      <c r="M94" s="37">
        <f t="shared" si="19"/>
        <v>16871990.933606759</v>
      </c>
      <c r="N94" s="41">
        <f>'jan-sep'!M94</f>
        <v>10898450.42917189</v>
      </c>
      <c r="O94" s="41">
        <f t="shared" si="20"/>
        <v>5973540.5044348687</v>
      </c>
    </row>
    <row r="95" spans="1:15" s="34" customFormat="1" x14ac:dyDescent="0.2">
      <c r="A95" s="33">
        <v>1870</v>
      </c>
      <c r="B95" s="34" t="s">
        <v>385</v>
      </c>
      <c r="C95" s="63">
        <v>377444626</v>
      </c>
      <c r="D95" s="36">
        <v>10468</v>
      </c>
      <c r="E95" s="37">
        <f t="shared" si="11"/>
        <v>36056.995223538404</v>
      </c>
      <c r="F95" s="38">
        <f t="shared" si="12"/>
        <v>0.90468883177087045</v>
      </c>
      <c r="G95" s="37">
        <f t="shared" si="13"/>
        <v>2279.2152728539368</v>
      </c>
      <c r="H95" s="39">
        <f t="shared" si="14"/>
        <v>0</v>
      </c>
      <c r="I95" s="37">
        <f t="shared" si="15"/>
        <v>2279.2152728539368</v>
      </c>
      <c r="J95" s="82">
        <f t="shared" si="16"/>
        <v>-554.76094540284691</v>
      </c>
      <c r="K95" s="37">
        <f t="shared" si="17"/>
        <v>1724.4543274510897</v>
      </c>
      <c r="L95" s="37">
        <f t="shared" si="18"/>
        <v>23858825.47623501</v>
      </c>
      <c r="M95" s="37">
        <f t="shared" si="19"/>
        <v>18051587.899758007</v>
      </c>
      <c r="N95" s="41">
        <f>'jan-sep'!M95</f>
        <v>21329927.483214758</v>
      </c>
      <c r="O95" s="41">
        <f t="shared" si="20"/>
        <v>-3278339.583456751</v>
      </c>
    </row>
    <row r="96" spans="1:15" s="34" customFormat="1" x14ac:dyDescent="0.2">
      <c r="A96" s="33">
        <v>1871</v>
      </c>
      <c r="B96" s="34" t="s">
        <v>322</v>
      </c>
      <c r="C96" s="63">
        <v>156176617</v>
      </c>
      <c r="D96" s="36">
        <v>4572</v>
      </c>
      <c r="E96" s="37">
        <f t="shared" si="11"/>
        <v>34159.365048118983</v>
      </c>
      <c r="F96" s="38">
        <f t="shared" si="12"/>
        <v>0.85707630011397229</v>
      </c>
      <c r="G96" s="37">
        <f t="shared" si="13"/>
        <v>3417.7933781055895</v>
      </c>
      <c r="H96" s="39">
        <f t="shared" si="14"/>
        <v>598.76374682127016</v>
      </c>
      <c r="I96" s="37">
        <f t="shared" si="15"/>
        <v>4016.5571249268596</v>
      </c>
      <c r="J96" s="82">
        <f t="shared" si="16"/>
        <v>-554.76094540284691</v>
      </c>
      <c r="K96" s="37">
        <f t="shared" si="17"/>
        <v>3461.7961795240126</v>
      </c>
      <c r="L96" s="37">
        <f t="shared" si="18"/>
        <v>18363699.175165601</v>
      </c>
      <c r="M96" s="37">
        <f t="shared" si="19"/>
        <v>15827332.132783785</v>
      </c>
      <c r="N96" s="41">
        <f>'jan-sep'!M96</f>
        <v>13840206.435637923</v>
      </c>
      <c r="O96" s="41">
        <f t="shared" si="20"/>
        <v>1987125.6971458625</v>
      </c>
    </row>
    <row r="97" spans="1:15" s="34" customFormat="1" x14ac:dyDescent="0.2">
      <c r="A97" s="33">
        <v>1874</v>
      </c>
      <c r="B97" s="34" t="s">
        <v>323</v>
      </c>
      <c r="C97" s="63">
        <v>39940898</v>
      </c>
      <c r="D97" s="36">
        <v>982</v>
      </c>
      <c r="E97" s="37">
        <f t="shared" si="11"/>
        <v>40673.012219959266</v>
      </c>
      <c r="F97" s="38">
        <f t="shared" si="12"/>
        <v>1.0205071077541197</v>
      </c>
      <c r="G97" s="37">
        <f t="shared" si="13"/>
        <v>-490.39492499858022</v>
      </c>
      <c r="H97" s="39">
        <f t="shared" si="14"/>
        <v>0</v>
      </c>
      <c r="I97" s="37">
        <f t="shared" si="15"/>
        <v>-490.39492499858022</v>
      </c>
      <c r="J97" s="82">
        <f t="shared" si="16"/>
        <v>-554.76094540284691</v>
      </c>
      <c r="K97" s="37">
        <f t="shared" si="17"/>
        <v>-1045.1558704014271</v>
      </c>
      <c r="L97" s="37">
        <f t="shared" si="18"/>
        <v>-481567.81634860579</v>
      </c>
      <c r="M97" s="37">
        <f t="shared" si="19"/>
        <v>-1026343.0647342014</v>
      </c>
      <c r="N97" s="41">
        <f>'jan-sep'!M97</f>
        <v>-784658.59000252816</v>
      </c>
      <c r="O97" s="41">
        <f t="shared" si="20"/>
        <v>-241684.47473167325</v>
      </c>
    </row>
    <row r="98" spans="1:15" s="34" customFormat="1" x14ac:dyDescent="0.2">
      <c r="A98" s="33">
        <v>1875</v>
      </c>
      <c r="B98" s="34" t="s">
        <v>419</v>
      </c>
      <c r="C98" s="63">
        <v>85054185</v>
      </c>
      <c r="D98" s="36">
        <v>2708</v>
      </c>
      <c r="E98" s="37">
        <f t="shared" si="11"/>
        <v>31408.487813884785</v>
      </c>
      <c r="F98" s="38">
        <f t="shared" si="12"/>
        <v>0.78805535435974106</v>
      </c>
      <c r="G98" s="37">
        <f t="shared" si="13"/>
        <v>5068.3197186461084</v>
      </c>
      <c r="H98" s="39">
        <f t="shared" si="14"/>
        <v>1561.5707788032396</v>
      </c>
      <c r="I98" s="37">
        <f t="shared" si="15"/>
        <v>6629.890497449348</v>
      </c>
      <c r="J98" s="82">
        <f t="shared" si="16"/>
        <v>-554.76094540284691</v>
      </c>
      <c r="K98" s="37">
        <f t="shared" si="17"/>
        <v>6075.129552046501</v>
      </c>
      <c r="L98" s="37">
        <f t="shared" si="18"/>
        <v>17953743.467092834</v>
      </c>
      <c r="M98" s="37">
        <f t="shared" si="19"/>
        <v>16451450.826941924</v>
      </c>
      <c r="N98" s="41">
        <f>'jan-sep'!M98</f>
        <v>16133701.658859909</v>
      </c>
      <c r="O98" s="41">
        <f t="shared" si="20"/>
        <v>317749.16808201559</v>
      </c>
    </row>
    <row r="99" spans="1:15" s="34" customFormat="1" x14ac:dyDescent="0.2">
      <c r="A99" s="33">
        <v>3001</v>
      </c>
      <c r="B99" s="34" t="s">
        <v>63</v>
      </c>
      <c r="C99" s="63">
        <v>943860966</v>
      </c>
      <c r="D99" s="36">
        <v>31444</v>
      </c>
      <c r="E99" s="37">
        <f t="shared" si="11"/>
        <v>30017.204108891998</v>
      </c>
      <c r="F99" s="38">
        <f t="shared" si="12"/>
        <v>0.75314731995674966</v>
      </c>
      <c r="G99" s="37">
        <f t="shared" si="13"/>
        <v>5903.0899416417806</v>
      </c>
      <c r="H99" s="39">
        <f t="shared" si="14"/>
        <v>2048.5200755507153</v>
      </c>
      <c r="I99" s="37">
        <f t="shared" si="15"/>
        <v>7951.6100171924954</v>
      </c>
      <c r="J99" s="82">
        <f t="shared" si="16"/>
        <v>-554.76094540284691</v>
      </c>
      <c r="K99" s="37">
        <f t="shared" si="17"/>
        <v>7396.8490717896484</v>
      </c>
      <c r="L99" s="37">
        <f t="shared" si="18"/>
        <v>250030425.38060084</v>
      </c>
      <c r="M99" s="37">
        <f t="shared" si="19"/>
        <v>232586522.21335369</v>
      </c>
      <c r="N99" s="41">
        <f>'jan-sep'!M99</f>
        <v>183766375.42296562</v>
      </c>
      <c r="O99" s="41">
        <f t="shared" si="20"/>
        <v>48820146.790388077</v>
      </c>
    </row>
    <row r="100" spans="1:15" s="34" customFormat="1" x14ac:dyDescent="0.2">
      <c r="A100" s="33">
        <v>3002</v>
      </c>
      <c r="B100" s="34" t="s">
        <v>64</v>
      </c>
      <c r="C100" s="63">
        <v>1909415017</v>
      </c>
      <c r="D100" s="36">
        <v>50290</v>
      </c>
      <c r="E100" s="37">
        <f t="shared" si="11"/>
        <v>37968.085444422351</v>
      </c>
      <c r="F100" s="38">
        <f t="shared" si="12"/>
        <v>0.95263908299456534</v>
      </c>
      <c r="G100" s="37">
        <f t="shared" si="13"/>
        <v>1132.5611403235685</v>
      </c>
      <c r="H100" s="39">
        <f t="shared" si="14"/>
        <v>0</v>
      </c>
      <c r="I100" s="37">
        <f t="shared" si="15"/>
        <v>1132.5611403235685</v>
      </c>
      <c r="J100" s="82">
        <f t="shared" si="16"/>
        <v>-554.76094540284691</v>
      </c>
      <c r="K100" s="37">
        <f t="shared" si="17"/>
        <v>577.80019492072154</v>
      </c>
      <c r="L100" s="37">
        <f t="shared" si="18"/>
        <v>56956499.746872261</v>
      </c>
      <c r="M100" s="37">
        <f t="shared" si="19"/>
        <v>29057571.802563086</v>
      </c>
      <c r="N100" s="41">
        <f>'jan-sep'!M100</f>
        <v>54912026.912395991</v>
      </c>
      <c r="O100" s="41">
        <f t="shared" si="20"/>
        <v>-25854455.109832905</v>
      </c>
    </row>
    <row r="101" spans="1:15" s="34" customFormat="1" x14ac:dyDescent="0.2">
      <c r="A101" s="33">
        <v>3003</v>
      </c>
      <c r="B101" s="34" t="s">
        <v>65</v>
      </c>
      <c r="C101" s="63">
        <v>1787171875</v>
      </c>
      <c r="D101" s="36">
        <v>58182</v>
      </c>
      <c r="E101" s="37">
        <f t="shared" si="11"/>
        <v>30716.920611185589</v>
      </c>
      <c r="F101" s="38">
        <f t="shared" si="12"/>
        <v>0.77070357224860853</v>
      </c>
      <c r="G101" s="37">
        <f t="shared" si="13"/>
        <v>5483.2600402656253</v>
      </c>
      <c r="H101" s="39">
        <f t="shared" si="14"/>
        <v>1803.6192997479582</v>
      </c>
      <c r="I101" s="37">
        <f t="shared" si="15"/>
        <v>7286.8793400135837</v>
      </c>
      <c r="J101" s="82">
        <f t="shared" si="16"/>
        <v>-554.76094540284691</v>
      </c>
      <c r="K101" s="37">
        <f t="shared" si="17"/>
        <v>6732.1183946107367</v>
      </c>
      <c r="L101" s="37">
        <f t="shared" si="18"/>
        <v>423965213.7606703</v>
      </c>
      <c r="M101" s="37">
        <f t="shared" si="19"/>
        <v>391688112.43524188</v>
      </c>
      <c r="N101" s="41">
        <f>'jan-sep'!M101</f>
        <v>285036472.99216664</v>
      </c>
      <c r="O101" s="41">
        <f t="shared" si="20"/>
        <v>106651639.44307524</v>
      </c>
    </row>
    <row r="102" spans="1:15" s="34" customFormat="1" x14ac:dyDescent="0.2">
      <c r="A102" s="33">
        <v>3004</v>
      </c>
      <c r="B102" s="34" t="s">
        <v>66</v>
      </c>
      <c r="C102" s="63">
        <v>2808927830</v>
      </c>
      <c r="D102" s="36">
        <v>83892</v>
      </c>
      <c r="E102" s="37">
        <f t="shared" si="11"/>
        <v>33482.66616602298</v>
      </c>
      <c r="F102" s="38">
        <f t="shared" si="12"/>
        <v>0.84009757192797985</v>
      </c>
      <c r="G102" s="37">
        <f t="shared" si="13"/>
        <v>3823.8127073631913</v>
      </c>
      <c r="H102" s="39">
        <f t="shared" si="14"/>
        <v>835.60835555487131</v>
      </c>
      <c r="I102" s="37">
        <f t="shared" si="15"/>
        <v>4659.4210629180625</v>
      </c>
      <c r="J102" s="82">
        <f t="shared" si="16"/>
        <v>-554.76094540284691</v>
      </c>
      <c r="K102" s="37">
        <f t="shared" si="17"/>
        <v>4104.6601175152155</v>
      </c>
      <c r="L102" s="37">
        <f t="shared" si="18"/>
        <v>390888151.81032211</v>
      </c>
      <c r="M102" s="37">
        <f t="shared" si="19"/>
        <v>344348146.57858646</v>
      </c>
      <c r="N102" s="41">
        <f>'jan-sep'!M102</f>
        <v>273919472.78200728</v>
      </c>
      <c r="O102" s="41">
        <f t="shared" si="20"/>
        <v>70428673.796579182</v>
      </c>
    </row>
    <row r="103" spans="1:15" s="34" customFormat="1" x14ac:dyDescent="0.2">
      <c r="A103" s="33">
        <v>3005</v>
      </c>
      <c r="B103" s="34" t="s">
        <v>138</v>
      </c>
      <c r="C103" s="63">
        <v>3733083695</v>
      </c>
      <c r="D103" s="36">
        <v>102273</v>
      </c>
      <c r="E103" s="37">
        <f t="shared" si="11"/>
        <v>36501.165459114331</v>
      </c>
      <c r="F103" s="38">
        <f t="shared" si="12"/>
        <v>0.91583329483661846</v>
      </c>
      <c r="G103" s="37">
        <f t="shared" si="13"/>
        <v>2012.7131315083809</v>
      </c>
      <c r="H103" s="39">
        <f t="shared" si="14"/>
        <v>0</v>
      </c>
      <c r="I103" s="37">
        <f t="shared" si="15"/>
        <v>2012.7131315083809</v>
      </c>
      <c r="J103" s="82">
        <f t="shared" si="16"/>
        <v>-554.76094540284691</v>
      </c>
      <c r="K103" s="37">
        <f t="shared" si="17"/>
        <v>1457.9521861055341</v>
      </c>
      <c r="L103" s="37">
        <f t="shared" si="18"/>
        <v>205846210.09875664</v>
      </c>
      <c r="M103" s="37">
        <f t="shared" si="19"/>
        <v>149109143.9295713</v>
      </c>
      <c r="N103" s="41">
        <f>'jan-sep'!M103</f>
        <v>112563541.44630493</v>
      </c>
      <c r="O103" s="41">
        <f t="shared" si="20"/>
        <v>36545602.483266369</v>
      </c>
    </row>
    <row r="104" spans="1:15" s="34" customFormat="1" x14ac:dyDescent="0.2">
      <c r="A104" s="33">
        <v>3006</v>
      </c>
      <c r="B104" s="34" t="s">
        <v>139</v>
      </c>
      <c r="C104" s="63">
        <v>1092659240</v>
      </c>
      <c r="D104" s="36">
        <v>27879</v>
      </c>
      <c r="E104" s="37">
        <f t="shared" si="11"/>
        <v>39192.913662613435</v>
      </c>
      <c r="F104" s="38">
        <f t="shared" si="12"/>
        <v>0.98337066234458048</v>
      </c>
      <c r="G104" s="37">
        <f t="shared" si="13"/>
        <v>397.6642094089184</v>
      </c>
      <c r="H104" s="39">
        <f t="shared" si="14"/>
        <v>0</v>
      </c>
      <c r="I104" s="37">
        <f t="shared" si="15"/>
        <v>397.6642094089184</v>
      </c>
      <c r="J104" s="82">
        <f t="shared" si="16"/>
        <v>-554.76094540284691</v>
      </c>
      <c r="K104" s="37">
        <f t="shared" si="17"/>
        <v>-157.09673599392852</v>
      </c>
      <c r="L104" s="37">
        <f t="shared" si="18"/>
        <v>11086480.494111236</v>
      </c>
      <c r="M104" s="37">
        <f t="shared" si="19"/>
        <v>-4379699.9027747335</v>
      </c>
      <c r="N104" s="41">
        <f>'jan-sep'!M104</f>
        <v>-4021814.1509984694</v>
      </c>
      <c r="O104" s="41">
        <f t="shared" si="20"/>
        <v>-357885.75177626405</v>
      </c>
    </row>
    <row r="105" spans="1:15" s="34" customFormat="1" x14ac:dyDescent="0.2">
      <c r="A105" s="33">
        <v>3007</v>
      </c>
      <c r="B105" s="34" t="s">
        <v>140</v>
      </c>
      <c r="C105" s="63">
        <v>1090367558</v>
      </c>
      <c r="D105" s="36">
        <v>31011</v>
      </c>
      <c r="E105" s="37">
        <f t="shared" si="11"/>
        <v>35160.670665247817</v>
      </c>
      <c r="F105" s="38">
        <f t="shared" si="12"/>
        <v>0.88219958072540083</v>
      </c>
      <c r="G105" s="37">
        <f t="shared" si="13"/>
        <v>2817.010007828289</v>
      </c>
      <c r="H105" s="39">
        <f t="shared" si="14"/>
        <v>248.30678082617848</v>
      </c>
      <c r="I105" s="37">
        <f t="shared" si="15"/>
        <v>3065.3167886544675</v>
      </c>
      <c r="J105" s="82">
        <f t="shared" si="16"/>
        <v>-554.76094540284691</v>
      </c>
      <c r="K105" s="37">
        <f t="shared" si="17"/>
        <v>2510.5558432516204</v>
      </c>
      <c r="L105" s="37">
        <f t="shared" si="18"/>
        <v>95058538.932963684</v>
      </c>
      <c r="M105" s="37">
        <f t="shared" si="19"/>
        <v>77854847.255076006</v>
      </c>
      <c r="N105" s="41">
        <f>'jan-sep'!M105</f>
        <v>66200804.690511294</v>
      </c>
      <c r="O105" s="41">
        <f t="shared" si="20"/>
        <v>11654042.564564712</v>
      </c>
    </row>
    <row r="106" spans="1:15" s="34" customFormat="1" x14ac:dyDescent="0.2">
      <c r="A106" s="33">
        <v>3011</v>
      </c>
      <c r="B106" s="34" t="s">
        <v>67</v>
      </c>
      <c r="C106" s="63">
        <v>204882000</v>
      </c>
      <c r="D106" s="36">
        <v>4741</v>
      </c>
      <c r="E106" s="37">
        <f t="shared" si="11"/>
        <v>43214.933558321027</v>
      </c>
      <c r="F106" s="38">
        <f t="shared" si="12"/>
        <v>1.0842852410067407</v>
      </c>
      <c r="G106" s="37">
        <f t="shared" si="13"/>
        <v>-2015.5477280156365</v>
      </c>
      <c r="H106" s="39">
        <f t="shared" si="14"/>
        <v>0</v>
      </c>
      <c r="I106" s="37">
        <f t="shared" si="15"/>
        <v>-2015.5477280156365</v>
      </c>
      <c r="J106" s="82">
        <f t="shared" si="16"/>
        <v>-554.76094540284691</v>
      </c>
      <c r="K106" s="37">
        <f t="shared" si="17"/>
        <v>-2570.3086734184835</v>
      </c>
      <c r="L106" s="37">
        <f t="shared" si="18"/>
        <v>-9555711.778522132</v>
      </c>
      <c r="M106" s="37">
        <f t="shared" si="19"/>
        <v>-12185833.42067703</v>
      </c>
      <c r="N106" s="41">
        <f>'jan-sep'!M106</f>
        <v>-9411077.5645641405</v>
      </c>
      <c r="O106" s="41">
        <f t="shared" si="20"/>
        <v>-2774755.8561128899</v>
      </c>
    </row>
    <row r="107" spans="1:15" s="34" customFormat="1" x14ac:dyDescent="0.2">
      <c r="A107" s="33">
        <v>3012</v>
      </c>
      <c r="B107" s="34" t="s">
        <v>68</v>
      </c>
      <c r="C107" s="63">
        <v>41017499</v>
      </c>
      <c r="D107" s="36">
        <v>1315</v>
      </c>
      <c r="E107" s="37">
        <f t="shared" si="11"/>
        <v>31192.014448669201</v>
      </c>
      <c r="F107" s="38">
        <f t="shared" si="12"/>
        <v>0.78262392462822117</v>
      </c>
      <c r="G107" s="37">
        <f t="shared" si="13"/>
        <v>5198.2037377754586</v>
      </c>
      <c r="H107" s="39">
        <f t="shared" si="14"/>
        <v>1637.3364566286941</v>
      </c>
      <c r="I107" s="37">
        <f t="shared" si="15"/>
        <v>6835.5401944041532</v>
      </c>
      <c r="J107" s="82">
        <f t="shared" si="16"/>
        <v>-554.76094540284691</v>
      </c>
      <c r="K107" s="37">
        <f t="shared" si="17"/>
        <v>6280.7792490013062</v>
      </c>
      <c r="L107" s="37">
        <f t="shared" si="18"/>
        <v>8988735.3556414619</v>
      </c>
      <c r="M107" s="37">
        <f t="shared" si="19"/>
        <v>8259224.7124367179</v>
      </c>
      <c r="N107" s="41">
        <f>'jan-sep'!M107</f>
        <v>7208635.2666915748</v>
      </c>
      <c r="O107" s="41">
        <f t="shared" si="20"/>
        <v>1050589.4457451431</v>
      </c>
    </row>
    <row r="108" spans="1:15" s="34" customFormat="1" x14ac:dyDescent="0.2">
      <c r="A108" s="33">
        <v>3013</v>
      </c>
      <c r="B108" s="34" t="s">
        <v>69</v>
      </c>
      <c r="C108" s="63">
        <v>113774542</v>
      </c>
      <c r="D108" s="36">
        <v>3578</v>
      </c>
      <c r="E108" s="37">
        <f t="shared" si="11"/>
        <v>31798.362772498604</v>
      </c>
      <c r="F108" s="38">
        <f t="shared" si="12"/>
        <v>0.79783752058458479</v>
      </c>
      <c r="G108" s="37">
        <f t="shared" si="13"/>
        <v>4834.3947434778174</v>
      </c>
      <c r="H108" s="39">
        <f t="shared" si="14"/>
        <v>1425.1145432884032</v>
      </c>
      <c r="I108" s="37">
        <f t="shared" si="15"/>
        <v>6259.5092867662206</v>
      </c>
      <c r="J108" s="82">
        <f t="shared" si="16"/>
        <v>-554.76094540284691</v>
      </c>
      <c r="K108" s="37">
        <f t="shared" si="17"/>
        <v>5704.7483413633736</v>
      </c>
      <c r="L108" s="37">
        <f t="shared" si="18"/>
        <v>22396524.228049539</v>
      </c>
      <c r="M108" s="37">
        <f t="shared" si="19"/>
        <v>20411589.565398149</v>
      </c>
      <c r="N108" s="41">
        <f>'jan-sep'!M108</f>
        <v>16624090.916100727</v>
      </c>
      <c r="O108" s="41">
        <f t="shared" si="20"/>
        <v>3787498.6492974218</v>
      </c>
    </row>
    <row r="109" spans="1:15" s="34" customFormat="1" x14ac:dyDescent="0.2">
      <c r="A109" s="33">
        <v>3014</v>
      </c>
      <c r="B109" s="34" t="s">
        <v>399</v>
      </c>
      <c r="C109" s="63">
        <v>1520600795</v>
      </c>
      <c r="D109" s="36">
        <v>45608</v>
      </c>
      <c r="E109" s="37">
        <f t="shared" si="11"/>
        <v>33340.659423785299</v>
      </c>
      <c r="F109" s="38">
        <f t="shared" si="12"/>
        <v>0.83653454863826526</v>
      </c>
      <c r="G109" s="37">
        <f t="shared" si="13"/>
        <v>3909.0167527058002</v>
      </c>
      <c r="H109" s="39">
        <f t="shared" si="14"/>
        <v>885.31071533805982</v>
      </c>
      <c r="I109" s="37">
        <f t="shared" si="15"/>
        <v>4794.3274680438599</v>
      </c>
      <c r="J109" s="82">
        <f t="shared" si="16"/>
        <v>-554.76094540284691</v>
      </c>
      <c r="K109" s="37">
        <f t="shared" si="17"/>
        <v>4239.5665226410129</v>
      </c>
      <c r="L109" s="37">
        <f t="shared" si="18"/>
        <v>218659687.16254437</v>
      </c>
      <c r="M109" s="37">
        <f t="shared" si="19"/>
        <v>193358149.96461132</v>
      </c>
      <c r="N109" s="41">
        <f>'jan-sep'!M109</f>
        <v>171354489.6710794</v>
      </c>
      <c r="O109" s="41">
        <f t="shared" si="20"/>
        <v>22003660.293531924</v>
      </c>
    </row>
    <row r="110" spans="1:15" s="34" customFormat="1" x14ac:dyDescent="0.2">
      <c r="A110" s="33">
        <v>3015</v>
      </c>
      <c r="B110" s="34" t="s">
        <v>70</v>
      </c>
      <c r="C110" s="63">
        <v>118769869</v>
      </c>
      <c r="D110" s="36">
        <v>3846</v>
      </c>
      <c r="E110" s="37">
        <f t="shared" si="11"/>
        <v>30881.401196047842</v>
      </c>
      <c r="F110" s="38">
        <f t="shared" si="12"/>
        <v>0.77483047598103272</v>
      </c>
      <c r="G110" s="37">
        <f t="shared" si="13"/>
        <v>5384.571689348274</v>
      </c>
      <c r="H110" s="39">
        <f t="shared" si="14"/>
        <v>1746.0510950461696</v>
      </c>
      <c r="I110" s="37">
        <f t="shared" si="15"/>
        <v>7130.6227843944434</v>
      </c>
      <c r="J110" s="82">
        <f t="shared" si="16"/>
        <v>-554.76094540284691</v>
      </c>
      <c r="K110" s="37">
        <f t="shared" si="17"/>
        <v>6575.8618389915964</v>
      </c>
      <c r="L110" s="37">
        <f t="shared" si="18"/>
        <v>27424375.22878103</v>
      </c>
      <c r="M110" s="37">
        <f t="shared" si="19"/>
        <v>25290764.63276168</v>
      </c>
      <c r="N110" s="41">
        <f>'jan-sep'!M110</f>
        <v>20070154.852354217</v>
      </c>
      <c r="O110" s="41">
        <f t="shared" si="20"/>
        <v>5220609.7804074623</v>
      </c>
    </row>
    <row r="111" spans="1:15" s="34" customFormat="1" x14ac:dyDescent="0.2">
      <c r="A111" s="33">
        <v>3016</v>
      </c>
      <c r="B111" s="34" t="s">
        <v>71</v>
      </c>
      <c r="C111" s="63">
        <v>254080100</v>
      </c>
      <c r="D111" s="36">
        <v>8312</v>
      </c>
      <c r="E111" s="37">
        <f t="shared" si="11"/>
        <v>30567.86573628489</v>
      </c>
      <c r="F111" s="38">
        <f t="shared" si="12"/>
        <v>0.76696370763128074</v>
      </c>
      <c r="G111" s="37">
        <f t="shared" si="13"/>
        <v>5572.6929652060453</v>
      </c>
      <c r="H111" s="39">
        <f t="shared" si="14"/>
        <v>1855.7885059632029</v>
      </c>
      <c r="I111" s="37">
        <f t="shared" si="15"/>
        <v>7428.4814711692479</v>
      </c>
      <c r="J111" s="82">
        <f t="shared" si="16"/>
        <v>-554.76094540284691</v>
      </c>
      <c r="K111" s="37">
        <f t="shared" si="17"/>
        <v>6873.7205257664009</v>
      </c>
      <c r="L111" s="37">
        <f t="shared" si="18"/>
        <v>61745537.988358788</v>
      </c>
      <c r="M111" s="37">
        <f t="shared" si="19"/>
        <v>57134365.010170326</v>
      </c>
      <c r="N111" s="41">
        <f>'jan-sep'!M111</f>
        <v>41718914.566190392</v>
      </c>
      <c r="O111" s="41">
        <f t="shared" si="20"/>
        <v>15415450.443979934</v>
      </c>
    </row>
    <row r="112" spans="1:15" s="34" customFormat="1" x14ac:dyDescent="0.2">
      <c r="A112" s="33">
        <v>3017</v>
      </c>
      <c r="B112" s="34" t="s">
        <v>72</v>
      </c>
      <c r="C112" s="63">
        <v>259125143</v>
      </c>
      <c r="D112" s="36">
        <v>7633</v>
      </c>
      <c r="E112" s="37">
        <f t="shared" si="11"/>
        <v>33948.007729595178</v>
      </c>
      <c r="F112" s="38">
        <f t="shared" si="12"/>
        <v>0.85177323466450583</v>
      </c>
      <c r="G112" s="37">
        <f t="shared" si="13"/>
        <v>3544.6077692198728</v>
      </c>
      <c r="H112" s="39">
        <f t="shared" si="14"/>
        <v>672.73880830460212</v>
      </c>
      <c r="I112" s="37">
        <f t="shared" si="15"/>
        <v>4217.3465775244749</v>
      </c>
      <c r="J112" s="82">
        <f t="shared" si="16"/>
        <v>-554.76094540284691</v>
      </c>
      <c r="K112" s="37">
        <f t="shared" si="17"/>
        <v>3662.5856321216279</v>
      </c>
      <c r="L112" s="37">
        <f t="shared" si="18"/>
        <v>32191006.426244318</v>
      </c>
      <c r="M112" s="37">
        <f t="shared" si="19"/>
        <v>27956516.129984386</v>
      </c>
      <c r="N112" s="41">
        <f>'jan-sep'!M112</f>
        <v>23783205.530309346</v>
      </c>
      <c r="O112" s="41">
        <f t="shared" si="20"/>
        <v>4173310.5996750407</v>
      </c>
    </row>
    <row r="113" spans="1:15" s="34" customFormat="1" x14ac:dyDescent="0.2">
      <c r="A113" s="33">
        <v>3018</v>
      </c>
      <c r="B113" s="34" t="s">
        <v>400</v>
      </c>
      <c r="C113" s="63">
        <v>186719782</v>
      </c>
      <c r="D113" s="36">
        <v>5913</v>
      </c>
      <c r="E113" s="37">
        <f t="shared" si="11"/>
        <v>31577.842381193979</v>
      </c>
      <c r="F113" s="38">
        <f t="shared" si="12"/>
        <v>0.79230454885595902</v>
      </c>
      <c r="G113" s="37">
        <f t="shared" si="13"/>
        <v>4966.7069782605913</v>
      </c>
      <c r="H113" s="39">
        <f t="shared" si="14"/>
        <v>1502.2966802450217</v>
      </c>
      <c r="I113" s="37">
        <f t="shared" si="15"/>
        <v>6469.0036585056132</v>
      </c>
      <c r="J113" s="82">
        <f t="shared" si="16"/>
        <v>-554.76094540284691</v>
      </c>
      <c r="K113" s="37">
        <f t="shared" si="17"/>
        <v>5914.2427131027662</v>
      </c>
      <c r="L113" s="37">
        <f t="shared" si="18"/>
        <v>38251218.632743694</v>
      </c>
      <c r="M113" s="37">
        <f t="shared" si="19"/>
        <v>34970917.162576653</v>
      </c>
      <c r="N113" s="41">
        <f>'jan-sep'!M113</f>
        <v>27609938.677488413</v>
      </c>
      <c r="O113" s="41">
        <f t="shared" si="20"/>
        <v>7360978.4850882404</v>
      </c>
    </row>
    <row r="114" spans="1:15" s="34" customFormat="1" x14ac:dyDescent="0.2">
      <c r="A114" s="33">
        <v>3019</v>
      </c>
      <c r="B114" s="34" t="s">
        <v>73</v>
      </c>
      <c r="C114" s="63">
        <v>695667848</v>
      </c>
      <c r="D114" s="36">
        <v>18699</v>
      </c>
      <c r="E114" s="37">
        <f t="shared" si="11"/>
        <v>37203.478688699928</v>
      </c>
      <c r="F114" s="38">
        <f t="shared" si="12"/>
        <v>0.93345470037171541</v>
      </c>
      <c r="G114" s="37">
        <f t="shared" si="13"/>
        <v>1591.3251937570224</v>
      </c>
      <c r="H114" s="39">
        <f t="shared" si="14"/>
        <v>0</v>
      </c>
      <c r="I114" s="37">
        <f t="shared" si="15"/>
        <v>1591.3251937570224</v>
      </c>
      <c r="J114" s="82">
        <f t="shared" si="16"/>
        <v>-554.76094540284691</v>
      </c>
      <c r="K114" s="37">
        <f t="shared" si="17"/>
        <v>1036.5642483541756</v>
      </c>
      <c r="L114" s="37">
        <f t="shared" si="18"/>
        <v>29756189.798062563</v>
      </c>
      <c r="M114" s="37">
        <f t="shared" si="19"/>
        <v>19382714.87997473</v>
      </c>
      <c r="N114" s="41">
        <f>'jan-sep'!M114</f>
        <v>12408850.095257351</v>
      </c>
      <c r="O114" s="41">
        <f t="shared" si="20"/>
        <v>6973864.7847173791</v>
      </c>
    </row>
    <row r="115" spans="1:15" s="34" customFormat="1" x14ac:dyDescent="0.2">
      <c r="A115" s="33">
        <v>3020</v>
      </c>
      <c r="B115" s="34" t="s">
        <v>401</v>
      </c>
      <c r="C115" s="63">
        <v>2649264856</v>
      </c>
      <c r="D115" s="36">
        <v>61032</v>
      </c>
      <c r="E115" s="37">
        <f t="shared" si="11"/>
        <v>43407.800104863025</v>
      </c>
      <c r="F115" s="38">
        <f t="shared" si="12"/>
        <v>1.089124363335072</v>
      </c>
      <c r="G115" s="37">
        <f t="shared" si="13"/>
        <v>-2131.2676559408355</v>
      </c>
      <c r="H115" s="39">
        <f t="shared" si="14"/>
        <v>0</v>
      </c>
      <c r="I115" s="37">
        <f t="shared" si="15"/>
        <v>-2131.2676559408355</v>
      </c>
      <c r="J115" s="82">
        <f t="shared" si="16"/>
        <v>-554.76094540284691</v>
      </c>
      <c r="K115" s="37">
        <f t="shared" si="17"/>
        <v>-2686.0286013436826</v>
      </c>
      <c r="L115" s="37">
        <f t="shared" si="18"/>
        <v>-130075527.57738107</v>
      </c>
      <c r="M115" s="37">
        <f t="shared" si="19"/>
        <v>-163933697.59720764</v>
      </c>
      <c r="N115" s="41">
        <f>'jan-sep'!M115</f>
        <v>-136585365.29759106</v>
      </c>
      <c r="O115" s="41">
        <f t="shared" si="20"/>
        <v>-27348332.299616575</v>
      </c>
    </row>
    <row r="116" spans="1:15" s="34" customFormat="1" x14ac:dyDescent="0.2">
      <c r="A116" s="33">
        <v>3021</v>
      </c>
      <c r="B116" s="34" t="s">
        <v>74</v>
      </c>
      <c r="C116" s="63">
        <v>755770840</v>
      </c>
      <c r="D116" s="36">
        <v>20780</v>
      </c>
      <c r="E116" s="37">
        <f t="shared" si="11"/>
        <v>36370.107795957651</v>
      </c>
      <c r="F116" s="38">
        <f t="shared" si="12"/>
        <v>0.91254498965642317</v>
      </c>
      <c r="G116" s="37">
        <f t="shared" si="13"/>
        <v>2091.3477294023892</v>
      </c>
      <c r="H116" s="39">
        <f t="shared" si="14"/>
        <v>0</v>
      </c>
      <c r="I116" s="37">
        <f t="shared" si="15"/>
        <v>2091.3477294023892</v>
      </c>
      <c r="J116" s="82">
        <f t="shared" si="16"/>
        <v>-554.76094540284691</v>
      </c>
      <c r="K116" s="37">
        <f t="shared" si="17"/>
        <v>1536.5867839995421</v>
      </c>
      <c r="L116" s="37">
        <f t="shared" si="18"/>
        <v>43458205.816981643</v>
      </c>
      <c r="M116" s="37">
        <f t="shared" si="19"/>
        <v>31930273.371510487</v>
      </c>
      <c r="N116" s="41">
        <f>'jan-sep'!M116</f>
        <v>26921527.879172564</v>
      </c>
      <c r="O116" s="41">
        <f t="shared" si="20"/>
        <v>5008745.4923379235</v>
      </c>
    </row>
    <row r="117" spans="1:15" s="34" customFormat="1" x14ac:dyDescent="0.2">
      <c r="A117" s="33">
        <v>3022</v>
      </c>
      <c r="B117" s="34" t="s">
        <v>75</v>
      </c>
      <c r="C117" s="63">
        <v>778366466</v>
      </c>
      <c r="D117" s="36">
        <v>16084</v>
      </c>
      <c r="E117" s="37">
        <f t="shared" si="11"/>
        <v>48393.836483461826</v>
      </c>
      <c r="F117" s="38">
        <f t="shared" si="12"/>
        <v>1.2142266187658546</v>
      </c>
      <c r="G117" s="37">
        <f t="shared" si="13"/>
        <v>-5122.8894831001162</v>
      </c>
      <c r="H117" s="39">
        <f t="shared" si="14"/>
        <v>0</v>
      </c>
      <c r="I117" s="37">
        <f t="shared" si="15"/>
        <v>-5122.8894831001162</v>
      </c>
      <c r="J117" s="82">
        <f t="shared" si="16"/>
        <v>-554.76094540284691</v>
      </c>
      <c r="K117" s="37">
        <f t="shared" si="17"/>
        <v>-5677.6504285029632</v>
      </c>
      <c r="L117" s="37">
        <f t="shared" si="18"/>
        <v>-82396554.446182266</v>
      </c>
      <c r="M117" s="37">
        <f t="shared" si="19"/>
        <v>-91319329.492041662</v>
      </c>
      <c r="N117" s="41">
        <f>'jan-sep'!M117</f>
        <v>-68367577.616293952</v>
      </c>
      <c r="O117" s="41">
        <f t="shared" si="20"/>
        <v>-22951751.87574771</v>
      </c>
    </row>
    <row r="118" spans="1:15" s="34" customFormat="1" x14ac:dyDescent="0.2">
      <c r="A118" s="33">
        <v>3023</v>
      </c>
      <c r="B118" s="34" t="s">
        <v>76</v>
      </c>
      <c r="C118" s="63">
        <v>834156405</v>
      </c>
      <c r="D118" s="36">
        <v>19939</v>
      </c>
      <c r="E118" s="37">
        <f t="shared" si="11"/>
        <v>41835.418275741009</v>
      </c>
      <c r="F118" s="38">
        <f t="shared" si="12"/>
        <v>1.0496724824651567</v>
      </c>
      <c r="G118" s="37">
        <f t="shared" si="13"/>
        <v>-1187.8385584676259</v>
      </c>
      <c r="H118" s="39">
        <f t="shared" si="14"/>
        <v>0</v>
      </c>
      <c r="I118" s="37">
        <f t="shared" si="15"/>
        <v>-1187.8385584676259</v>
      </c>
      <c r="J118" s="82">
        <f t="shared" si="16"/>
        <v>-554.76094540284691</v>
      </c>
      <c r="K118" s="37">
        <f t="shared" si="17"/>
        <v>-1742.5995038704727</v>
      </c>
      <c r="L118" s="37">
        <f t="shared" si="18"/>
        <v>-23684313.017285995</v>
      </c>
      <c r="M118" s="37">
        <f t="shared" si="19"/>
        <v>-34745691.507673353</v>
      </c>
      <c r="N118" s="41">
        <f>'jan-sep'!M118</f>
        <v>-25137490.358920984</v>
      </c>
      <c r="O118" s="41">
        <f t="shared" si="20"/>
        <v>-9608201.148752369</v>
      </c>
    </row>
    <row r="119" spans="1:15" s="34" customFormat="1" x14ac:dyDescent="0.2">
      <c r="A119" s="33">
        <v>3024</v>
      </c>
      <c r="B119" s="34" t="s">
        <v>77</v>
      </c>
      <c r="C119" s="63">
        <v>8808808063</v>
      </c>
      <c r="D119" s="36">
        <v>128982</v>
      </c>
      <c r="E119" s="37">
        <f t="shared" si="11"/>
        <v>68294.863337519957</v>
      </c>
      <c r="F119" s="38">
        <f t="shared" si="12"/>
        <v>1.7135537707933539</v>
      </c>
      <c r="G119" s="37">
        <f t="shared" si="13"/>
        <v>-17063.505595534993</v>
      </c>
      <c r="H119" s="39">
        <f t="shared" si="14"/>
        <v>0</v>
      </c>
      <c r="I119" s="37">
        <f t="shared" si="15"/>
        <v>-17063.505595534993</v>
      </c>
      <c r="J119" s="82">
        <f t="shared" si="16"/>
        <v>-554.76094540284691</v>
      </c>
      <c r="K119" s="37">
        <f t="shared" si="17"/>
        <v>-17618.266540937839</v>
      </c>
      <c r="L119" s="37">
        <f t="shared" si="18"/>
        <v>-2200885078.7232943</v>
      </c>
      <c r="M119" s="37">
        <f t="shared" si="19"/>
        <v>-2272439254.9832444</v>
      </c>
      <c r="N119" s="41">
        <f>'jan-sep'!M119</f>
        <v>-1761625302.3438964</v>
      </c>
      <c r="O119" s="41">
        <f t="shared" si="20"/>
        <v>-510813952.63934803</v>
      </c>
    </row>
    <row r="120" spans="1:15" s="34" customFormat="1" x14ac:dyDescent="0.2">
      <c r="A120" s="33">
        <v>3025</v>
      </c>
      <c r="B120" s="34" t="s">
        <v>78</v>
      </c>
      <c r="C120" s="63">
        <v>5165418961</v>
      </c>
      <c r="D120" s="36">
        <v>96088</v>
      </c>
      <c r="E120" s="37">
        <f t="shared" si="11"/>
        <v>53757.170104487552</v>
      </c>
      <c r="F120" s="38">
        <f t="shared" si="12"/>
        <v>1.3487954589568327</v>
      </c>
      <c r="G120" s="37">
        <f t="shared" si="13"/>
        <v>-8340.8896557155513</v>
      </c>
      <c r="H120" s="39">
        <f t="shared" si="14"/>
        <v>0</v>
      </c>
      <c r="I120" s="37">
        <f t="shared" si="15"/>
        <v>-8340.8896557155513</v>
      </c>
      <c r="J120" s="82">
        <f t="shared" si="16"/>
        <v>-554.76094540284691</v>
      </c>
      <c r="K120" s="37">
        <f t="shared" si="17"/>
        <v>-8895.6506011183974</v>
      </c>
      <c r="L120" s="37">
        <f t="shared" si="18"/>
        <v>-801459405.23839593</v>
      </c>
      <c r="M120" s="37">
        <f t="shared" si="19"/>
        <v>-854765274.96026456</v>
      </c>
      <c r="N120" s="41">
        <f>'jan-sep'!M120</f>
        <v>-680762505.70281351</v>
      </c>
      <c r="O120" s="41">
        <f t="shared" si="20"/>
        <v>-174002769.25745106</v>
      </c>
    </row>
    <row r="121" spans="1:15" s="34" customFormat="1" x14ac:dyDescent="0.2">
      <c r="A121" s="33">
        <v>3026</v>
      </c>
      <c r="B121" s="34" t="s">
        <v>79</v>
      </c>
      <c r="C121" s="63">
        <v>543065005</v>
      </c>
      <c r="D121" s="36">
        <v>17754</v>
      </c>
      <c r="E121" s="37">
        <f t="shared" si="11"/>
        <v>30588.318407119521</v>
      </c>
      <c r="F121" s="38">
        <f t="shared" si="12"/>
        <v>0.76747687581873691</v>
      </c>
      <c r="G121" s="37">
        <f t="shared" si="13"/>
        <v>5560.4213627052668</v>
      </c>
      <c r="H121" s="39">
        <f t="shared" si="14"/>
        <v>1848.6300711710819</v>
      </c>
      <c r="I121" s="37">
        <f t="shared" si="15"/>
        <v>7409.0514338763487</v>
      </c>
      <c r="J121" s="82">
        <f t="shared" si="16"/>
        <v>-554.76094540284691</v>
      </c>
      <c r="K121" s="37">
        <f t="shared" si="17"/>
        <v>6854.2904884735017</v>
      </c>
      <c r="L121" s="37">
        <f t="shared" si="18"/>
        <v>131540299.1570407</v>
      </c>
      <c r="M121" s="37">
        <f t="shared" si="19"/>
        <v>121691073.33235855</v>
      </c>
      <c r="N121" s="41">
        <f>'jan-sep'!M121</f>
        <v>89677438.541210815</v>
      </c>
      <c r="O121" s="41">
        <f t="shared" si="20"/>
        <v>32013634.791147739</v>
      </c>
    </row>
    <row r="122" spans="1:15" s="34" customFormat="1" x14ac:dyDescent="0.2">
      <c r="A122" s="33">
        <v>3027</v>
      </c>
      <c r="B122" s="34" t="s">
        <v>80</v>
      </c>
      <c r="C122" s="63">
        <v>720003953</v>
      </c>
      <c r="D122" s="36">
        <v>19024</v>
      </c>
      <c r="E122" s="37">
        <f t="shared" si="11"/>
        <v>37847.137983599663</v>
      </c>
      <c r="F122" s="38">
        <f t="shared" si="12"/>
        <v>0.94960444806841648</v>
      </c>
      <c r="G122" s="37">
        <f t="shared" si="13"/>
        <v>1205.1296168171814</v>
      </c>
      <c r="H122" s="39">
        <f t="shared" si="14"/>
        <v>0</v>
      </c>
      <c r="I122" s="37">
        <f t="shared" si="15"/>
        <v>1205.1296168171814</v>
      </c>
      <c r="J122" s="82">
        <f t="shared" si="16"/>
        <v>-554.76094540284691</v>
      </c>
      <c r="K122" s="37">
        <f t="shared" si="17"/>
        <v>650.36867141433447</v>
      </c>
      <c r="L122" s="37">
        <f t="shared" si="18"/>
        <v>22926385.830330059</v>
      </c>
      <c r="M122" s="37">
        <f t="shared" si="19"/>
        <v>12372613.604986299</v>
      </c>
      <c r="N122" s="41">
        <f>'jan-sep'!M122</f>
        <v>2800828.661702543</v>
      </c>
      <c r="O122" s="41">
        <f t="shared" si="20"/>
        <v>9571784.9432837553</v>
      </c>
    </row>
    <row r="123" spans="1:15" s="34" customFormat="1" x14ac:dyDescent="0.2">
      <c r="A123" s="33">
        <v>3028</v>
      </c>
      <c r="B123" s="34" t="s">
        <v>81</v>
      </c>
      <c r="C123" s="63">
        <v>366076521</v>
      </c>
      <c r="D123" s="36">
        <v>11249</v>
      </c>
      <c r="E123" s="37">
        <f t="shared" si="11"/>
        <v>32543.027913592319</v>
      </c>
      <c r="F123" s="38">
        <f t="shared" si="12"/>
        <v>0.81652155768695467</v>
      </c>
      <c r="G123" s="37">
        <f t="shared" si="13"/>
        <v>4387.5956588215877</v>
      </c>
      <c r="H123" s="39">
        <f t="shared" si="14"/>
        <v>1164.4817439056026</v>
      </c>
      <c r="I123" s="37">
        <f t="shared" si="15"/>
        <v>5552.07740272719</v>
      </c>
      <c r="J123" s="82">
        <f t="shared" si="16"/>
        <v>-554.76094540284691</v>
      </c>
      <c r="K123" s="37">
        <f t="shared" si="17"/>
        <v>4997.316457324343</v>
      </c>
      <c r="L123" s="37">
        <f t="shared" si="18"/>
        <v>62455318.703278162</v>
      </c>
      <c r="M123" s="37">
        <f t="shared" si="19"/>
        <v>56214812.828441538</v>
      </c>
      <c r="N123" s="41">
        <f>'jan-sep'!M123</f>
        <v>43839030.298565403</v>
      </c>
      <c r="O123" s="41">
        <f t="shared" si="20"/>
        <v>12375782.529876135</v>
      </c>
    </row>
    <row r="124" spans="1:15" s="34" customFormat="1" x14ac:dyDescent="0.2">
      <c r="A124" s="33">
        <v>3029</v>
      </c>
      <c r="B124" s="34" t="s">
        <v>82</v>
      </c>
      <c r="C124" s="63">
        <v>1777623733</v>
      </c>
      <c r="D124" s="36">
        <v>44693</v>
      </c>
      <c r="E124" s="37">
        <f t="shared" si="11"/>
        <v>39774.097353053054</v>
      </c>
      <c r="F124" s="38">
        <f t="shared" si="12"/>
        <v>0.99795286451335297</v>
      </c>
      <c r="G124" s="37">
        <f t="shared" si="13"/>
        <v>48.953995145147196</v>
      </c>
      <c r="H124" s="39">
        <f t="shared" si="14"/>
        <v>0</v>
      </c>
      <c r="I124" s="37">
        <f t="shared" si="15"/>
        <v>48.953995145147196</v>
      </c>
      <c r="J124" s="82">
        <f t="shared" si="16"/>
        <v>-554.76094540284691</v>
      </c>
      <c r="K124" s="37">
        <f t="shared" si="17"/>
        <v>-505.80695025769973</v>
      </c>
      <c r="L124" s="37">
        <f t="shared" si="18"/>
        <v>2187900.9050220638</v>
      </c>
      <c r="M124" s="37">
        <f t="shared" si="19"/>
        <v>-22606030.027867373</v>
      </c>
      <c r="N124" s="41">
        <f>'jan-sep'!M124</f>
        <v>-13903717.341123234</v>
      </c>
      <c r="O124" s="41">
        <f t="shared" si="20"/>
        <v>-8702312.6867441386</v>
      </c>
    </row>
    <row r="125" spans="1:15" s="34" customFormat="1" x14ac:dyDescent="0.2">
      <c r="A125" s="33">
        <v>3030</v>
      </c>
      <c r="B125" s="34" t="s">
        <v>402</v>
      </c>
      <c r="C125" s="63">
        <v>3426857946</v>
      </c>
      <c r="D125" s="36">
        <v>89095</v>
      </c>
      <c r="E125" s="37">
        <f t="shared" si="11"/>
        <v>38462.965890341773</v>
      </c>
      <c r="F125" s="38">
        <f t="shared" si="12"/>
        <v>0.9650558917083657</v>
      </c>
      <c r="G125" s="37">
        <f t="shared" si="13"/>
        <v>835.63287277191557</v>
      </c>
      <c r="H125" s="39">
        <f t="shared" si="14"/>
        <v>0</v>
      </c>
      <c r="I125" s="37">
        <f t="shared" si="15"/>
        <v>835.63287277191557</v>
      </c>
      <c r="J125" s="82">
        <f t="shared" si="16"/>
        <v>-554.76094540284691</v>
      </c>
      <c r="K125" s="37">
        <f t="shared" si="17"/>
        <v>280.87192736906866</v>
      </c>
      <c r="L125" s="37">
        <f t="shared" si="18"/>
        <v>74450710.799613819</v>
      </c>
      <c r="M125" s="37">
        <f t="shared" si="19"/>
        <v>25024284.368947171</v>
      </c>
      <c r="N125" s="41">
        <f>'jan-sep'!M125</f>
        <v>15639272.745951818</v>
      </c>
      <c r="O125" s="41">
        <f t="shared" si="20"/>
        <v>9385011.6229953524</v>
      </c>
    </row>
    <row r="126" spans="1:15" s="34" customFormat="1" x14ac:dyDescent="0.2">
      <c r="A126" s="33">
        <v>3031</v>
      </c>
      <c r="B126" s="34" t="s">
        <v>83</v>
      </c>
      <c r="C126" s="63">
        <v>1002686580</v>
      </c>
      <c r="D126" s="36">
        <v>24947</v>
      </c>
      <c r="E126" s="37">
        <f t="shared" si="11"/>
        <v>40192.671663927526</v>
      </c>
      <c r="F126" s="38">
        <f t="shared" si="12"/>
        <v>1.0084551124673677</v>
      </c>
      <c r="G126" s="37">
        <f t="shared" si="13"/>
        <v>-202.1905913795359</v>
      </c>
      <c r="H126" s="39">
        <f t="shared" si="14"/>
        <v>0</v>
      </c>
      <c r="I126" s="37">
        <f t="shared" si="15"/>
        <v>-202.1905913795359</v>
      </c>
      <c r="J126" s="82">
        <f t="shared" si="16"/>
        <v>-554.76094540284691</v>
      </c>
      <c r="K126" s="37">
        <f t="shared" si="17"/>
        <v>-756.95153678238285</v>
      </c>
      <c r="L126" s="37">
        <f t="shared" si="18"/>
        <v>-5044048.6831452819</v>
      </c>
      <c r="M126" s="37">
        <f t="shared" si="19"/>
        <v>-18883669.988110106</v>
      </c>
      <c r="N126" s="41">
        <f>'jan-sep'!M126</f>
        <v>-18883507.759667054</v>
      </c>
      <c r="O126" s="41">
        <f t="shared" si="20"/>
        <v>-162.2284430526197</v>
      </c>
    </row>
    <row r="127" spans="1:15" s="34" customFormat="1" x14ac:dyDescent="0.2">
      <c r="A127" s="33">
        <v>3032</v>
      </c>
      <c r="B127" s="34" t="s">
        <v>84</v>
      </c>
      <c r="C127" s="63">
        <v>288628510</v>
      </c>
      <c r="D127" s="36">
        <v>6989</v>
      </c>
      <c r="E127" s="37">
        <f t="shared" si="11"/>
        <v>41297.54042066104</v>
      </c>
      <c r="F127" s="38">
        <f t="shared" si="12"/>
        <v>1.0361768463110368</v>
      </c>
      <c r="G127" s="37">
        <f t="shared" si="13"/>
        <v>-865.11184541964462</v>
      </c>
      <c r="H127" s="39">
        <f t="shared" si="14"/>
        <v>0</v>
      </c>
      <c r="I127" s="37">
        <f t="shared" si="15"/>
        <v>-865.11184541964462</v>
      </c>
      <c r="J127" s="82">
        <f t="shared" si="16"/>
        <v>-554.76094540284691</v>
      </c>
      <c r="K127" s="37">
        <f t="shared" si="17"/>
        <v>-1419.8727908224914</v>
      </c>
      <c r="L127" s="37">
        <f t="shared" si="18"/>
        <v>-6046266.6876378963</v>
      </c>
      <c r="M127" s="37">
        <f t="shared" si="19"/>
        <v>-9923490.9350583926</v>
      </c>
      <c r="N127" s="41">
        <f>'jan-sep'!M127</f>
        <v>-8845133.2834293973</v>
      </c>
      <c r="O127" s="41">
        <f t="shared" si="20"/>
        <v>-1078357.6516289953</v>
      </c>
    </row>
    <row r="128" spans="1:15" s="34" customFormat="1" x14ac:dyDescent="0.2">
      <c r="A128" s="33">
        <v>3033</v>
      </c>
      <c r="B128" s="34" t="s">
        <v>85</v>
      </c>
      <c r="C128" s="63">
        <v>1478348321</v>
      </c>
      <c r="D128" s="36">
        <v>41565</v>
      </c>
      <c r="E128" s="37">
        <f t="shared" si="11"/>
        <v>35567.143534223505</v>
      </c>
      <c r="F128" s="38">
        <f t="shared" si="12"/>
        <v>0.89239819718526914</v>
      </c>
      <c r="G128" s="37">
        <f t="shared" si="13"/>
        <v>2573.1262864428759</v>
      </c>
      <c r="H128" s="39">
        <f t="shared" si="14"/>
        <v>106.04127668468755</v>
      </c>
      <c r="I128" s="37">
        <f t="shared" si="15"/>
        <v>2679.1675631275634</v>
      </c>
      <c r="J128" s="82">
        <f t="shared" si="16"/>
        <v>-554.76094540284691</v>
      </c>
      <c r="K128" s="37">
        <f t="shared" si="17"/>
        <v>2124.4066177247164</v>
      </c>
      <c r="L128" s="37">
        <f t="shared" si="18"/>
        <v>111359599.76139717</v>
      </c>
      <c r="M128" s="37">
        <f t="shared" si="19"/>
        <v>88300961.06572783</v>
      </c>
      <c r="N128" s="41">
        <f>'jan-sep'!M128</f>
        <v>72809048.283867076</v>
      </c>
      <c r="O128" s="41">
        <f t="shared" si="20"/>
        <v>15491912.781860754</v>
      </c>
    </row>
    <row r="129" spans="1:15" s="34" customFormat="1" x14ac:dyDescent="0.2">
      <c r="A129" s="33">
        <v>3034</v>
      </c>
      <c r="B129" s="34" t="s">
        <v>86</v>
      </c>
      <c r="C129" s="63">
        <v>768430017</v>
      </c>
      <c r="D129" s="36">
        <v>23898</v>
      </c>
      <c r="E129" s="37">
        <f t="shared" si="11"/>
        <v>32154.574315842328</v>
      </c>
      <c r="F129" s="38">
        <f t="shared" si="12"/>
        <v>0.80677505414812922</v>
      </c>
      <c r="G129" s="37">
        <f t="shared" si="13"/>
        <v>4620.6678174715826</v>
      </c>
      <c r="H129" s="39">
        <f t="shared" si="14"/>
        <v>1300.4405031180995</v>
      </c>
      <c r="I129" s="37">
        <f t="shared" si="15"/>
        <v>5921.1083205896821</v>
      </c>
      <c r="J129" s="82">
        <f t="shared" si="16"/>
        <v>-554.76094540284691</v>
      </c>
      <c r="K129" s="37">
        <f t="shared" si="17"/>
        <v>5366.3473751868351</v>
      </c>
      <c r="L129" s="37">
        <f t="shared" si="18"/>
        <v>141502646.64545223</v>
      </c>
      <c r="M129" s="37">
        <f t="shared" si="19"/>
        <v>128244969.57221499</v>
      </c>
      <c r="N129" s="41">
        <f>'jan-sep'!M129</f>
        <v>102560971.86338039</v>
      </c>
      <c r="O129" s="41">
        <f t="shared" si="20"/>
        <v>25683997.708834603</v>
      </c>
    </row>
    <row r="130" spans="1:15" s="34" customFormat="1" x14ac:dyDescent="0.2">
      <c r="A130" s="33">
        <v>3035</v>
      </c>
      <c r="B130" s="34" t="s">
        <v>87</v>
      </c>
      <c r="C130" s="63">
        <v>836966455</v>
      </c>
      <c r="D130" s="36">
        <v>26716</v>
      </c>
      <c r="E130" s="37">
        <f t="shared" si="11"/>
        <v>31328.284735738882</v>
      </c>
      <c r="F130" s="38">
        <f t="shared" si="12"/>
        <v>0.78604301726336323</v>
      </c>
      <c r="G130" s="37">
        <f t="shared" si="13"/>
        <v>5116.4415655336497</v>
      </c>
      <c r="H130" s="39">
        <f t="shared" si="14"/>
        <v>1589.6418561543057</v>
      </c>
      <c r="I130" s="37">
        <f t="shared" si="15"/>
        <v>6706.0834216879557</v>
      </c>
      <c r="J130" s="82">
        <f t="shared" si="16"/>
        <v>-554.76094540284691</v>
      </c>
      <c r="K130" s="37">
        <f t="shared" si="17"/>
        <v>6151.3224762851087</v>
      </c>
      <c r="L130" s="37">
        <f t="shared" si="18"/>
        <v>179159724.69381541</v>
      </c>
      <c r="M130" s="37">
        <f t="shared" si="19"/>
        <v>164338731.27643296</v>
      </c>
      <c r="N130" s="41">
        <f>'jan-sep'!M130</f>
        <v>132222992.48637417</v>
      </c>
      <c r="O130" s="41">
        <f t="shared" si="20"/>
        <v>32115738.790058792</v>
      </c>
    </row>
    <row r="131" spans="1:15" s="34" customFormat="1" x14ac:dyDescent="0.2">
      <c r="A131" s="33">
        <v>3036</v>
      </c>
      <c r="B131" s="34" t="s">
        <v>88</v>
      </c>
      <c r="C131" s="63">
        <v>476254990</v>
      </c>
      <c r="D131" s="36">
        <v>15074</v>
      </c>
      <c r="E131" s="37">
        <f t="shared" si="11"/>
        <v>31594.466631285657</v>
      </c>
      <c r="F131" s="38">
        <f t="shared" si="12"/>
        <v>0.79272165996855348</v>
      </c>
      <c r="G131" s="37">
        <f t="shared" si="13"/>
        <v>4956.7324282055852</v>
      </c>
      <c r="H131" s="39">
        <f t="shared" si="14"/>
        <v>1496.4781927129343</v>
      </c>
      <c r="I131" s="37">
        <f t="shared" si="15"/>
        <v>6453.2106209185195</v>
      </c>
      <c r="J131" s="82">
        <f t="shared" si="16"/>
        <v>-554.76094540284691</v>
      </c>
      <c r="K131" s="37">
        <f t="shared" si="17"/>
        <v>5898.4496755156724</v>
      </c>
      <c r="L131" s="37">
        <f t="shared" si="18"/>
        <v>97275696.899725765</v>
      </c>
      <c r="M131" s="37">
        <f t="shared" si="19"/>
        <v>88913230.40872325</v>
      </c>
      <c r="N131" s="41">
        <f>'jan-sep'!M131</f>
        <v>64309831.528675891</v>
      </c>
      <c r="O131" s="41">
        <f t="shared" si="20"/>
        <v>24603398.880047359</v>
      </c>
    </row>
    <row r="132" spans="1:15" s="34" customFormat="1" x14ac:dyDescent="0.2">
      <c r="A132" s="33">
        <v>3037</v>
      </c>
      <c r="B132" s="34" t="s">
        <v>89</v>
      </c>
      <c r="C132" s="63">
        <v>81729973</v>
      </c>
      <c r="D132" s="36">
        <v>2905</v>
      </c>
      <c r="E132" s="37">
        <f t="shared" si="11"/>
        <v>28134.241996557659</v>
      </c>
      <c r="F132" s="38">
        <f t="shared" si="12"/>
        <v>0.7059028176593285</v>
      </c>
      <c r="G132" s="37">
        <f t="shared" si="13"/>
        <v>7032.8672090423834</v>
      </c>
      <c r="H132" s="39">
        <f t="shared" si="14"/>
        <v>2707.5568148677335</v>
      </c>
      <c r="I132" s="37">
        <f t="shared" si="15"/>
        <v>9740.4240239101164</v>
      </c>
      <c r="J132" s="82">
        <f t="shared" si="16"/>
        <v>-554.76094540284691</v>
      </c>
      <c r="K132" s="37">
        <f t="shared" si="17"/>
        <v>9185.6630785072703</v>
      </c>
      <c r="L132" s="37">
        <f t="shared" si="18"/>
        <v>28295931.78945889</v>
      </c>
      <c r="M132" s="37">
        <f t="shared" si="19"/>
        <v>26684351.243063621</v>
      </c>
      <c r="N132" s="41">
        <f>'jan-sep'!M132</f>
        <v>21246011.493717883</v>
      </c>
      <c r="O132" s="41">
        <f t="shared" si="20"/>
        <v>5438339.7493457384</v>
      </c>
    </row>
    <row r="133" spans="1:15" s="34" customFormat="1" x14ac:dyDescent="0.2">
      <c r="A133" s="33">
        <v>3038</v>
      </c>
      <c r="B133" s="34" t="s">
        <v>141</v>
      </c>
      <c r="C133" s="63">
        <v>306030620</v>
      </c>
      <c r="D133" s="36">
        <v>6859</v>
      </c>
      <c r="E133" s="37">
        <f t="shared" si="11"/>
        <v>44617.381542498908</v>
      </c>
      <c r="F133" s="38">
        <f t="shared" si="12"/>
        <v>1.1194733930021967</v>
      </c>
      <c r="G133" s="37">
        <f t="shared" si="13"/>
        <v>-2857.0165185223655</v>
      </c>
      <c r="H133" s="39">
        <f t="shared" si="14"/>
        <v>0</v>
      </c>
      <c r="I133" s="37">
        <f t="shared" si="15"/>
        <v>-2857.0165185223655</v>
      </c>
      <c r="J133" s="82">
        <f t="shared" si="16"/>
        <v>-554.76094540284691</v>
      </c>
      <c r="K133" s="37">
        <f t="shared" si="17"/>
        <v>-3411.7774639252125</v>
      </c>
      <c r="L133" s="37">
        <f t="shared" si="18"/>
        <v>-19596276.300544906</v>
      </c>
      <c r="M133" s="37">
        <f t="shared" si="19"/>
        <v>-23401381.625063032</v>
      </c>
      <c r="N133" s="41">
        <f>'jan-sep'!M133</f>
        <v>-15468018.110007467</v>
      </c>
      <c r="O133" s="41">
        <f t="shared" si="20"/>
        <v>-7933363.5150555652</v>
      </c>
    </row>
    <row r="134" spans="1:15" s="34" customFormat="1" x14ac:dyDescent="0.2">
      <c r="A134" s="33">
        <v>3039</v>
      </c>
      <c r="B134" s="34" t="s">
        <v>142</v>
      </c>
      <c r="C134" s="63">
        <v>45952314</v>
      </c>
      <c r="D134" s="36">
        <v>1057</v>
      </c>
      <c r="E134" s="37">
        <f t="shared" si="11"/>
        <v>43474.280037842953</v>
      </c>
      <c r="F134" s="38">
        <f t="shared" si="12"/>
        <v>1.0907923795558068</v>
      </c>
      <c r="G134" s="37">
        <f t="shared" si="13"/>
        <v>-2171.1556157287923</v>
      </c>
      <c r="H134" s="39">
        <f t="shared" si="14"/>
        <v>0</v>
      </c>
      <c r="I134" s="37">
        <f t="shared" si="15"/>
        <v>-2171.1556157287923</v>
      </c>
      <c r="J134" s="82">
        <f t="shared" si="16"/>
        <v>-554.76094540284691</v>
      </c>
      <c r="K134" s="37">
        <f t="shared" si="17"/>
        <v>-2725.9165611316394</v>
      </c>
      <c r="L134" s="37">
        <f t="shared" si="18"/>
        <v>-2294911.4858253333</v>
      </c>
      <c r="M134" s="37">
        <f t="shared" si="19"/>
        <v>-2881293.8051161426</v>
      </c>
      <c r="N134" s="41">
        <f>'jan-sep'!M134</f>
        <v>-1717076.6900536385</v>
      </c>
      <c r="O134" s="41">
        <f t="shared" si="20"/>
        <v>-1164217.1150625041</v>
      </c>
    </row>
    <row r="135" spans="1:15" s="34" customFormat="1" x14ac:dyDescent="0.2">
      <c r="A135" s="33">
        <v>3040</v>
      </c>
      <c r="B135" s="34" t="s">
        <v>403</v>
      </c>
      <c r="C135" s="63">
        <v>137264373</v>
      </c>
      <c r="D135" s="36">
        <v>3273</v>
      </c>
      <c r="E135" s="37">
        <f t="shared" si="11"/>
        <v>41938.396883593035</v>
      </c>
      <c r="F135" s="38">
        <f t="shared" si="12"/>
        <v>1.0522562694905997</v>
      </c>
      <c r="G135" s="37">
        <f t="shared" si="13"/>
        <v>-1249.6257231788418</v>
      </c>
      <c r="H135" s="39">
        <f t="shared" si="14"/>
        <v>0</v>
      </c>
      <c r="I135" s="37">
        <f t="shared" si="15"/>
        <v>-1249.6257231788418</v>
      </c>
      <c r="J135" s="82">
        <f t="shared" si="16"/>
        <v>-554.76094540284691</v>
      </c>
      <c r="K135" s="37">
        <f t="shared" si="17"/>
        <v>-1804.3866685816888</v>
      </c>
      <c r="L135" s="37">
        <f t="shared" si="18"/>
        <v>-4090024.9919643491</v>
      </c>
      <c r="M135" s="37">
        <f t="shared" si="19"/>
        <v>-5905757.5662678676</v>
      </c>
      <c r="N135" s="41">
        <f>'jan-sep'!M135</f>
        <v>-3560568.2862304198</v>
      </c>
      <c r="O135" s="41">
        <f t="shared" si="20"/>
        <v>-2345189.2800374478</v>
      </c>
    </row>
    <row r="136" spans="1:15" s="34" customFormat="1" x14ac:dyDescent="0.2">
      <c r="A136" s="33">
        <v>3041</v>
      </c>
      <c r="B136" s="34" t="s">
        <v>143</v>
      </c>
      <c r="C136" s="63">
        <v>179129408</v>
      </c>
      <c r="D136" s="36">
        <v>4667</v>
      </c>
      <c r="E136" s="37">
        <f t="shared" si="11"/>
        <v>38382.131562031282</v>
      </c>
      <c r="F136" s="38">
        <f t="shared" si="12"/>
        <v>0.96302771621584815</v>
      </c>
      <c r="G136" s="37">
        <f t="shared" si="13"/>
        <v>884.13346975821037</v>
      </c>
      <c r="H136" s="39">
        <f t="shared" si="14"/>
        <v>0</v>
      </c>
      <c r="I136" s="37">
        <f t="shared" si="15"/>
        <v>884.13346975821037</v>
      </c>
      <c r="J136" s="82">
        <f t="shared" si="16"/>
        <v>-554.76094540284691</v>
      </c>
      <c r="K136" s="37">
        <f t="shared" si="17"/>
        <v>329.37252435536345</v>
      </c>
      <c r="L136" s="37">
        <f t="shared" si="18"/>
        <v>4126250.9033615678</v>
      </c>
      <c r="M136" s="37">
        <f t="shared" si="19"/>
        <v>1537181.5711664811</v>
      </c>
      <c r="N136" s="41">
        <f>'jan-sep'!M136</f>
        <v>-541133.30584705016</v>
      </c>
      <c r="O136" s="41">
        <f t="shared" si="20"/>
        <v>2078314.8770135313</v>
      </c>
    </row>
    <row r="137" spans="1:15" s="34" customFormat="1" x14ac:dyDescent="0.2">
      <c r="A137" s="33">
        <v>3042</v>
      </c>
      <c r="B137" s="34" t="s">
        <v>144</v>
      </c>
      <c r="C137" s="63">
        <v>127475230</v>
      </c>
      <c r="D137" s="36">
        <v>2611</v>
      </c>
      <c r="E137" s="37">
        <f t="shared" ref="E137:E200" si="21">(C137)/D137</f>
        <v>48822.378399080815</v>
      </c>
      <c r="F137" s="38">
        <f t="shared" ref="F137:F200" si="22">IF(ISNUMBER(C137),E137/E$365,"")</f>
        <v>1.2249789591259606</v>
      </c>
      <c r="G137" s="37">
        <f t="shared" ref="G137:G200" si="23">(E$365-E137)*0.6</f>
        <v>-5380.0146324715097</v>
      </c>
      <c r="H137" s="39">
        <f t="shared" ref="H137:H200" si="24">IF(E137&gt;=E$365*0.9,0,IF(E137&lt;0.9*E$365,(E$365*0.9-E137)*0.35))</f>
        <v>0</v>
      </c>
      <c r="I137" s="37">
        <f t="shared" ref="I137:I200" si="25">G137+H137</f>
        <v>-5380.0146324715097</v>
      </c>
      <c r="J137" s="82">
        <f t="shared" ref="J137:J200" si="26">I$367</f>
        <v>-554.76094540284691</v>
      </c>
      <c r="K137" s="37">
        <f t="shared" ref="K137:K200" si="27">I137+J137</f>
        <v>-5934.7755778743567</v>
      </c>
      <c r="L137" s="37">
        <f t="shared" ref="L137:L200" si="28">(I137*D137)</f>
        <v>-14047218.205383113</v>
      </c>
      <c r="M137" s="37">
        <f t="shared" ref="M137:M200" si="29">(K137*D137)</f>
        <v>-15495699.033829946</v>
      </c>
      <c r="N137" s="41">
        <f>'jan-sep'!M137</f>
        <v>-11135867.123112623</v>
      </c>
      <c r="O137" s="41">
        <f t="shared" ref="O137:O200" si="30">M137-N137</f>
        <v>-4359831.9107173234</v>
      </c>
    </row>
    <row r="138" spans="1:15" s="34" customFormat="1" x14ac:dyDescent="0.2">
      <c r="A138" s="33">
        <v>3043</v>
      </c>
      <c r="B138" s="34" t="s">
        <v>145</v>
      </c>
      <c r="C138" s="63">
        <v>171315976</v>
      </c>
      <c r="D138" s="36">
        <v>4650</v>
      </c>
      <c r="E138" s="37">
        <f t="shared" si="21"/>
        <v>36842.145376344088</v>
      </c>
      <c r="F138" s="38">
        <f t="shared" si="22"/>
        <v>0.92438865895011335</v>
      </c>
      <c r="G138" s="37">
        <f t="shared" si="23"/>
        <v>1808.1251811705267</v>
      </c>
      <c r="H138" s="39">
        <f t="shared" si="24"/>
        <v>0</v>
      </c>
      <c r="I138" s="37">
        <f t="shared" si="25"/>
        <v>1808.1251811705267</v>
      </c>
      <c r="J138" s="82">
        <f t="shared" si="26"/>
        <v>-554.76094540284691</v>
      </c>
      <c r="K138" s="37">
        <f t="shared" si="27"/>
        <v>1253.3642357676799</v>
      </c>
      <c r="L138" s="37">
        <f t="shared" si="28"/>
        <v>8407782.0924429484</v>
      </c>
      <c r="M138" s="37">
        <f t="shared" si="29"/>
        <v>5828143.6963197114</v>
      </c>
      <c r="N138" s="41">
        <f>'jan-sep'!M138</f>
        <v>2073134.7968312076</v>
      </c>
      <c r="O138" s="41">
        <f t="shared" si="30"/>
        <v>3755008.899488504</v>
      </c>
    </row>
    <row r="139" spans="1:15" s="34" customFormat="1" x14ac:dyDescent="0.2">
      <c r="A139" s="33">
        <v>3044</v>
      </c>
      <c r="B139" s="34" t="s">
        <v>146</v>
      </c>
      <c r="C139" s="63">
        <v>250994152</v>
      </c>
      <c r="D139" s="36">
        <v>4504</v>
      </c>
      <c r="E139" s="37">
        <f t="shared" si="21"/>
        <v>55726.943161634103</v>
      </c>
      <c r="F139" s="38">
        <f t="shared" si="22"/>
        <v>1.3982180931745702</v>
      </c>
      <c r="G139" s="37">
        <f t="shared" si="23"/>
        <v>-9522.7534900034825</v>
      </c>
      <c r="H139" s="39">
        <f t="shared" si="24"/>
        <v>0</v>
      </c>
      <c r="I139" s="37">
        <f t="shared" si="25"/>
        <v>-9522.7534900034825</v>
      </c>
      <c r="J139" s="82">
        <f t="shared" si="26"/>
        <v>-554.76094540284691</v>
      </c>
      <c r="K139" s="37">
        <f t="shared" si="27"/>
        <v>-10077.514435406329</v>
      </c>
      <c r="L139" s="37">
        <f t="shared" si="28"/>
        <v>-42890481.718975686</v>
      </c>
      <c r="M139" s="37">
        <f t="shared" si="29"/>
        <v>-45389125.017070107</v>
      </c>
      <c r="N139" s="41">
        <f>'jan-sep'!M139</f>
        <v>-37314571.168402642</v>
      </c>
      <c r="O139" s="41">
        <f t="shared" si="30"/>
        <v>-8074553.8486674652</v>
      </c>
    </row>
    <row r="140" spans="1:15" s="34" customFormat="1" x14ac:dyDescent="0.2">
      <c r="A140" s="33">
        <v>3045</v>
      </c>
      <c r="B140" s="34" t="s">
        <v>147</v>
      </c>
      <c r="C140" s="63">
        <v>137728344</v>
      </c>
      <c r="D140" s="36">
        <v>3492</v>
      </c>
      <c r="E140" s="37">
        <f t="shared" si="21"/>
        <v>39441.106529209625</v>
      </c>
      <c r="F140" s="38">
        <f t="shared" si="22"/>
        <v>0.98959795092319702</v>
      </c>
      <c r="G140" s="37">
        <f t="shared" si="23"/>
        <v>248.74848945120465</v>
      </c>
      <c r="H140" s="39">
        <f t="shared" si="24"/>
        <v>0</v>
      </c>
      <c r="I140" s="37">
        <f t="shared" si="25"/>
        <v>248.74848945120465</v>
      </c>
      <c r="J140" s="82">
        <f t="shared" si="26"/>
        <v>-554.76094540284691</v>
      </c>
      <c r="K140" s="37">
        <f t="shared" si="27"/>
        <v>-306.01245595164227</v>
      </c>
      <c r="L140" s="37">
        <f t="shared" si="28"/>
        <v>868629.72516360658</v>
      </c>
      <c r="M140" s="37">
        <f t="shared" si="29"/>
        <v>-1068595.4961831348</v>
      </c>
      <c r="N140" s="41">
        <f>'jan-sep'!M140</f>
        <v>-597166.53837965999</v>
      </c>
      <c r="O140" s="41">
        <f t="shared" si="30"/>
        <v>-471428.95780347486</v>
      </c>
    </row>
    <row r="141" spans="1:15" s="34" customFormat="1" x14ac:dyDescent="0.2">
      <c r="A141" s="33">
        <v>3046</v>
      </c>
      <c r="B141" s="34" t="s">
        <v>148</v>
      </c>
      <c r="C141" s="63">
        <v>119640749</v>
      </c>
      <c r="D141" s="36">
        <v>2189</v>
      </c>
      <c r="E141" s="37">
        <f t="shared" si="21"/>
        <v>54655.43581544084</v>
      </c>
      <c r="F141" s="38">
        <f t="shared" si="22"/>
        <v>1.3713334145358835</v>
      </c>
      <c r="G141" s="37">
        <f t="shared" si="23"/>
        <v>-8879.8490822875247</v>
      </c>
      <c r="H141" s="39">
        <f t="shared" si="24"/>
        <v>0</v>
      </c>
      <c r="I141" s="37">
        <f t="shared" si="25"/>
        <v>-8879.8490822875247</v>
      </c>
      <c r="J141" s="82">
        <f t="shared" si="26"/>
        <v>-554.76094540284691</v>
      </c>
      <c r="K141" s="37">
        <f t="shared" si="27"/>
        <v>-9434.6100276903708</v>
      </c>
      <c r="L141" s="37">
        <f t="shared" si="28"/>
        <v>-19437989.641127393</v>
      </c>
      <c r="M141" s="37">
        <f t="shared" si="29"/>
        <v>-20652361.35061422</v>
      </c>
      <c r="N141" s="41">
        <f>'jan-sep'!M141</f>
        <v>-11806753.280158382</v>
      </c>
      <c r="O141" s="41">
        <f t="shared" si="30"/>
        <v>-8845608.070455838</v>
      </c>
    </row>
    <row r="142" spans="1:15" s="34" customFormat="1" x14ac:dyDescent="0.2">
      <c r="A142" s="33">
        <v>3047</v>
      </c>
      <c r="B142" s="34" t="s">
        <v>149</v>
      </c>
      <c r="C142" s="63">
        <v>458218758</v>
      </c>
      <c r="D142" s="36">
        <v>14273</v>
      </c>
      <c r="E142" s="37">
        <f t="shared" si="21"/>
        <v>32103.885518111118</v>
      </c>
      <c r="F142" s="38">
        <f t="shared" si="22"/>
        <v>0.80550324575369636</v>
      </c>
      <c r="G142" s="37">
        <f t="shared" si="23"/>
        <v>4651.0810961103089</v>
      </c>
      <c r="H142" s="39">
        <f t="shared" si="24"/>
        <v>1318.1815823240231</v>
      </c>
      <c r="I142" s="37">
        <f t="shared" si="25"/>
        <v>5969.262678434332</v>
      </c>
      <c r="J142" s="82">
        <f t="shared" si="26"/>
        <v>-554.76094540284691</v>
      </c>
      <c r="K142" s="37">
        <f t="shared" si="27"/>
        <v>5414.5017330314849</v>
      </c>
      <c r="L142" s="37">
        <f t="shared" si="28"/>
        <v>85199286.209293216</v>
      </c>
      <c r="M142" s="37">
        <f t="shared" si="29"/>
        <v>77281183.235558391</v>
      </c>
      <c r="N142" s="41">
        <f>'jan-sep'!M142</f>
        <v>55568072.101664484</v>
      </c>
      <c r="O142" s="41">
        <f t="shared" si="30"/>
        <v>21713111.133893907</v>
      </c>
    </row>
    <row r="143" spans="1:15" s="34" customFormat="1" x14ac:dyDescent="0.2">
      <c r="A143" s="33">
        <v>3048</v>
      </c>
      <c r="B143" s="34" t="s">
        <v>150</v>
      </c>
      <c r="C143" s="63">
        <v>757989823</v>
      </c>
      <c r="D143" s="36">
        <v>20044</v>
      </c>
      <c r="E143" s="37">
        <f t="shared" si="21"/>
        <v>37816.295300339254</v>
      </c>
      <c r="F143" s="38">
        <f t="shared" si="22"/>
        <v>0.94883058904565121</v>
      </c>
      <c r="G143" s="37">
        <f t="shared" si="23"/>
        <v>1223.6352267734269</v>
      </c>
      <c r="H143" s="39">
        <f t="shared" si="24"/>
        <v>0</v>
      </c>
      <c r="I143" s="37">
        <f t="shared" si="25"/>
        <v>1223.6352267734269</v>
      </c>
      <c r="J143" s="82">
        <f t="shared" si="26"/>
        <v>-554.76094540284691</v>
      </c>
      <c r="K143" s="37">
        <f t="shared" si="27"/>
        <v>668.87428137057998</v>
      </c>
      <c r="L143" s="37">
        <f t="shared" si="28"/>
        <v>24526544.485446569</v>
      </c>
      <c r="M143" s="37">
        <f t="shared" si="29"/>
        <v>13406916.095791904</v>
      </c>
      <c r="N143" s="41">
        <f>'jan-sep'!M143</f>
        <v>14314860.901007462</v>
      </c>
      <c r="O143" s="41">
        <f t="shared" si="30"/>
        <v>-907944.80521555804</v>
      </c>
    </row>
    <row r="144" spans="1:15" s="34" customFormat="1" x14ac:dyDescent="0.2">
      <c r="A144" s="33">
        <v>3049</v>
      </c>
      <c r="B144" s="34" t="s">
        <v>151</v>
      </c>
      <c r="C144" s="63">
        <v>1190755368</v>
      </c>
      <c r="D144" s="36">
        <v>27584</v>
      </c>
      <c r="E144" s="37">
        <f t="shared" si="21"/>
        <v>43168.335556844548</v>
      </c>
      <c r="F144" s="38">
        <f t="shared" si="22"/>
        <v>1.083116072825719</v>
      </c>
      <c r="G144" s="37">
        <f t="shared" si="23"/>
        <v>-1987.5889271297492</v>
      </c>
      <c r="H144" s="39">
        <f t="shared" si="24"/>
        <v>0</v>
      </c>
      <c r="I144" s="37">
        <f t="shared" si="25"/>
        <v>-1987.5889271297492</v>
      </c>
      <c r="J144" s="82">
        <f t="shared" si="26"/>
        <v>-554.76094540284691</v>
      </c>
      <c r="K144" s="37">
        <f t="shared" si="27"/>
        <v>-2542.3498725325962</v>
      </c>
      <c r="L144" s="37">
        <f t="shared" si="28"/>
        <v>-54825652.965947002</v>
      </c>
      <c r="M144" s="37">
        <f t="shared" si="29"/>
        <v>-70128178.883939132</v>
      </c>
      <c r="N144" s="41">
        <f>'jan-sep'!M144</f>
        <v>-61038540.957464129</v>
      </c>
      <c r="O144" s="41">
        <f t="shared" si="30"/>
        <v>-9089637.9264750034</v>
      </c>
    </row>
    <row r="145" spans="1:15" s="34" customFormat="1" x14ac:dyDescent="0.2">
      <c r="A145" s="33">
        <v>3050</v>
      </c>
      <c r="B145" s="34" t="s">
        <v>152</v>
      </c>
      <c r="C145" s="63">
        <v>100829859</v>
      </c>
      <c r="D145" s="36">
        <v>2720</v>
      </c>
      <c r="E145" s="37">
        <f t="shared" si="21"/>
        <v>37069.801102941179</v>
      </c>
      <c r="F145" s="38">
        <f t="shared" si="22"/>
        <v>0.93010065996584468</v>
      </c>
      <c r="G145" s="37">
        <f t="shared" si="23"/>
        <v>1671.531745212272</v>
      </c>
      <c r="H145" s="39">
        <f t="shared" si="24"/>
        <v>0</v>
      </c>
      <c r="I145" s="37">
        <f t="shared" si="25"/>
        <v>1671.531745212272</v>
      </c>
      <c r="J145" s="82">
        <f t="shared" si="26"/>
        <v>-554.76094540284691</v>
      </c>
      <c r="K145" s="37">
        <f t="shared" si="27"/>
        <v>1116.7707998094252</v>
      </c>
      <c r="L145" s="37">
        <f t="shared" si="28"/>
        <v>4546566.3469773801</v>
      </c>
      <c r="M145" s="37">
        <f t="shared" si="29"/>
        <v>3037616.5754816364</v>
      </c>
      <c r="N145" s="41">
        <f>'jan-sep'!M145</f>
        <v>2091975.1714797574</v>
      </c>
      <c r="O145" s="41">
        <f t="shared" si="30"/>
        <v>945641.40400187904</v>
      </c>
    </row>
    <row r="146" spans="1:15" s="34" customFormat="1" x14ac:dyDescent="0.2">
      <c r="A146" s="33">
        <v>3051</v>
      </c>
      <c r="B146" s="34" t="s">
        <v>153</v>
      </c>
      <c r="C146" s="63">
        <v>44952454</v>
      </c>
      <c r="D146" s="36">
        <v>1370</v>
      </c>
      <c r="E146" s="37">
        <f t="shared" si="21"/>
        <v>32812.010218978103</v>
      </c>
      <c r="F146" s="38">
        <f t="shared" si="22"/>
        <v>0.82327046413680882</v>
      </c>
      <c r="G146" s="37">
        <f t="shared" si="23"/>
        <v>4226.2062755901179</v>
      </c>
      <c r="H146" s="39">
        <f t="shared" si="24"/>
        <v>1070.3379370205785</v>
      </c>
      <c r="I146" s="37">
        <f t="shared" si="25"/>
        <v>5296.5442126106964</v>
      </c>
      <c r="J146" s="82">
        <f t="shared" si="26"/>
        <v>-554.76094540284691</v>
      </c>
      <c r="K146" s="37">
        <f t="shared" si="27"/>
        <v>4741.7832672078493</v>
      </c>
      <c r="L146" s="37">
        <f t="shared" si="28"/>
        <v>7256265.5712766545</v>
      </c>
      <c r="M146" s="37">
        <f t="shared" si="29"/>
        <v>6496243.0760747539</v>
      </c>
      <c r="N146" s="41">
        <f>'jan-sep'!M146</f>
        <v>2078738.6987585209</v>
      </c>
      <c r="O146" s="41">
        <f t="shared" si="30"/>
        <v>4417504.3773162328</v>
      </c>
    </row>
    <row r="147" spans="1:15" s="34" customFormat="1" x14ac:dyDescent="0.2">
      <c r="A147" s="33">
        <v>3052</v>
      </c>
      <c r="B147" s="34" t="s">
        <v>154</v>
      </c>
      <c r="C147" s="63">
        <v>101898187</v>
      </c>
      <c r="D147" s="36">
        <v>2455</v>
      </c>
      <c r="E147" s="37">
        <f t="shared" si="21"/>
        <v>41506.389816700612</v>
      </c>
      <c r="F147" s="38">
        <f t="shared" si="22"/>
        <v>1.0414169866762479</v>
      </c>
      <c r="G147" s="37">
        <f t="shared" si="23"/>
        <v>-990.42148304338764</v>
      </c>
      <c r="H147" s="39">
        <f t="shared" si="24"/>
        <v>0</v>
      </c>
      <c r="I147" s="37">
        <f t="shared" si="25"/>
        <v>-990.42148304338764</v>
      </c>
      <c r="J147" s="82">
        <f t="shared" si="26"/>
        <v>-554.76094540284691</v>
      </c>
      <c r="K147" s="37">
        <f t="shared" si="27"/>
        <v>-1545.1824284462346</v>
      </c>
      <c r="L147" s="37">
        <f t="shared" si="28"/>
        <v>-2431484.7408715165</v>
      </c>
      <c r="M147" s="37">
        <f t="shared" si="29"/>
        <v>-3793422.8618355058</v>
      </c>
      <c r="N147" s="41">
        <f>'jan-sep'!M147</f>
        <v>-7983292.0750063229</v>
      </c>
      <c r="O147" s="41">
        <f t="shared" si="30"/>
        <v>4189869.2131708171</v>
      </c>
    </row>
    <row r="148" spans="1:15" s="34" customFormat="1" x14ac:dyDescent="0.2">
      <c r="A148" s="33">
        <v>3053</v>
      </c>
      <c r="B148" s="34" t="s">
        <v>127</v>
      </c>
      <c r="C148" s="63">
        <v>219534590</v>
      </c>
      <c r="D148" s="36">
        <v>6908</v>
      </c>
      <c r="E148" s="37">
        <f t="shared" si="21"/>
        <v>31779.761146496814</v>
      </c>
      <c r="F148" s="38">
        <f t="shared" si="22"/>
        <v>0.79737079607822303</v>
      </c>
      <c r="G148" s="37">
        <f t="shared" si="23"/>
        <v>4845.5557190788904</v>
      </c>
      <c r="H148" s="39">
        <f t="shared" si="24"/>
        <v>1431.6251123890295</v>
      </c>
      <c r="I148" s="37">
        <f t="shared" si="25"/>
        <v>6277.1808314679201</v>
      </c>
      <c r="J148" s="82">
        <f t="shared" si="26"/>
        <v>-554.76094540284691</v>
      </c>
      <c r="K148" s="37">
        <f t="shared" si="27"/>
        <v>5722.4198860650731</v>
      </c>
      <c r="L148" s="37">
        <f t="shared" si="28"/>
        <v>43362765.183780394</v>
      </c>
      <c r="M148" s="37">
        <f t="shared" si="29"/>
        <v>39530476.572937526</v>
      </c>
      <c r="N148" s="41">
        <f>'jan-sep'!M148</f>
        <v>25263168.557608657</v>
      </c>
      <c r="O148" s="41">
        <f t="shared" si="30"/>
        <v>14267308.015328869</v>
      </c>
    </row>
    <row r="149" spans="1:15" s="34" customFormat="1" x14ac:dyDescent="0.2">
      <c r="A149" s="33">
        <v>3054</v>
      </c>
      <c r="B149" s="34" t="s">
        <v>128</v>
      </c>
      <c r="C149" s="63">
        <v>295661675</v>
      </c>
      <c r="D149" s="36">
        <v>9144</v>
      </c>
      <c r="E149" s="37">
        <f t="shared" si="21"/>
        <v>32333.953958880142</v>
      </c>
      <c r="F149" s="38">
        <f t="shared" si="22"/>
        <v>0.81127578302742898</v>
      </c>
      <c r="G149" s="37">
        <f t="shared" si="23"/>
        <v>4513.040031648894</v>
      </c>
      <c r="H149" s="39">
        <f t="shared" si="24"/>
        <v>1237.6576280548647</v>
      </c>
      <c r="I149" s="37">
        <f t="shared" si="25"/>
        <v>5750.6976597037592</v>
      </c>
      <c r="J149" s="82">
        <f t="shared" si="26"/>
        <v>-554.76094540284691</v>
      </c>
      <c r="K149" s="37">
        <f t="shared" si="27"/>
        <v>5195.9367143009122</v>
      </c>
      <c r="L149" s="37">
        <f t="shared" si="28"/>
        <v>52584379.400331177</v>
      </c>
      <c r="M149" s="37">
        <f t="shared" si="29"/>
        <v>47511645.315567538</v>
      </c>
      <c r="N149" s="41">
        <f>'jan-sep'!M149</f>
        <v>31001953.921275839</v>
      </c>
      <c r="O149" s="41">
        <f t="shared" si="30"/>
        <v>16509691.394291699</v>
      </c>
    </row>
    <row r="150" spans="1:15" s="34" customFormat="1" x14ac:dyDescent="0.2">
      <c r="A150" s="33">
        <v>3401</v>
      </c>
      <c r="B150" s="34" t="s">
        <v>91</v>
      </c>
      <c r="C150" s="63">
        <v>601538524</v>
      </c>
      <c r="D150" s="36">
        <v>17949</v>
      </c>
      <c r="E150" s="37">
        <f t="shared" si="21"/>
        <v>33513.762549445652</v>
      </c>
      <c r="F150" s="38">
        <f t="shared" si="22"/>
        <v>0.84087779642024674</v>
      </c>
      <c r="G150" s="37">
        <f t="shared" si="23"/>
        <v>3805.1548773095883</v>
      </c>
      <c r="H150" s="39">
        <f t="shared" si="24"/>
        <v>824.72462135693638</v>
      </c>
      <c r="I150" s="37">
        <f t="shared" si="25"/>
        <v>4629.8794986665243</v>
      </c>
      <c r="J150" s="82">
        <f t="shared" si="26"/>
        <v>-554.76094540284691</v>
      </c>
      <c r="K150" s="37">
        <f t="shared" si="27"/>
        <v>4075.1185532636773</v>
      </c>
      <c r="L150" s="37">
        <f t="shared" si="28"/>
        <v>83101707.121565446</v>
      </c>
      <c r="M150" s="37">
        <f t="shared" si="29"/>
        <v>73144302.912529737</v>
      </c>
      <c r="N150" s="41">
        <f>'jan-sep'!M150</f>
        <v>63830044.704902716</v>
      </c>
      <c r="O150" s="41">
        <f t="shared" si="30"/>
        <v>9314258.2076270208</v>
      </c>
    </row>
    <row r="151" spans="1:15" s="34" customFormat="1" x14ac:dyDescent="0.2">
      <c r="A151" s="33">
        <v>3403</v>
      </c>
      <c r="B151" s="34" t="s">
        <v>92</v>
      </c>
      <c r="C151" s="63">
        <v>1155500320</v>
      </c>
      <c r="D151" s="36">
        <v>31999</v>
      </c>
      <c r="E151" s="37">
        <f t="shared" si="21"/>
        <v>36110.51345354542</v>
      </c>
      <c r="F151" s="38">
        <f t="shared" si="22"/>
        <v>0.90603163209805593</v>
      </c>
      <c r="G151" s="37">
        <f t="shared" si="23"/>
        <v>2247.1043348497274</v>
      </c>
      <c r="H151" s="39">
        <f t="shared" si="24"/>
        <v>0</v>
      </c>
      <c r="I151" s="37">
        <f t="shared" si="25"/>
        <v>2247.1043348497274</v>
      </c>
      <c r="J151" s="82">
        <f t="shared" si="26"/>
        <v>-554.76094540284691</v>
      </c>
      <c r="K151" s="37">
        <f t="shared" si="27"/>
        <v>1692.3433894468803</v>
      </c>
      <c r="L151" s="37">
        <f t="shared" si="28"/>
        <v>71905091.610856429</v>
      </c>
      <c r="M151" s="37">
        <f t="shared" si="29"/>
        <v>54153296.118910722</v>
      </c>
      <c r="N151" s="41">
        <f>'jan-sep'!M151</f>
        <v>47650072.046550356</v>
      </c>
      <c r="O151" s="41">
        <f t="shared" si="30"/>
        <v>6503224.0723603666</v>
      </c>
    </row>
    <row r="152" spans="1:15" s="34" customFormat="1" x14ac:dyDescent="0.2">
      <c r="A152" s="33">
        <v>3405</v>
      </c>
      <c r="B152" s="34" t="s">
        <v>112</v>
      </c>
      <c r="C152" s="63">
        <v>1014243646</v>
      </c>
      <c r="D152" s="36">
        <v>28425</v>
      </c>
      <c r="E152" s="37">
        <f t="shared" si="21"/>
        <v>35681.394758135444</v>
      </c>
      <c r="F152" s="38">
        <f t="shared" si="22"/>
        <v>0.89526482003191743</v>
      </c>
      <c r="G152" s="37">
        <f t="shared" si="23"/>
        <v>2504.5755520957127</v>
      </c>
      <c r="H152" s="39">
        <f t="shared" si="24"/>
        <v>66.053348315508984</v>
      </c>
      <c r="I152" s="37">
        <f t="shared" si="25"/>
        <v>2570.6289004112218</v>
      </c>
      <c r="J152" s="82">
        <f t="shared" si="26"/>
        <v>-554.76094540284691</v>
      </c>
      <c r="K152" s="37">
        <f t="shared" si="27"/>
        <v>2015.8679550083748</v>
      </c>
      <c r="L152" s="37">
        <f t="shared" si="28"/>
        <v>73070126.494188979</v>
      </c>
      <c r="M152" s="37">
        <f t="shared" si="29"/>
        <v>57301046.621113054</v>
      </c>
      <c r="N152" s="41">
        <f>'jan-sep'!M152</f>
        <v>41101262.672781728</v>
      </c>
      <c r="O152" s="41">
        <f t="shared" si="30"/>
        <v>16199783.948331326</v>
      </c>
    </row>
    <row r="153" spans="1:15" s="34" customFormat="1" x14ac:dyDescent="0.2">
      <c r="A153" s="33">
        <v>3407</v>
      </c>
      <c r="B153" s="34" t="s">
        <v>113</v>
      </c>
      <c r="C153" s="63">
        <v>985793535</v>
      </c>
      <c r="D153" s="36">
        <v>30267</v>
      </c>
      <c r="E153" s="37">
        <f t="shared" si="21"/>
        <v>32569.912280701756</v>
      </c>
      <c r="F153" s="38">
        <f t="shared" si="22"/>
        <v>0.81719610049126623</v>
      </c>
      <c r="G153" s="37">
        <f t="shared" si="23"/>
        <v>4371.4650385559262</v>
      </c>
      <c r="H153" s="39">
        <f t="shared" si="24"/>
        <v>1155.0722154173</v>
      </c>
      <c r="I153" s="37">
        <f t="shared" si="25"/>
        <v>5526.5372539732261</v>
      </c>
      <c r="J153" s="82">
        <f t="shared" si="26"/>
        <v>-554.76094540284691</v>
      </c>
      <c r="K153" s="37">
        <f t="shared" si="27"/>
        <v>4971.7763085703791</v>
      </c>
      <c r="L153" s="37">
        <f t="shared" si="28"/>
        <v>167271703.06600764</v>
      </c>
      <c r="M153" s="37">
        <f t="shared" si="29"/>
        <v>150480753.53149965</v>
      </c>
      <c r="N153" s="41">
        <f>'jan-sep'!M153</f>
        <v>118312979.26673301</v>
      </c>
      <c r="O153" s="41">
        <f t="shared" si="30"/>
        <v>32167774.264766648</v>
      </c>
    </row>
    <row r="154" spans="1:15" s="34" customFormat="1" x14ac:dyDescent="0.2">
      <c r="A154" s="33">
        <v>3411</v>
      </c>
      <c r="B154" s="34" t="s">
        <v>93</v>
      </c>
      <c r="C154" s="63">
        <v>1081555688</v>
      </c>
      <c r="D154" s="36">
        <v>35073</v>
      </c>
      <c r="E154" s="37">
        <f t="shared" si="21"/>
        <v>30837.273344167879</v>
      </c>
      <c r="F154" s="38">
        <f t="shared" si="22"/>
        <v>0.77372328514279609</v>
      </c>
      <c r="G154" s="37">
        <f t="shared" si="23"/>
        <v>5411.048400476252</v>
      </c>
      <c r="H154" s="39">
        <f t="shared" si="24"/>
        <v>1761.4958432041567</v>
      </c>
      <c r="I154" s="37">
        <f t="shared" si="25"/>
        <v>7172.5442436804087</v>
      </c>
      <c r="J154" s="82">
        <f t="shared" si="26"/>
        <v>-554.76094540284691</v>
      </c>
      <c r="K154" s="37">
        <f t="shared" si="27"/>
        <v>6617.7832982775617</v>
      </c>
      <c r="L154" s="37">
        <f t="shared" si="28"/>
        <v>251562644.25860298</v>
      </c>
      <c r="M154" s="37">
        <f t="shared" si="29"/>
        <v>232105513.62048891</v>
      </c>
      <c r="N154" s="41">
        <f>'jan-sep'!M154</f>
        <v>180915443.87880117</v>
      </c>
      <c r="O154" s="41">
        <f t="shared" si="30"/>
        <v>51190069.741687745</v>
      </c>
    </row>
    <row r="155" spans="1:15" s="34" customFormat="1" x14ac:dyDescent="0.2">
      <c r="A155" s="33">
        <v>3412</v>
      </c>
      <c r="B155" s="34" t="s">
        <v>94</v>
      </c>
      <c r="C155" s="63">
        <v>220681097</v>
      </c>
      <c r="D155" s="36">
        <v>7715</v>
      </c>
      <c r="E155" s="37">
        <f t="shared" si="21"/>
        <v>28604.160337005833</v>
      </c>
      <c r="F155" s="38">
        <f t="shared" si="22"/>
        <v>0.71769331411673254</v>
      </c>
      <c r="G155" s="37">
        <f t="shared" si="23"/>
        <v>6750.9162047734799</v>
      </c>
      <c r="H155" s="39">
        <f t="shared" si="24"/>
        <v>2543.0853957108729</v>
      </c>
      <c r="I155" s="37">
        <f t="shared" si="25"/>
        <v>9294.0016004843528</v>
      </c>
      <c r="J155" s="82">
        <f t="shared" si="26"/>
        <v>-554.76094540284691</v>
      </c>
      <c r="K155" s="37">
        <f t="shared" si="27"/>
        <v>8739.2406550815067</v>
      </c>
      <c r="L155" s="37">
        <f t="shared" si="28"/>
        <v>71703222.347736776</v>
      </c>
      <c r="M155" s="37">
        <f t="shared" si="29"/>
        <v>67423241.65395382</v>
      </c>
      <c r="N155" s="41">
        <f>'jan-sep'!M155</f>
        <v>54760959.548118234</v>
      </c>
      <c r="O155" s="41">
        <f t="shared" si="30"/>
        <v>12662282.105835587</v>
      </c>
    </row>
    <row r="156" spans="1:15" s="34" customFormat="1" x14ac:dyDescent="0.2">
      <c r="A156" s="33">
        <v>3413</v>
      </c>
      <c r="B156" s="34" t="s">
        <v>95</v>
      </c>
      <c r="C156" s="63">
        <v>624080773</v>
      </c>
      <c r="D156" s="36">
        <v>21156</v>
      </c>
      <c r="E156" s="37">
        <f t="shared" si="21"/>
        <v>29498.996643978069</v>
      </c>
      <c r="F156" s="38">
        <f t="shared" si="22"/>
        <v>0.74014522415976336</v>
      </c>
      <c r="G156" s="37">
        <f t="shared" si="23"/>
        <v>6214.0144205901379</v>
      </c>
      <c r="H156" s="39">
        <f t="shared" si="24"/>
        <v>2229.89268827059</v>
      </c>
      <c r="I156" s="37">
        <f t="shared" si="25"/>
        <v>8443.907108860727</v>
      </c>
      <c r="J156" s="82">
        <f t="shared" si="26"/>
        <v>-554.76094540284691</v>
      </c>
      <c r="K156" s="37">
        <f t="shared" si="27"/>
        <v>7889.14616345788</v>
      </c>
      <c r="L156" s="37">
        <f t="shared" si="28"/>
        <v>178639298.79505754</v>
      </c>
      <c r="M156" s="37">
        <f t="shared" si="29"/>
        <v>166902776.23411492</v>
      </c>
      <c r="N156" s="41">
        <f>'jan-sep'!M156</f>
        <v>122773681.29469725</v>
      </c>
      <c r="O156" s="41">
        <f t="shared" si="30"/>
        <v>44129094.93941766</v>
      </c>
    </row>
    <row r="157" spans="1:15" s="34" customFormat="1" x14ac:dyDescent="0.2">
      <c r="A157" s="33">
        <v>3414</v>
      </c>
      <c r="B157" s="34" t="s">
        <v>96</v>
      </c>
      <c r="C157" s="63">
        <v>134825785</v>
      </c>
      <c r="D157" s="36">
        <v>5016</v>
      </c>
      <c r="E157" s="37">
        <f t="shared" si="21"/>
        <v>26879.143740031897</v>
      </c>
      <c r="F157" s="38">
        <f t="shared" si="22"/>
        <v>0.6744117472466532</v>
      </c>
      <c r="G157" s="37">
        <f t="shared" si="23"/>
        <v>7785.9261629578405</v>
      </c>
      <c r="H157" s="39">
        <f t="shared" si="24"/>
        <v>3146.8412046517501</v>
      </c>
      <c r="I157" s="37">
        <f t="shared" si="25"/>
        <v>10932.767367609591</v>
      </c>
      <c r="J157" s="82">
        <f t="shared" si="26"/>
        <v>-554.76094540284691</v>
      </c>
      <c r="K157" s="37">
        <f t="shared" si="27"/>
        <v>10378.006422206745</v>
      </c>
      <c r="L157" s="37">
        <f t="shared" si="28"/>
        <v>54838761.115929708</v>
      </c>
      <c r="M157" s="37">
        <f t="shared" si="29"/>
        <v>52056080.213789031</v>
      </c>
      <c r="N157" s="41">
        <f>'jan-sep'!M157</f>
        <v>41040497.684505649</v>
      </c>
      <c r="O157" s="41">
        <f t="shared" si="30"/>
        <v>11015582.529283382</v>
      </c>
    </row>
    <row r="158" spans="1:15" s="34" customFormat="1" x14ac:dyDescent="0.2">
      <c r="A158" s="33">
        <v>3415</v>
      </c>
      <c r="B158" s="34" t="s">
        <v>97</v>
      </c>
      <c r="C158" s="63">
        <v>251036202</v>
      </c>
      <c r="D158" s="36">
        <v>7978</v>
      </c>
      <c r="E158" s="37">
        <f t="shared" si="21"/>
        <v>31466.056906492857</v>
      </c>
      <c r="F158" s="38">
        <f t="shared" si="22"/>
        <v>0.78949979294412165</v>
      </c>
      <c r="G158" s="37">
        <f t="shared" si="23"/>
        <v>5033.7782630812653</v>
      </c>
      <c r="H158" s="39">
        <f t="shared" si="24"/>
        <v>1541.4215963904144</v>
      </c>
      <c r="I158" s="37">
        <f t="shared" si="25"/>
        <v>6575.1998594716797</v>
      </c>
      <c r="J158" s="82">
        <f t="shared" si="26"/>
        <v>-554.76094540284691</v>
      </c>
      <c r="K158" s="37">
        <f t="shared" si="27"/>
        <v>6020.4389140688327</v>
      </c>
      <c r="L158" s="37">
        <f t="shared" si="28"/>
        <v>52456944.478865057</v>
      </c>
      <c r="M158" s="37">
        <f t="shared" si="29"/>
        <v>48031061.656441145</v>
      </c>
      <c r="N158" s="41">
        <f>'jan-sep'!M158</f>
        <v>39507237.831456564</v>
      </c>
      <c r="O158" s="41">
        <f t="shared" si="30"/>
        <v>8523823.8249845803</v>
      </c>
    </row>
    <row r="159" spans="1:15" s="34" customFormat="1" x14ac:dyDescent="0.2">
      <c r="A159" s="33">
        <v>3416</v>
      </c>
      <c r="B159" s="34" t="s">
        <v>98</v>
      </c>
      <c r="C159" s="63">
        <v>168214322</v>
      </c>
      <c r="D159" s="36">
        <v>6032</v>
      </c>
      <c r="E159" s="37">
        <f t="shared" si="21"/>
        <v>27886.98972148541</v>
      </c>
      <c r="F159" s="38">
        <f t="shared" si="22"/>
        <v>0.69969912901303288</v>
      </c>
      <c r="G159" s="37">
        <f t="shared" si="23"/>
        <v>7181.2185740857331</v>
      </c>
      <c r="H159" s="39">
        <f t="shared" si="24"/>
        <v>2794.0951111430209</v>
      </c>
      <c r="I159" s="37">
        <f t="shared" si="25"/>
        <v>9975.3136852287535</v>
      </c>
      <c r="J159" s="82">
        <f t="shared" si="26"/>
        <v>-554.76094540284691</v>
      </c>
      <c r="K159" s="37">
        <f t="shared" si="27"/>
        <v>9420.5527398259073</v>
      </c>
      <c r="L159" s="37">
        <f t="shared" si="28"/>
        <v>60171092.149299838</v>
      </c>
      <c r="M159" s="37">
        <f t="shared" si="29"/>
        <v>56824774.126629874</v>
      </c>
      <c r="N159" s="41">
        <f>'jan-sep'!M159</f>
        <v>45838135.086869627</v>
      </c>
      <c r="O159" s="41">
        <f t="shared" si="30"/>
        <v>10986639.039760247</v>
      </c>
    </row>
    <row r="160" spans="1:15" s="34" customFormat="1" x14ac:dyDescent="0.2">
      <c r="A160" s="33">
        <v>3417</v>
      </c>
      <c r="B160" s="34" t="s">
        <v>99</v>
      </c>
      <c r="C160" s="63">
        <v>140790452</v>
      </c>
      <c r="D160" s="36">
        <v>4548</v>
      </c>
      <c r="E160" s="37">
        <f t="shared" si="21"/>
        <v>30956.563764291997</v>
      </c>
      <c r="F160" s="38">
        <f t="shared" si="22"/>
        <v>0.77671634405284895</v>
      </c>
      <c r="G160" s="37">
        <f t="shared" si="23"/>
        <v>5339.4741484017804</v>
      </c>
      <c r="H160" s="39">
        <f t="shared" si="24"/>
        <v>1719.7441961607153</v>
      </c>
      <c r="I160" s="37">
        <f t="shared" si="25"/>
        <v>7059.218344562496</v>
      </c>
      <c r="J160" s="82">
        <f t="shared" si="26"/>
        <v>-554.76094540284691</v>
      </c>
      <c r="K160" s="37">
        <f t="shared" si="27"/>
        <v>6504.457399159649</v>
      </c>
      <c r="L160" s="37">
        <f t="shared" si="28"/>
        <v>32105325.031070232</v>
      </c>
      <c r="M160" s="37">
        <f t="shared" si="29"/>
        <v>29582272.251378082</v>
      </c>
      <c r="N160" s="41">
        <f>'jan-sep'!M160</f>
        <v>30937484.581645075</v>
      </c>
      <c r="O160" s="41">
        <f t="shared" si="30"/>
        <v>-1355212.3302669935</v>
      </c>
    </row>
    <row r="161" spans="1:15" s="34" customFormat="1" x14ac:dyDescent="0.2">
      <c r="A161" s="33">
        <v>3418</v>
      </c>
      <c r="B161" s="34" t="s">
        <v>100</v>
      </c>
      <c r="C161" s="63">
        <v>192990578</v>
      </c>
      <c r="D161" s="36">
        <v>7211</v>
      </c>
      <c r="E161" s="37">
        <f t="shared" si="21"/>
        <v>26763.358480099847</v>
      </c>
      <c r="F161" s="38">
        <f t="shared" si="22"/>
        <v>0.67150663463549942</v>
      </c>
      <c r="G161" s="37">
        <f t="shared" si="23"/>
        <v>7855.3973189170711</v>
      </c>
      <c r="H161" s="39">
        <f t="shared" si="24"/>
        <v>3187.3660456279677</v>
      </c>
      <c r="I161" s="37">
        <f t="shared" si="25"/>
        <v>11042.763364545039</v>
      </c>
      <c r="J161" s="82">
        <f t="shared" si="26"/>
        <v>-554.76094540284691</v>
      </c>
      <c r="K161" s="37">
        <f t="shared" si="27"/>
        <v>10488.002419142193</v>
      </c>
      <c r="L161" s="37">
        <f t="shared" si="28"/>
        <v>79629366.621734276</v>
      </c>
      <c r="M161" s="37">
        <f t="shared" si="29"/>
        <v>75628985.444434345</v>
      </c>
      <c r="N161" s="41">
        <f>'jan-sep'!M161</f>
        <v>56082340.864268385</v>
      </c>
      <c r="O161" s="41">
        <f t="shared" si="30"/>
        <v>19546644.58016596</v>
      </c>
    </row>
    <row r="162" spans="1:15" s="34" customFormat="1" x14ac:dyDescent="0.2">
      <c r="A162" s="33">
        <v>3419</v>
      </c>
      <c r="B162" s="34" t="s">
        <v>404</v>
      </c>
      <c r="C162" s="63">
        <v>104165355</v>
      </c>
      <c r="D162" s="36">
        <v>3597</v>
      </c>
      <c r="E162" s="37">
        <f t="shared" si="21"/>
        <v>28958.953294412011</v>
      </c>
      <c r="F162" s="38">
        <f t="shared" si="22"/>
        <v>0.72659525461860752</v>
      </c>
      <c r="G162" s="37">
        <f t="shared" si="23"/>
        <v>6538.0404303297728</v>
      </c>
      <c r="H162" s="39">
        <f t="shared" si="24"/>
        <v>2418.9078606187104</v>
      </c>
      <c r="I162" s="37">
        <f t="shared" si="25"/>
        <v>8956.9482909484832</v>
      </c>
      <c r="J162" s="82">
        <f t="shared" si="26"/>
        <v>-554.76094540284691</v>
      </c>
      <c r="K162" s="37">
        <f t="shared" si="27"/>
        <v>8402.1873455456371</v>
      </c>
      <c r="L162" s="37">
        <f t="shared" si="28"/>
        <v>32218143.002541695</v>
      </c>
      <c r="M162" s="37">
        <f t="shared" si="29"/>
        <v>30222667.881927658</v>
      </c>
      <c r="N162" s="41">
        <f>'jan-sep'!M162</f>
        <v>24658849.117178399</v>
      </c>
      <c r="O162" s="41">
        <f t="shared" si="30"/>
        <v>5563818.7647492588</v>
      </c>
    </row>
    <row r="163" spans="1:15" s="34" customFormat="1" x14ac:dyDescent="0.2">
      <c r="A163" s="33">
        <v>3420</v>
      </c>
      <c r="B163" s="34" t="s">
        <v>101</v>
      </c>
      <c r="C163" s="63">
        <v>662161608</v>
      </c>
      <c r="D163" s="36">
        <v>21435</v>
      </c>
      <c r="E163" s="37">
        <f t="shared" si="21"/>
        <v>30891.607557732681</v>
      </c>
      <c r="F163" s="38">
        <f t="shared" si="22"/>
        <v>0.77508655892338663</v>
      </c>
      <c r="G163" s="37">
        <f t="shared" si="23"/>
        <v>5378.4478723373704</v>
      </c>
      <c r="H163" s="39">
        <f t="shared" si="24"/>
        <v>1742.478868456476</v>
      </c>
      <c r="I163" s="37">
        <f t="shared" si="25"/>
        <v>7120.926740793846</v>
      </c>
      <c r="J163" s="82">
        <f t="shared" si="26"/>
        <v>-554.76094540284691</v>
      </c>
      <c r="K163" s="37">
        <f t="shared" si="27"/>
        <v>6566.1657953909989</v>
      </c>
      <c r="L163" s="37">
        <f t="shared" si="28"/>
        <v>152637064.68891609</v>
      </c>
      <c r="M163" s="37">
        <f t="shared" si="29"/>
        <v>140745763.82420605</v>
      </c>
      <c r="N163" s="41">
        <f>'jan-sep'!M163</f>
        <v>113385588.34736414</v>
      </c>
      <c r="O163" s="41">
        <f t="shared" si="30"/>
        <v>27360175.476841912</v>
      </c>
    </row>
    <row r="164" spans="1:15" s="34" customFormat="1" x14ac:dyDescent="0.2">
      <c r="A164" s="33">
        <v>3421</v>
      </c>
      <c r="B164" s="34" t="s">
        <v>102</v>
      </c>
      <c r="C164" s="63">
        <v>212501321</v>
      </c>
      <c r="D164" s="36">
        <v>6603</v>
      </c>
      <c r="E164" s="37">
        <f t="shared" si="21"/>
        <v>32182.541420566409</v>
      </c>
      <c r="F164" s="38">
        <f t="shared" si="22"/>
        <v>0.80747676340437702</v>
      </c>
      <c r="G164" s="37">
        <f t="shared" si="23"/>
        <v>4603.8875546371337</v>
      </c>
      <c r="H164" s="39">
        <f t="shared" si="24"/>
        <v>1290.6520164646711</v>
      </c>
      <c r="I164" s="37">
        <f t="shared" si="25"/>
        <v>5894.5395711018045</v>
      </c>
      <c r="J164" s="82">
        <f t="shared" si="26"/>
        <v>-554.76094540284691</v>
      </c>
      <c r="K164" s="37">
        <f t="shared" si="27"/>
        <v>5339.7786256989575</v>
      </c>
      <c r="L164" s="37">
        <f t="shared" si="28"/>
        <v>38921644.787985213</v>
      </c>
      <c r="M164" s="37">
        <f t="shared" si="29"/>
        <v>35258558.265490219</v>
      </c>
      <c r="N164" s="41">
        <f>'jan-sep'!M164</f>
        <v>28945896.029782854</v>
      </c>
      <c r="O164" s="41">
        <f t="shared" si="30"/>
        <v>6312662.235707365</v>
      </c>
    </row>
    <row r="165" spans="1:15" s="34" customFormat="1" x14ac:dyDescent="0.2">
      <c r="A165" s="33">
        <v>3422</v>
      </c>
      <c r="B165" s="34" t="s">
        <v>103</v>
      </c>
      <c r="C165" s="63">
        <v>123424204</v>
      </c>
      <c r="D165" s="36">
        <v>4195</v>
      </c>
      <c r="E165" s="37">
        <f t="shared" si="21"/>
        <v>29421.741120381408</v>
      </c>
      <c r="F165" s="38">
        <f t="shared" si="22"/>
        <v>0.73820684274563808</v>
      </c>
      <c r="G165" s="37">
        <f t="shared" si="23"/>
        <v>6260.3677347481344</v>
      </c>
      <c r="H165" s="39">
        <f t="shared" si="24"/>
        <v>2256.9321215294212</v>
      </c>
      <c r="I165" s="37">
        <f t="shared" si="25"/>
        <v>8517.2998562775556</v>
      </c>
      <c r="J165" s="82">
        <f t="shared" si="26"/>
        <v>-554.76094540284691</v>
      </c>
      <c r="K165" s="37">
        <f t="shared" si="27"/>
        <v>7962.5389108747086</v>
      </c>
      <c r="L165" s="37">
        <f t="shared" si="28"/>
        <v>35730072.897084348</v>
      </c>
      <c r="M165" s="37">
        <f t="shared" si="29"/>
        <v>33402850.731119402</v>
      </c>
      <c r="N165" s="41">
        <f>'jan-sep'!M165</f>
        <v>22648079.095833577</v>
      </c>
      <c r="O165" s="41">
        <f t="shared" si="30"/>
        <v>10754771.635285825</v>
      </c>
    </row>
    <row r="166" spans="1:15" s="34" customFormat="1" x14ac:dyDescent="0.2">
      <c r="A166" s="33">
        <v>3423</v>
      </c>
      <c r="B166" s="34" t="s">
        <v>104</v>
      </c>
      <c r="C166" s="63">
        <v>63270578</v>
      </c>
      <c r="D166" s="36">
        <v>2318</v>
      </c>
      <c r="E166" s="37">
        <f t="shared" si="21"/>
        <v>27295.331320103538</v>
      </c>
      <c r="F166" s="38">
        <f t="shared" si="22"/>
        <v>0.68485411087896053</v>
      </c>
      <c r="G166" s="37">
        <f t="shared" si="23"/>
        <v>7536.2136149148564</v>
      </c>
      <c r="H166" s="39">
        <f t="shared" si="24"/>
        <v>3001.1755516266758</v>
      </c>
      <c r="I166" s="37">
        <f t="shared" si="25"/>
        <v>10537.389166541532</v>
      </c>
      <c r="J166" s="82">
        <f t="shared" si="26"/>
        <v>-554.76094540284691</v>
      </c>
      <c r="K166" s="37">
        <f t="shared" si="27"/>
        <v>9982.6282211386861</v>
      </c>
      <c r="L166" s="37">
        <f t="shared" si="28"/>
        <v>24425668.088043272</v>
      </c>
      <c r="M166" s="37">
        <f t="shared" si="29"/>
        <v>23139732.216599476</v>
      </c>
      <c r="N166" s="41">
        <f>'jan-sep'!M166</f>
        <v>17402312.631476097</v>
      </c>
      <c r="O166" s="41">
        <f t="shared" si="30"/>
        <v>5737419.5851233788</v>
      </c>
    </row>
    <row r="167" spans="1:15" s="34" customFormat="1" x14ac:dyDescent="0.2">
      <c r="A167" s="33">
        <v>3424</v>
      </c>
      <c r="B167" s="34" t="s">
        <v>105</v>
      </c>
      <c r="C167" s="63">
        <v>49222744</v>
      </c>
      <c r="D167" s="36">
        <v>1722</v>
      </c>
      <c r="E167" s="37">
        <f t="shared" si="21"/>
        <v>28584.636469221834</v>
      </c>
      <c r="F167" s="38">
        <f t="shared" si="22"/>
        <v>0.71720345008264841</v>
      </c>
      <c r="G167" s="37">
        <f t="shared" si="23"/>
        <v>6762.6305254438785</v>
      </c>
      <c r="H167" s="39">
        <f t="shared" si="24"/>
        <v>2549.9187494352723</v>
      </c>
      <c r="I167" s="37">
        <f t="shared" si="25"/>
        <v>9312.5492748791512</v>
      </c>
      <c r="J167" s="82">
        <f t="shared" si="26"/>
        <v>-554.76094540284691</v>
      </c>
      <c r="K167" s="37">
        <f t="shared" si="27"/>
        <v>8757.7883294763051</v>
      </c>
      <c r="L167" s="37">
        <f t="shared" si="28"/>
        <v>16036209.851341898</v>
      </c>
      <c r="M167" s="37">
        <f t="shared" si="29"/>
        <v>15080911.503358196</v>
      </c>
      <c r="N167" s="41">
        <f>'jan-sep'!M167</f>
        <v>11870534.623986987</v>
      </c>
      <c r="O167" s="41">
        <f t="shared" si="30"/>
        <v>3210376.8793712091</v>
      </c>
    </row>
    <row r="168" spans="1:15" s="34" customFormat="1" x14ac:dyDescent="0.2">
      <c r="A168" s="33">
        <v>3425</v>
      </c>
      <c r="B168" s="34" t="s">
        <v>106</v>
      </c>
      <c r="C168" s="63">
        <v>33925263</v>
      </c>
      <c r="D168" s="36">
        <v>1253</v>
      </c>
      <c r="E168" s="37">
        <f t="shared" si="21"/>
        <v>27075.229848363928</v>
      </c>
      <c r="F168" s="38">
        <f t="shared" si="22"/>
        <v>0.67933165006089524</v>
      </c>
      <c r="G168" s="37">
        <f t="shared" si="23"/>
        <v>7668.2744979586223</v>
      </c>
      <c r="H168" s="39">
        <f t="shared" si="24"/>
        <v>3078.2110667355396</v>
      </c>
      <c r="I168" s="37">
        <f t="shared" si="25"/>
        <v>10746.485564694161</v>
      </c>
      <c r="J168" s="82">
        <f t="shared" si="26"/>
        <v>-554.76094540284691</v>
      </c>
      <c r="K168" s="37">
        <f t="shared" si="27"/>
        <v>10191.724619291315</v>
      </c>
      <c r="L168" s="37">
        <f t="shared" si="28"/>
        <v>13465346.412561784</v>
      </c>
      <c r="M168" s="37">
        <f t="shared" si="29"/>
        <v>12770230.947972018</v>
      </c>
      <c r="N168" s="41">
        <f>'jan-sep'!M168</f>
        <v>10555662.410543378</v>
      </c>
      <c r="O168" s="41">
        <f t="shared" si="30"/>
        <v>2214568.5374286398</v>
      </c>
    </row>
    <row r="169" spans="1:15" s="34" customFormat="1" x14ac:dyDescent="0.2">
      <c r="A169" s="33">
        <v>3426</v>
      </c>
      <c r="B169" s="34" t="s">
        <v>107</v>
      </c>
      <c r="C169" s="63">
        <v>38436594</v>
      </c>
      <c r="D169" s="36">
        <v>1551</v>
      </c>
      <c r="E169" s="37">
        <f t="shared" si="21"/>
        <v>24781.814313346229</v>
      </c>
      <c r="F169" s="38">
        <f t="shared" si="22"/>
        <v>0.62178865713324671</v>
      </c>
      <c r="G169" s="37">
        <f t="shared" si="23"/>
        <v>9044.323818969242</v>
      </c>
      <c r="H169" s="39">
        <f t="shared" si="24"/>
        <v>3880.9065039917341</v>
      </c>
      <c r="I169" s="37">
        <f t="shared" si="25"/>
        <v>12925.230322960975</v>
      </c>
      <c r="J169" s="82">
        <f t="shared" si="26"/>
        <v>-554.76094540284691</v>
      </c>
      <c r="K169" s="37">
        <f t="shared" si="27"/>
        <v>12370.469377558129</v>
      </c>
      <c r="L169" s="37">
        <f t="shared" si="28"/>
        <v>20047032.230912473</v>
      </c>
      <c r="M169" s="37">
        <f t="shared" si="29"/>
        <v>19186598.004592657</v>
      </c>
      <c r="N169" s="41">
        <f>'jan-sep'!M169</f>
        <v>14744228.664287932</v>
      </c>
      <c r="O169" s="41">
        <f t="shared" si="30"/>
        <v>4442369.3403047249</v>
      </c>
    </row>
    <row r="170" spans="1:15" s="34" customFormat="1" x14ac:dyDescent="0.2">
      <c r="A170" s="33">
        <v>3427</v>
      </c>
      <c r="B170" s="34" t="s">
        <v>108</v>
      </c>
      <c r="C170" s="63">
        <v>163476900</v>
      </c>
      <c r="D170" s="36">
        <v>5581</v>
      </c>
      <c r="E170" s="37">
        <f t="shared" si="21"/>
        <v>29291.686077763843</v>
      </c>
      <c r="F170" s="38">
        <f t="shared" si="22"/>
        <v>0.73494369383813318</v>
      </c>
      <c r="G170" s="37">
        <f t="shared" si="23"/>
        <v>6338.4007603186737</v>
      </c>
      <c r="H170" s="39">
        <f t="shared" si="24"/>
        <v>2302.4513864455694</v>
      </c>
      <c r="I170" s="37">
        <f t="shared" si="25"/>
        <v>8640.8521467642422</v>
      </c>
      <c r="J170" s="82">
        <f t="shared" si="26"/>
        <v>-554.76094540284691</v>
      </c>
      <c r="K170" s="37">
        <f t="shared" si="27"/>
        <v>8086.0912013613952</v>
      </c>
      <c r="L170" s="37">
        <f t="shared" si="28"/>
        <v>48224595.831091233</v>
      </c>
      <c r="M170" s="37">
        <f t="shared" si="29"/>
        <v>45128474.994797945</v>
      </c>
      <c r="N170" s="41">
        <f>'jan-sep'!M170</f>
        <v>32271106.063920669</v>
      </c>
      <c r="O170" s="41">
        <f t="shared" si="30"/>
        <v>12857368.930877276</v>
      </c>
    </row>
    <row r="171" spans="1:15" s="34" customFormat="1" x14ac:dyDescent="0.2">
      <c r="A171" s="33">
        <v>3428</v>
      </c>
      <c r="B171" s="34" t="s">
        <v>109</v>
      </c>
      <c r="C171" s="63">
        <v>72321127</v>
      </c>
      <c r="D171" s="36">
        <v>2445</v>
      </c>
      <c r="E171" s="37">
        <f t="shared" si="21"/>
        <v>29579.193047034765</v>
      </c>
      <c r="F171" s="38">
        <f t="shared" si="22"/>
        <v>0.74215739377466861</v>
      </c>
      <c r="G171" s="37">
        <f t="shared" si="23"/>
        <v>6165.8965787561201</v>
      </c>
      <c r="H171" s="39">
        <f t="shared" si="24"/>
        <v>2201.8239472007463</v>
      </c>
      <c r="I171" s="37">
        <f t="shared" si="25"/>
        <v>8367.7205259568655</v>
      </c>
      <c r="J171" s="82">
        <f t="shared" si="26"/>
        <v>-554.76094540284691</v>
      </c>
      <c r="K171" s="37">
        <f t="shared" si="27"/>
        <v>7812.9595805540184</v>
      </c>
      <c r="L171" s="37">
        <f t="shared" si="28"/>
        <v>20459076.685964536</v>
      </c>
      <c r="M171" s="37">
        <f t="shared" si="29"/>
        <v>19102686.174454574</v>
      </c>
      <c r="N171" s="41">
        <f>'jan-sep'!M171</f>
        <v>13818263.025521589</v>
      </c>
      <c r="O171" s="41">
        <f t="shared" si="30"/>
        <v>5284423.1489329841</v>
      </c>
    </row>
    <row r="172" spans="1:15" s="34" customFormat="1" x14ac:dyDescent="0.2">
      <c r="A172" s="33">
        <v>3429</v>
      </c>
      <c r="B172" s="34" t="s">
        <v>110</v>
      </c>
      <c r="C172" s="63">
        <v>41703835</v>
      </c>
      <c r="D172" s="36">
        <v>1530</v>
      </c>
      <c r="E172" s="37">
        <f t="shared" si="21"/>
        <v>27257.408496732027</v>
      </c>
      <c r="F172" s="38">
        <f t="shared" si="22"/>
        <v>0.68390260744500198</v>
      </c>
      <c r="G172" s="37">
        <f t="shared" si="23"/>
        <v>7558.9673089377629</v>
      </c>
      <c r="H172" s="39">
        <f t="shared" si="24"/>
        <v>3014.448539806705</v>
      </c>
      <c r="I172" s="37">
        <f t="shared" si="25"/>
        <v>10573.415848744467</v>
      </c>
      <c r="J172" s="82">
        <f t="shared" si="26"/>
        <v>-554.76094540284691</v>
      </c>
      <c r="K172" s="37">
        <f t="shared" si="27"/>
        <v>10018.654903341621</v>
      </c>
      <c r="L172" s="37">
        <f t="shared" si="28"/>
        <v>16177326.248579035</v>
      </c>
      <c r="M172" s="37">
        <f t="shared" si="29"/>
        <v>15328542.002112681</v>
      </c>
      <c r="N172" s="41">
        <f>'jan-sep'!M172</f>
        <v>11518621.49204419</v>
      </c>
      <c r="O172" s="41">
        <f t="shared" si="30"/>
        <v>3809920.5100684911</v>
      </c>
    </row>
    <row r="173" spans="1:15" s="34" customFormat="1" x14ac:dyDescent="0.2">
      <c r="A173" s="33">
        <v>3430</v>
      </c>
      <c r="B173" s="34" t="s">
        <v>111</v>
      </c>
      <c r="C173" s="63">
        <v>48268950</v>
      </c>
      <c r="D173" s="36">
        <v>1855</v>
      </c>
      <c r="E173" s="37">
        <f t="shared" si="21"/>
        <v>26020.997304582212</v>
      </c>
      <c r="F173" s="38">
        <f t="shared" si="22"/>
        <v>0.65288040523209456</v>
      </c>
      <c r="G173" s="37">
        <f t="shared" si="23"/>
        <v>8300.8140242276513</v>
      </c>
      <c r="H173" s="39">
        <f t="shared" si="24"/>
        <v>3447.19245705914</v>
      </c>
      <c r="I173" s="37">
        <f t="shared" si="25"/>
        <v>11748.006481286791</v>
      </c>
      <c r="J173" s="82">
        <f t="shared" si="26"/>
        <v>-554.76094540284691</v>
      </c>
      <c r="K173" s="37">
        <f t="shared" si="27"/>
        <v>11193.245535883945</v>
      </c>
      <c r="L173" s="37">
        <f t="shared" si="28"/>
        <v>21792552.022786997</v>
      </c>
      <c r="M173" s="37">
        <f t="shared" si="29"/>
        <v>20763470.46906472</v>
      </c>
      <c r="N173" s="41">
        <f>'jan-sep'!M173</f>
        <v>8884306.0315306988</v>
      </c>
      <c r="O173" s="41">
        <f t="shared" si="30"/>
        <v>11879164.437534021</v>
      </c>
    </row>
    <row r="174" spans="1:15" s="34" customFormat="1" x14ac:dyDescent="0.2">
      <c r="A174" s="33">
        <v>3431</v>
      </c>
      <c r="B174" s="34" t="s">
        <v>114</v>
      </c>
      <c r="C174" s="63">
        <v>68639068</v>
      </c>
      <c r="D174" s="36">
        <v>2498</v>
      </c>
      <c r="E174" s="37">
        <f t="shared" si="21"/>
        <v>27477.609287429943</v>
      </c>
      <c r="F174" s="38">
        <f t="shared" si="22"/>
        <v>0.68942756022757523</v>
      </c>
      <c r="G174" s="37">
        <f t="shared" si="23"/>
        <v>7426.8468345190131</v>
      </c>
      <c r="H174" s="39">
        <f t="shared" si="24"/>
        <v>2937.3782630624341</v>
      </c>
      <c r="I174" s="37">
        <f t="shared" si="25"/>
        <v>10364.225097581448</v>
      </c>
      <c r="J174" s="82">
        <f t="shared" si="26"/>
        <v>-554.76094540284691</v>
      </c>
      <c r="K174" s="37">
        <f t="shared" si="27"/>
        <v>9809.4641521786016</v>
      </c>
      <c r="L174" s="37">
        <f t="shared" si="28"/>
        <v>25889834.293758456</v>
      </c>
      <c r="M174" s="37">
        <f t="shared" si="29"/>
        <v>24504041.452142145</v>
      </c>
      <c r="N174" s="41">
        <f>'jan-sep'!M174</f>
        <v>18129396.38642247</v>
      </c>
      <c r="O174" s="41">
        <f t="shared" si="30"/>
        <v>6374645.0657196753</v>
      </c>
    </row>
    <row r="175" spans="1:15" s="34" customFormat="1" x14ac:dyDescent="0.2">
      <c r="A175" s="33">
        <v>3432</v>
      </c>
      <c r="B175" s="34" t="s">
        <v>115</v>
      </c>
      <c r="C175" s="63">
        <v>62167045</v>
      </c>
      <c r="D175" s="36">
        <v>1986</v>
      </c>
      <c r="E175" s="37">
        <f t="shared" si="21"/>
        <v>31302.640986908358</v>
      </c>
      <c r="F175" s="38">
        <f t="shared" si="22"/>
        <v>0.78539960221926741</v>
      </c>
      <c r="G175" s="37">
        <f t="shared" si="23"/>
        <v>5131.8278148319641</v>
      </c>
      <c r="H175" s="39">
        <f t="shared" si="24"/>
        <v>1598.617168244989</v>
      </c>
      <c r="I175" s="37">
        <f t="shared" si="25"/>
        <v>6730.4449830769536</v>
      </c>
      <c r="J175" s="82">
        <f t="shared" si="26"/>
        <v>-554.76094540284691</v>
      </c>
      <c r="K175" s="37">
        <f t="shared" si="27"/>
        <v>6175.6840376741065</v>
      </c>
      <c r="L175" s="37">
        <f t="shared" si="28"/>
        <v>13366663.736390829</v>
      </c>
      <c r="M175" s="37">
        <f t="shared" si="29"/>
        <v>12264908.498820776</v>
      </c>
      <c r="N175" s="41">
        <f>'jan-sep'!M175</f>
        <v>8681528.2679083366</v>
      </c>
      <c r="O175" s="41">
        <f t="shared" si="30"/>
        <v>3583380.2309124395</v>
      </c>
    </row>
    <row r="176" spans="1:15" s="34" customFormat="1" x14ac:dyDescent="0.2">
      <c r="A176" s="33">
        <v>3433</v>
      </c>
      <c r="B176" s="34" t="s">
        <v>116</v>
      </c>
      <c r="C176" s="63">
        <v>67084860</v>
      </c>
      <c r="D176" s="36">
        <v>2151</v>
      </c>
      <c r="E176" s="37">
        <f t="shared" si="21"/>
        <v>31187.754532775452</v>
      </c>
      <c r="F176" s="38">
        <f t="shared" si="22"/>
        <v>0.78251704111478737</v>
      </c>
      <c r="G176" s="37">
        <f t="shared" si="23"/>
        <v>5200.7596873117081</v>
      </c>
      <c r="H176" s="39">
        <f t="shared" si="24"/>
        <v>1638.8274271915061</v>
      </c>
      <c r="I176" s="37">
        <f t="shared" si="25"/>
        <v>6839.5871145032143</v>
      </c>
      <c r="J176" s="82">
        <f t="shared" si="26"/>
        <v>-554.76094540284691</v>
      </c>
      <c r="K176" s="37">
        <f t="shared" si="27"/>
        <v>6284.8261691003672</v>
      </c>
      <c r="L176" s="37">
        <f t="shared" si="28"/>
        <v>14711951.883296413</v>
      </c>
      <c r="M176" s="37">
        <f t="shared" si="29"/>
        <v>13518661.08973489</v>
      </c>
      <c r="N176" s="41">
        <f>'jan-sep'!M176</f>
        <v>6824109.7641091803</v>
      </c>
      <c r="O176" s="41">
        <f t="shared" si="30"/>
        <v>6694551.3256257093</v>
      </c>
    </row>
    <row r="177" spans="1:15" s="34" customFormat="1" x14ac:dyDescent="0.2">
      <c r="A177" s="33">
        <v>3434</v>
      </c>
      <c r="B177" s="34" t="s">
        <v>117</v>
      </c>
      <c r="C177" s="63">
        <v>59363642</v>
      </c>
      <c r="D177" s="36">
        <v>2211</v>
      </c>
      <c r="E177" s="37">
        <f t="shared" si="21"/>
        <v>26849.227498869292</v>
      </c>
      <c r="F177" s="38">
        <f t="shared" si="22"/>
        <v>0.67366113313972098</v>
      </c>
      <c r="G177" s="37">
        <f t="shared" si="23"/>
        <v>7803.8759076554043</v>
      </c>
      <c r="H177" s="39">
        <f t="shared" si="24"/>
        <v>3157.311889058662</v>
      </c>
      <c r="I177" s="37">
        <f t="shared" si="25"/>
        <v>10961.187796714066</v>
      </c>
      <c r="J177" s="82">
        <f t="shared" si="26"/>
        <v>-554.76094540284691</v>
      </c>
      <c r="K177" s="37">
        <f t="shared" si="27"/>
        <v>10406.42685131122</v>
      </c>
      <c r="L177" s="37">
        <f t="shared" si="28"/>
        <v>24235186.218534801</v>
      </c>
      <c r="M177" s="37">
        <f t="shared" si="29"/>
        <v>23008609.768249109</v>
      </c>
      <c r="N177" s="41">
        <f>'jan-sep'!M177</f>
        <v>15635410.849091304</v>
      </c>
      <c r="O177" s="41">
        <f t="shared" si="30"/>
        <v>7373198.9191578049</v>
      </c>
    </row>
    <row r="178" spans="1:15" s="34" customFormat="1" x14ac:dyDescent="0.2">
      <c r="A178" s="33">
        <v>3435</v>
      </c>
      <c r="B178" s="34" t="s">
        <v>118</v>
      </c>
      <c r="C178" s="63">
        <v>98593434</v>
      </c>
      <c r="D178" s="36">
        <v>3591</v>
      </c>
      <c r="E178" s="37">
        <f t="shared" si="21"/>
        <v>27455.70426065163</v>
      </c>
      <c r="F178" s="38">
        <f t="shared" si="22"/>
        <v>0.68887795167136789</v>
      </c>
      <c r="G178" s="37">
        <f t="shared" si="23"/>
        <v>7439.989850586001</v>
      </c>
      <c r="H178" s="39">
        <f t="shared" si="24"/>
        <v>2945.0450224348438</v>
      </c>
      <c r="I178" s="37">
        <f t="shared" si="25"/>
        <v>10385.034873020844</v>
      </c>
      <c r="J178" s="82">
        <f t="shared" si="26"/>
        <v>-554.76094540284691</v>
      </c>
      <c r="K178" s="37">
        <f t="shared" si="27"/>
        <v>9830.2739276179982</v>
      </c>
      <c r="L178" s="37">
        <f t="shared" si="28"/>
        <v>37292660.229017854</v>
      </c>
      <c r="M178" s="37">
        <f t="shared" si="29"/>
        <v>35300513.674076229</v>
      </c>
      <c r="N178" s="41">
        <f>'jan-sep'!M178</f>
        <v>28881342.353680175</v>
      </c>
      <c r="O178" s="41">
        <f t="shared" si="30"/>
        <v>6419171.3203960545</v>
      </c>
    </row>
    <row r="179" spans="1:15" s="34" customFormat="1" x14ac:dyDescent="0.2">
      <c r="A179" s="33">
        <v>3436</v>
      </c>
      <c r="B179" s="34" t="s">
        <v>119</v>
      </c>
      <c r="C179" s="63">
        <v>192503527</v>
      </c>
      <c r="D179" s="36">
        <v>5628</v>
      </c>
      <c r="E179" s="37">
        <f t="shared" si="21"/>
        <v>34204.606787491117</v>
      </c>
      <c r="F179" s="38">
        <f t="shared" si="22"/>
        <v>0.85821143897083241</v>
      </c>
      <c r="G179" s="37">
        <f t="shared" si="23"/>
        <v>3390.6483344823091</v>
      </c>
      <c r="H179" s="39">
        <f t="shared" si="24"/>
        <v>582.92913804102352</v>
      </c>
      <c r="I179" s="37">
        <f t="shared" si="25"/>
        <v>3973.5774725233327</v>
      </c>
      <c r="J179" s="82">
        <f t="shared" si="26"/>
        <v>-554.76094540284691</v>
      </c>
      <c r="K179" s="37">
        <f t="shared" si="27"/>
        <v>3418.8165271204857</v>
      </c>
      <c r="L179" s="37">
        <f t="shared" si="28"/>
        <v>22363294.015361317</v>
      </c>
      <c r="M179" s="37">
        <f t="shared" si="29"/>
        <v>19241099.414634094</v>
      </c>
      <c r="N179" s="41">
        <f>'jan-sep'!M179</f>
        <v>13088662.211323319</v>
      </c>
      <c r="O179" s="41">
        <f t="shared" si="30"/>
        <v>6152437.2033107746</v>
      </c>
    </row>
    <row r="180" spans="1:15" s="34" customFormat="1" x14ac:dyDescent="0.2">
      <c r="A180" s="33">
        <v>3437</v>
      </c>
      <c r="B180" s="34" t="s">
        <v>120</v>
      </c>
      <c r="C180" s="63">
        <v>140867572</v>
      </c>
      <c r="D180" s="36">
        <v>5531</v>
      </c>
      <c r="E180" s="37">
        <f t="shared" si="21"/>
        <v>25468.734767673115</v>
      </c>
      <c r="F180" s="38">
        <f t="shared" si="22"/>
        <v>0.63902384990213323</v>
      </c>
      <c r="G180" s="37">
        <f t="shared" si="23"/>
        <v>8632.1715463731107</v>
      </c>
      <c r="H180" s="39">
        <f t="shared" si="24"/>
        <v>3640.4843449773239</v>
      </c>
      <c r="I180" s="37">
        <f t="shared" si="25"/>
        <v>12272.655891350434</v>
      </c>
      <c r="J180" s="82">
        <f t="shared" si="26"/>
        <v>-554.76094540284691</v>
      </c>
      <c r="K180" s="37">
        <f t="shared" si="27"/>
        <v>11717.894945947588</v>
      </c>
      <c r="L180" s="37">
        <f t="shared" si="28"/>
        <v>67880059.735059246</v>
      </c>
      <c r="M180" s="37">
        <f t="shared" si="29"/>
        <v>64811676.946036108</v>
      </c>
      <c r="N180" s="41">
        <f>'jan-sep'!M180</f>
        <v>49774857.034768894</v>
      </c>
      <c r="O180" s="41">
        <f t="shared" si="30"/>
        <v>15036819.911267214</v>
      </c>
    </row>
    <row r="181" spans="1:15" s="34" customFormat="1" x14ac:dyDescent="0.2">
      <c r="A181" s="33">
        <v>3438</v>
      </c>
      <c r="B181" s="34" t="s">
        <v>121</v>
      </c>
      <c r="C181" s="63">
        <v>101324797</v>
      </c>
      <c r="D181" s="36">
        <v>3064</v>
      </c>
      <c r="E181" s="37">
        <f t="shared" si="21"/>
        <v>33069.450718015665</v>
      </c>
      <c r="F181" s="38">
        <f t="shared" si="22"/>
        <v>0.82972978064060787</v>
      </c>
      <c r="G181" s="37">
        <f t="shared" si="23"/>
        <v>4071.7419761675801</v>
      </c>
      <c r="H181" s="39">
        <f t="shared" si="24"/>
        <v>980.2337623574316</v>
      </c>
      <c r="I181" s="37">
        <f t="shared" si="25"/>
        <v>5051.9757385250114</v>
      </c>
      <c r="J181" s="82">
        <f t="shared" si="26"/>
        <v>-554.76094540284691</v>
      </c>
      <c r="K181" s="37">
        <f t="shared" si="27"/>
        <v>4497.2147931221643</v>
      </c>
      <c r="L181" s="37">
        <f t="shared" si="28"/>
        <v>15479253.662840635</v>
      </c>
      <c r="M181" s="37">
        <f t="shared" si="29"/>
        <v>13779466.126126312</v>
      </c>
      <c r="N181" s="41">
        <f>'jan-sep'!M181</f>
        <v>12141585.176420519</v>
      </c>
      <c r="O181" s="41">
        <f t="shared" si="30"/>
        <v>1637880.9497057926</v>
      </c>
    </row>
    <row r="182" spans="1:15" s="34" customFormat="1" x14ac:dyDescent="0.2">
      <c r="A182" s="33">
        <v>3439</v>
      </c>
      <c r="B182" s="34" t="s">
        <v>122</v>
      </c>
      <c r="C182" s="63">
        <v>140141977</v>
      </c>
      <c r="D182" s="36">
        <v>4385</v>
      </c>
      <c r="E182" s="37">
        <f t="shared" si="21"/>
        <v>31959.401824401368</v>
      </c>
      <c r="F182" s="38">
        <f t="shared" si="22"/>
        <v>0.8018780744585885</v>
      </c>
      <c r="G182" s="37">
        <f t="shared" si="23"/>
        <v>4737.7713123361582</v>
      </c>
      <c r="H182" s="39">
        <f t="shared" si="24"/>
        <v>1368.7508751224357</v>
      </c>
      <c r="I182" s="37">
        <f t="shared" si="25"/>
        <v>6106.5221874585941</v>
      </c>
      <c r="J182" s="82">
        <f t="shared" si="26"/>
        <v>-554.76094540284691</v>
      </c>
      <c r="K182" s="37">
        <f t="shared" si="27"/>
        <v>5551.7612420557471</v>
      </c>
      <c r="L182" s="37">
        <f t="shared" si="28"/>
        <v>26777099.792005934</v>
      </c>
      <c r="M182" s="37">
        <f t="shared" si="29"/>
        <v>24344473.04641445</v>
      </c>
      <c r="N182" s="41">
        <f>'jan-sep'!M182</f>
        <v>18585509.656610306</v>
      </c>
      <c r="O182" s="41">
        <f t="shared" si="30"/>
        <v>5758963.3898041435</v>
      </c>
    </row>
    <row r="183" spans="1:15" s="34" customFormat="1" x14ac:dyDescent="0.2">
      <c r="A183" s="33">
        <v>3440</v>
      </c>
      <c r="B183" s="34" t="s">
        <v>123</v>
      </c>
      <c r="C183" s="63">
        <v>183703910</v>
      </c>
      <c r="D183" s="36">
        <v>5082</v>
      </c>
      <c r="E183" s="37">
        <f t="shared" si="21"/>
        <v>36147.955529319166</v>
      </c>
      <c r="F183" s="38">
        <f t="shared" si="22"/>
        <v>0.9069710733238382</v>
      </c>
      <c r="G183" s="37">
        <f t="shared" si="23"/>
        <v>2224.6390893854796</v>
      </c>
      <c r="H183" s="39">
        <f t="shared" si="24"/>
        <v>0</v>
      </c>
      <c r="I183" s="37">
        <f t="shared" si="25"/>
        <v>2224.6390893854796</v>
      </c>
      <c r="J183" s="82">
        <f t="shared" si="26"/>
        <v>-554.76094540284691</v>
      </c>
      <c r="K183" s="37">
        <f t="shared" si="27"/>
        <v>1669.8781439826325</v>
      </c>
      <c r="L183" s="37">
        <f t="shared" si="28"/>
        <v>11305615.852257008</v>
      </c>
      <c r="M183" s="37">
        <f t="shared" si="29"/>
        <v>8486320.7277197391</v>
      </c>
      <c r="N183" s="41">
        <f>'jan-sep'!M183</f>
        <v>8128306.3329859842</v>
      </c>
      <c r="O183" s="41">
        <f t="shared" si="30"/>
        <v>358014.39473375492</v>
      </c>
    </row>
    <row r="184" spans="1:15" s="34" customFormat="1" x14ac:dyDescent="0.2">
      <c r="A184" s="33">
        <v>3441</v>
      </c>
      <c r="B184" s="34" t="s">
        <v>124</v>
      </c>
      <c r="C184" s="63">
        <v>193550097</v>
      </c>
      <c r="D184" s="36">
        <v>6079</v>
      </c>
      <c r="E184" s="37">
        <f t="shared" si="21"/>
        <v>31839.134232604047</v>
      </c>
      <c r="F184" s="38">
        <f t="shared" si="22"/>
        <v>0.79886049780117518</v>
      </c>
      <c r="G184" s="37">
        <f t="shared" si="23"/>
        <v>4809.9318674145516</v>
      </c>
      <c r="H184" s="39">
        <f t="shared" si="24"/>
        <v>1410.8445322514981</v>
      </c>
      <c r="I184" s="37">
        <f t="shared" si="25"/>
        <v>6220.7763996660497</v>
      </c>
      <c r="J184" s="82">
        <f t="shared" si="26"/>
        <v>-554.76094540284691</v>
      </c>
      <c r="K184" s="37">
        <f t="shared" si="27"/>
        <v>5666.0154542632026</v>
      </c>
      <c r="L184" s="37">
        <f t="shared" si="28"/>
        <v>37816099.733569913</v>
      </c>
      <c r="M184" s="37">
        <f t="shared" si="29"/>
        <v>34443707.946466006</v>
      </c>
      <c r="N184" s="41">
        <f>'jan-sep'!M184</f>
        <v>26627602.584272299</v>
      </c>
      <c r="O184" s="41">
        <f t="shared" si="30"/>
        <v>7816105.3621937074</v>
      </c>
    </row>
    <row r="185" spans="1:15" s="34" customFormat="1" x14ac:dyDescent="0.2">
      <c r="A185" s="33">
        <v>3442</v>
      </c>
      <c r="B185" s="34" t="s">
        <v>125</v>
      </c>
      <c r="C185" s="63">
        <v>462461949</v>
      </c>
      <c r="D185" s="36">
        <v>14827</v>
      </c>
      <c r="E185" s="37">
        <f t="shared" si="21"/>
        <v>31190.527348755648</v>
      </c>
      <c r="F185" s="38">
        <f t="shared" si="22"/>
        <v>0.78258661251512973</v>
      </c>
      <c r="G185" s="37">
        <f t="shared" si="23"/>
        <v>5199.0959977235907</v>
      </c>
      <c r="H185" s="39">
        <f t="shared" si="24"/>
        <v>1637.8569415984375</v>
      </c>
      <c r="I185" s="37">
        <f t="shared" si="25"/>
        <v>6836.9529393220282</v>
      </c>
      <c r="J185" s="82">
        <f t="shared" si="26"/>
        <v>-554.76094540284691</v>
      </c>
      <c r="K185" s="37">
        <f t="shared" si="27"/>
        <v>6282.1919939191812</v>
      </c>
      <c r="L185" s="37">
        <f t="shared" si="28"/>
        <v>101371501.23132771</v>
      </c>
      <c r="M185" s="37">
        <f t="shared" si="29"/>
        <v>93146060.693839699</v>
      </c>
      <c r="N185" s="41">
        <f>'jan-sep'!M185</f>
        <v>68052376.714666128</v>
      </c>
      <c r="O185" s="41">
        <f t="shared" si="30"/>
        <v>25093683.979173571</v>
      </c>
    </row>
    <row r="186" spans="1:15" s="34" customFormat="1" x14ac:dyDescent="0.2">
      <c r="A186" s="33">
        <v>3443</v>
      </c>
      <c r="B186" s="34" t="s">
        <v>126</v>
      </c>
      <c r="C186" s="63">
        <v>384686056</v>
      </c>
      <c r="D186" s="36">
        <v>13572</v>
      </c>
      <c r="E186" s="37">
        <f t="shared" si="21"/>
        <v>28344.094901267315</v>
      </c>
      <c r="F186" s="38">
        <f t="shared" si="22"/>
        <v>0.71116813658089983</v>
      </c>
      <c r="G186" s="37">
        <f t="shared" si="23"/>
        <v>6906.9554662165901</v>
      </c>
      <c r="H186" s="39">
        <f t="shared" si="24"/>
        <v>2634.1082982193539</v>
      </c>
      <c r="I186" s="37">
        <f t="shared" si="25"/>
        <v>9541.0637644359449</v>
      </c>
      <c r="J186" s="82">
        <f t="shared" si="26"/>
        <v>-554.76094540284691</v>
      </c>
      <c r="K186" s="37">
        <f t="shared" si="27"/>
        <v>8986.3028190330988</v>
      </c>
      <c r="L186" s="37">
        <f t="shared" si="28"/>
        <v>129491317.41092464</v>
      </c>
      <c r="M186" s="37">
        <f t="shared" si="29"/>
        <v>121962101.85991722</v>
      </c>
      <c r="N186" s="41">
        <f>'jan-sep'!M186</f>
        <v>90727976.732956648</v>
      </c>
      <c r="O186" s="41">
        <f t="shared" si="30"/>
        <v>31234125.126960576</v>
      </c>
    </row>
    <row r="187" spans="1:15" s="34" customFormat="1" x14ac:dyDescent="0.2">
      <c r="A187" s="33">
        <v>3446</v>
      </c>
      <c r="B187" s="34" t="s">
        <v>129</v>
      </c>
      <c r="C187" s="63">
        <v>441363152</v>
      </c>
      <c r="D187" s="36">
        <v>13633</v>
      </c>
      <c r="E187" s="37">
        <f t="shared" si="21"/>
        <v>32374.616885498424</v>
      </c>
      <c r="F187" s="38">
        <f t="shared" si="22"/>
        <v>0.81229603708217246</v>
      </c>
      <c r="G187" s="37">
        <f t="shared" si="23"/>
        <v>4488.6422756779248</v>
      </c>
      <c r="H187" s="39">
        <f t="shared" si="24"/>
        <v>1223.4256037384657</v>
      </c>
      <c r="I187" s="37">
        <f t="shared" si="25"/>
        <v>5712.0678794163905</v>
      </c>
      <c r="J187" s="82">
        <f t="shared" si="26"/>
        <v>-554.76094540284691</v>
      </c>
      <c r="K187" s="37">
        <f t="shared" si="27"/>
        <v>5157.3069340135435</v>
      </c>
      <c r="L187" s="37">
        <f t="shared" si="28"/>
        <v>77872621.400083646</v>
      </c>
      <c r="M187" s="37">
        <f t="shared" si="29"/>
        <v>70309565.431406632</v>
      </c>
      <c r="N187" s="41">
        <f>'jan-sep'!M187</f>
        <v>50692273.178521842</v>
      </c>
      <c r="O187" s="41">
        <f t="shared" si="30"/>
        <v>19617292.25288479</v>
      </c>
    </row>
    <row r="188" spans="1:15" s="34" customFormat="1" x14ac:dyDescent="0.2">
      <c r="A188" s="33">
        <v>3447</v>
      </c>
      <c r="B188" s="34" t="s">
        <v>130</v>
      </c>
      <c r="C188" s="63">
        <v>145112207</v>
      </c>
      <c r="D188" s="36">
        <v>5535</v>
      </c>
      <c r="E188" s="37">
        <f t="shared" si="21"/>
        <v>26217.200903342367</v>
      </c>
      <c r="F188" s="38">
        <f t="shared" si="22"/>
        <v>0.65780325594250788</v>
      </c>
      <c r="G188" s="37">
        <f t="shared" si="23"/>
        <v>8183.0918649715586</v>
      </c>
      <c r="H188" s="39">
        <f t="shared" si="24"/>
        <v>3378.5211974930858</v>
      </c>
      <c r="I188" s="37">
        <f t="shared" si="25"/>
        <v>11561.613062464645</v>
      </c>
      <c r="J188" s="82">
        <f t="shared" si="26"/>
        <v>-554.76094540284691</v>
      </c>
      <c r="K188" s="37">
        <f t="shared" si="27"/>
        <v>11006.852117061799</v>
      </c>
      <c r="L188" s="37">
        <f t="shared" si="28"/>
        <v>63993528.300741807</v>
      </c>
      <c r="M188" s="37">
        <f t="shared" si="29"/>
        <v>60922926.467937052</v>
      </c>
      <c r="N188" s="41">
        <f>'jan-sep'!M188</f>
        <v>45934751.377101034</v>
      </c>
      <c r="O188" s="41">
        <f t="shared" si="30"/>
        <v>14988175.090836018</v>
      </c>
    </row>
    <row r="189" spans="1:15" s="34" customFormat="1" x14ac:dyDescent="0.2">
      <c r="A189" s="33">
        <v>3448</v>
      </c>
      <c r="B189" s="34" t="s">
        <v>131</v>
      </c>
      <c r="C189" s="63">
        <v>183675554</v>
      </c>
      <c r="D189" s="36">
        <v>6577</v>
      </c>
      <c r="E189" s="37">
        <f t="shared" si="21"/>
        <v>27926.95058537327</v>
      </c>
      <c r="F189" s="38">
        <f t="shared" si="22"/>
        <v>0.70070176794739591</v>
      </c>
      <c r="G189" s="37">
        <f t="shared" si="23"/>
        <v>7157.2420557530177</v>
      </c>
      <c r="H189" s="39">
        <f t="shared" si="24"/>
        <v>2780.10880878227</v>
      </c>
      <c r="I189" s="37">
        <f t="shared" si="25"/>
        <v>9937.3508645352886</v>
      </c>
      <c r="J189" s="82">
        <f t="shared" si="26"/>
        <v>-554.76094540284691</v>
      </c>
      <c r="K189" s="37">
        <f t="shared" si="27"/>
        <v>9382.5899191324424</v>
      </c>
      <c r="L189" s="37">
        <f t="shared" si="28"/>
        <v>65357956.636048593</v>
      </c>
      <c r="M189" s="37">
        <f t="shared" si="29"/>
        <v>61709293.898134075</v>
      </c>
      <c r="N189" s="41">
        <f>'jan-sep'!M189</f>
        <v>49613887.154623933</v>
      </c>
      <c r="O189" s="41">
        <f t="shared" si="30"/>
        <v>12095406.743510142</v>
      </c>
    </row>
    <row r="190" spans="1:15" s="34" customFormat="1" x14ac:dyDescent="0.2">
      <c r="A190" s="33">
        <v>3449</v>
      </c>
      <c r="B190" s="34" t="s">
        <v>132</v>
      </c>
      <c r="C190" s="63">
        <v>80450356</v>
      </c>
      <c r="D190" s="36">
        <v>2889</v>
      </c>
      <c r="E190" s="37">
        <f t="shared" si="21"/>
        <v>27847.129110418831</v>
      </c>
      <c r="F190" s="38">
        <f t="shared" si="22"/>
        <v>0.69869900547428732</v>
      </c>
      <c r="G190" s="37">
        <f t="shared" si="23"/>
        <v>7205.1349407256803</v>
      </c>
      <c r="H190" s="39">
        <f t="shared" si="24"/>
        <v>2808.0463250163234</v>
      </c>
      <c r="I190" s="37">
        <f t="shared" si="25"/>
        <v>10013.181265742003</v>
      </c>
      <c r="J190" s="82">
        <f t="shared" si="26"/>
        <v>-554.76094540284691</v>
      </c>
      <c r="K190" s="37">
        <f t="shared" si="27"/>
        <v>9458.4203203391571</v>
      </c>
      <c r="L190" s="37">
        <f t="shared" si="28"/>
        <v>28928080.676728647</v>
      </c>
      <c r="M190" s="37">
        <f t="shared" si="29"/>
        <v>27325376.305459823</v>
      </c>
      <c r="N190" s="41">
        <f>'jan-sep'!M190</f>
        <v>20631215.124389317</v>
      </c>
      <c r="O190" s="41">
        <f t="shared" si="30"/>
        <v>6694161.1810705066</v>
      </c>
    </row>
    <row r="191" spans="1:15" s="34" customFormat="1" x14ac:dyDescent="0.2">
      <c r="A191" s="33">
        <v>3450</v>
      </c>
      <c r="B191" s="34" t="s">
        <v>133</v>
      </c>
      <c r="C191" s="63">
        <v>35227333</v>
      </c>
      <c r="D191" s="36">
        <v>1256</v>
      </c>
      <c r="E191" s="37">
        <f t="shared" si="21"/>
        <v>28047.239649681527</v>
      </c>
      <c r="F191" s="38">
        <f t="shared" si="22"/>
        <v>0.70371988336131719</v>
      </c>
      <c r="G191" s="37">
        <f t="shared" si="23"/>
        <v>7085.0686171680627</v>
      </c>
      <c r="H191" s="39">
        <f t="shared" si="24"/>
        <v>2738.0076362743798</v>
      </c>
      <c r="I191" s="37">
        <f t="shared" si="25"/>
        <v>9823.076253442443</v>
      </c>
      <c r="J191" s="82">
        <f t="shared" si="26"/>
        <v>-554.76094540284691</v>
      </c>
      <c r="K191" s="37">
        <f t="shared" si="27"/>
        <v>9268.3153080395969</v>
      </c>
      <c r="L191" s="37">
        <f t="shared" si="28"/>
        <v>12337783.774323709</v>
      </c>
      <c r="M191" s="37">
        <f t="shared" si="29"/>
        <v>11641004.026897734</v>
      </c>
      <c r="N191" s="41">
        <f>'jan-sep'!M191</f>
        <v>8715486.8922924828</v>
      </c>
      <c r="O191" s="41">
        <f t="shared" si="30"/>
        <v>2925517.1346052513</v>
      </c>
    </row>
    <row r="192" spans="1:15" s="34" customFormat="1" x14ac:dyDescent="0.2">
      <c r="A192" s="33">
        <v>3451</v>
      </c>
      <c r="B192" s="34" t="s">
        <v>134</v>
      </c>
      <c r="C192" s="63">
        <v>201367352</v>
      </c>
      <c r="D192" s="36">
        <v>6354</v>
      </c>
      <c r="E192" s="37">
        <f t="shared" si="21"/>
        <v>31691.430909663206</v>
      </c>
      <c r="F192" s="38">
        <f t="shared" si="22"/>
        <v>0.79515454432802513</v>
      </c>
      <c r="G192" s="37">
        <f t="shared" si="23"/>
        <v>4898.5538611790553</v>
      </c>
      <c r="H192" s="39">
        <f t="shared" si="24"/>
        <v>1462.5406952807923</v>
      </c>
      <c r="I192" s="37">
        <f t="shared" si="25"/>
        <v>6361.0945564598478</v>
      </c>
      <c r="J192" s="82">
        <f t="shared" si="26"/>
        <v>-554.76094540284691</v>
      </c>
      <c r="K192" s="37">
        <f t="shared" si="27"/>
        <v>5806.3336110570008</v>
      </c>
      <c r="L192" s="37">
        <f t="shared" si="28"/>
        <v>40418394.811745875</v>
      </c>
      <c r="M192" s="37">
        <f t="shared" si="29"/>
        <v>36893443.764656186</v>
      </c>
      <c r="N192" s="41">
        <f>'jan-sep'!M192</f>
        <v>21773845.844607044</v>
      </c>
      <c r="O192" s="41">
        <f t="shared" si="30"/>
        <v>15119597.920049142</v>
      </c>
    </row>
    <row r="193" spans="1:15" s="34" customFormat="1" x14ac:dyDescent="0.2">
      <c r="A193" s="33">
        <v>3452</v>
      </c>
      <c r="B193" s="34" t="s">
        <v>135</v>
      </c>
      <c r="C193" s="63">
        <v>77071741</v>
      </c>
      <c r="D193" s="36">
        <v>2111</v>
      </c>
      <c r="E193" s="37">
        <f t="shared" si="21"/>
        <v>36509.588346755096</v>
      </c>
      <c r="F193" s="38">
        <f t="shared" si="22"/>
        <v>0.91604462948424015</v>
      </c>
      <c r="G193" s="37">
        <f t="shared" si="23"/>
        <v>2007.6593989239218</v>
      </c>
      <c r="H193" s="39">
        <f t="shared" si="24"/>
        <v>0</v>
      </c>
      <c r="I193" s="37">
        <f t="shared" si="25"/>
        <v>2007.6593989239218</v>
      </c>
      <c r="J193" s="82">
        <f t="shared" si="26"/>
        <v>-554.76094540284691</v>
      </c>
      <c r="K193" s="37">
        <f t="shared" si="27"/>
        <v>1452.8984535210748</v>
      </c>
      <c r="L193" s="37">
        <f t="shared" si="28"/>
        <v>4238168.991128399</v>
      </c>
      <c r="M193" s="37">
        <f t="shared" si="29"/>
        <v>3067068.635382989</v>
      </c>
      <c r="N193" s="41">
        <f>'jan-sep'!M193</f>
        <v>1571634.1438947672</v>
      </c>
      <c r="O193" s="41">
        <f t="shared" si="30"/>
        <v>1495434.4914882218</v>
      </c>
    </row>
    <row r="194" spans="1:15" s="34" customFormat="1" x14ac:dyDescent="0.2">
      <c r="A194" s="33">
        <v>3453</v>
      </c>
      <c r="B194" s="34" t="s">
        <v>136</v>
      </c>
      <c r="C194" s="63">
        <v>116757048</v>
      </c>
      <c r="D194" s="36">
        <v>3252</v>
      </c>
      <c r="E194" s="37">
        <f t="shared" si="21"/>
        <v>35903.151291512913</v>
      </c>
      <c r="F194" s="38">
        <f t="shared" si="22"/>
        <v>0.90082880721041236</v>
      </c>
      <c r="G194" s="37">
        <f t="shared" si="23"/>
        <v>2371.5216320692311</v>
      </c>
      <c r="H194" s="39">
        <f t="shared" si="24"/>
        <v>0</v>
      </c>
      <c r="I194" s="37">
        <f t="shared" si="25"/>
        <v>2371.5216320692311</v>
      </c>
      <c r="J194" s="82">
        <f t="shared" si="26"/>
        <v>-554.76094540284691</v>
      </c>
      <c r="K194" s="37">
        <f t="shared" si="27"/>
        <v>1816.7606866663841</v>
      </c>
      <c r="L194" s="37">
        <f t="shared" si="28"/>
        <v>7712188.34748914</v>
      </c>
      <c r="M194" s="37">
        <f t="shared" si="29"/>
        <v>5908105.7530390816</v>
      </c>
      <c r="N194" s="41">
        <f>'jan-sep'!M194</f>
        <v>3165785.3817838919</v>
      </c>
      <c r="O194" s="41">
        <f t="shared" si="30"/>
        <v>2742320.3712551896</v>
      </c>
    </row>
    <row r="195" spans="1:15" s="34" customFormat="1" x14ac:dyDescent="0.2">
      <c r="A195" s="33">
        <v>3454</v>
      </c>
      <c r="B195" s="34" t="s">
        <v>137</v>
      </c>
      <c r="C195" s="63">
        <v>56678257</v>
      </c>
      <c r="D195" s="36">
        <v>1587</v>
      </c>
      <c r="E195" s="37">
        <f t="shared" si="21"/>
        <v>35714.087586641464</v>
      </c>
      <c r="F195" s="38">
        <f t="shared" si="22"/>
        <v>0.89608510016466369</v>
      </c>
      <c r="G195" s="37">
        <f t="shared" si="23"/>
        <v>2484.9598549921006</v>
      </c>
      <c r="H195" s="39">
        <f t="shared" si="24"/>
        <v>54.610858338401883</v>
      </c>
      <c r="I195" s="37">
        <f t="shared" si="25"/>
        <v>2539.5707133305027</v>
      </c>
      <c r="J195" s="82">
        <f t="shared" si="26"/>
        <v>-554.76094540284691</v>
      </c>
      <c r="K195" s="37">
        <f t="shared" si="27"/>
        <v>1984.8097679276557</v>
      </c>
      <c r="L195" s="37">
        <f t="shared" si="28"/>
        <v>4030298.7220555078</v>
      </c>
      <c r="M195" s="37">
        <f t="shared" si="29"/>
        <v>3149893.1017011898</v>
      </c>
      <c r="N195" s="41">
        <f>'jan-sep'!M195</f>
        <v>4724633.4452772085</v>
      </c>
      <c r="O195" s="41">
        <f t="shared" si="30"/>
        <v>-1574740.3435760187</v>
      </c>
    </row>
    <row r="196" spans="1:15" s="34" customFormat="1" x14ac:dyDescent="0.2">
      <c r="A196" s="33">
        <v>3801</v>
      </c>
      <c r="B196" s="34" t="s">
        <v>155</v>
      </c>
      <c r="C196" s="63">
        <v>870976961</v>
      </c>
      <c r="D196" s="36">
        <v>27502</v>
      </c>
      <c r="E196" s="37">
        <f t="shared" si="21"/>
        <v>31669.586248272852</v>
      </c>
      <c r="F196" s="38">
        <f t="shared" si="22"/>
        <v>0.79460645037091227</v>
      </c>
      <c r="G196" s="37">
        <f t="shared" si="23"/>
        <v>4911.6606580132684</v>
      </c>
      <c r="H196" s="39">
        <f t="shared" si="24"/>
        <v>1470.1863267674162</v>
      </c>
      <c r="I196" s="37">
        <f t="shared" si="25"/>
        <v>6381.8469847806846</v>
      </c>
      <c r="J196" s="82">
        <f t="shared" si="26"/>
        <v>-554.76094540284691</v>
      </c>
      <c r="K196" s="37">
        <f t="shared" si="27"/>
        <v>5827.0860393778376</v>
      </c>
      <c r="L196" s="37">
        <f t="shared" si="28"/>
        <v>175513555.7754384</v>
      </c>
      <c r="M196" s="37">
        <f t="shared" si="29"/>
        <v>160256520.2549693</v>
      </c>
      <c r="N196" s="41">
        <f>'jan-sep'!M196</f>
        <v>130216037.05464004</v>
      </c>
      <c r="O196" s="41">
        <f t="shared" si="30"/>
        <v>30040483.200329259</v>
      </c>
    </row>
    <row r="197" spans="1:15" s="34" customFormat="1" x14ac:dyDescent="0.2">
      <c r="A197" s="33">
        <v>3802</v>
      </c>
      <c r="B197" s="34" t="s">
        <v>160</v>
      </c>
      <c r="C197" s="63">
        <v>915200095</v>
      </c>
      <c r="D197" s="36">
        <v>25681</v>
      </c>
      <c r="E197" s="37">
        <f t="shared" si="21"/>
        <v>35637.245239671349</v>
      </c>
      <c r="F197" s="38">
        <f t="shared" si="22"/>
        <v>0.89415708556777507</v>
      </c>
      <c r="G197" s="37">
        <f t="shared" si="23"/>
        <v>2531.06526317417</v>
      </c>
      <c r="H197" s="39">
        <f t="shared" si="24"/>
        <v>81.505679777942348</v>
      </c>
      <c r="I197" s="37">
        <f t="shared" si="25"/>
        <v>2612.5709429521125</v>
      </c>
      <c r="J197" s="82">
        <f t="shared" si="26"/>
        <v>-554.76094540284691</v>
      </c>
      <c r="K197" s="37">
        <f t="shared" si="27"/>
        <v>2057.8099975492655</v>
      </c>
      <c r="L197" s="37">
        <f t="shared" si="28"/>
        <v>67093434.385953203</v>
      </c>
      <c r="M197" s="37">
        <f t="shared" si="29"/>
        <v>52846618.547062688</v>
      </c>
      <c r="N197" s="41">
        <f>'jan-sep'!M197</f>
        <v>52083425.582932591</v>
      </c>
      <c r="O197" s="41">
        <f t="shared" si="30"/>
        <v>763192.96413009614</v>
      </c>
    </row>
    <row r="198" spans="1:15" s="34" customFormat="1" x14ac:dyDescent="0.2">
      <c r="A198" s="33">
        <v>3803</v>
      </c>
      <c r="B198" s="34" t="s">
        <v>156</v>
      </c>
      <c r="C198" s="63">
        <v>2282858948</v>
      </c>
      <c r="D198" s="36">
        <v>57794</v>
      </c>
      <c r="E198" s="37">
        <f t="shared" si="21"/>
        <v>39499.929888915802</v>
      </c>
      <c r="F198" s="38">
        <f t="shared" si="22"/>
        <v>0.99107385972379158</v>
      </c>
      <c r="G198" s="37">
        <f t="shared" si="23"/>
        <v>213.45447362749837</v>
      </c>
      <c r="H198" s="39">
        <f t="shared" si="24"/>
        <v>0</v>
      </c>
      <c r="I198" s="37">
        <f t="shared" si="25"/>
        <v>213.45447362749837</v>
      </c>
      <c r="J198" s="82">
        <f t="shared" si="26"/>
        <v>-554.76094540284691</v>
      </c>
      <c r="K198" s="37">
        <f t="shared" si="27"/>
        <v>-341.30647177534854</v>
      </c>
      <c r="L198" s="37">
        <f t="shared" si="28"/>
        <v>12336387.848827641</v>
      </c>
      <c r="M198" s="37">
        <f t="shared" si="29"/>
        <v>-19725466.229784492</v>
      </c>
      <c r="N198" s="41">
        <f>'jan-sep'!M198</f>
        <v>-103386.4580510394</v>
      </c>
      <c r="O198" s="41">
        <f t="shared" si="30"/>
        <v>-19622079.771733452</v>
      </c>
    </row>
    <row r="199" spans="1:15" s="34" customFormat="1" x14ac:dyDescent="0.2">
      <c r="A199" s="33">
        <v>3804</v>
      </c>
      <c r="B199" s="34" t="s">
        <v>157</v>
      </c>
      <c r="C199" s="63">
        <v>2280565940</v>
      </c>
      <c r="D199" s="36">
        <v>64943</v>
      </c>
      <c r="E199" s="37">
        <f t="shared" si="21"/>
        <v>35116.424248956777</v>
      </c>
      <c r="F199" s="38">
        <f t="shared" si="22"/>
        <v>0.88108941504420024</v>
      </c>
      <c r="G199" s="37">
        <f t="shared" si="23"/>
        <v>2843.5578576029134</v>
      </c>
      <c r="H199" s="39">
        <f t="shared" si="24"/>
        <v>263.7930265280425</v>
      </c>
      <c r="I199" s="37">
        <f t="shared" si="25"/>
        <v>3107.3508841309558</v>
      </c>
      <c r="J199" s="82">
        <f t="shared" si="26"/>
        <v>-554.76094540284691</v>
      </c>
      <c r="K199" s="37">
        <f t="shared" si="27"/>
        <v>2552.5899387281088</v>
      </c>
      <c r="L199" s="37">
        <f t="shared" si="28"/>
        <v>201800688.46811667</v>
      </c>
      <c r="M199" s="37">
        <f t="shared" si="29"/>
        <v>165772848.39081958</v>
      </c>
      <c r="N199" s="41">
        <f>'jan-sep'!M199</f>
        <v>150772518.14406905</v>
      </c>
      <c r="O199" s="41">
        <f t="shared" si="30"/>
        <v>15000330.246750534</v>
      </c>
    </row>
    <row r="200" spans="1:15" s="34" customFormat="1" x14ac:dyDescent="0.2">
      <c r="A200" s="33">
        <v>3805</v>
      </c>
      <c r="B200" s="34" t="s">
        <v>158</v>
      </c>
      <c r="C200" s="63">
        <v>1621352161</v>
      </c>
      <c r="D200" s="36">
        <v>47777</v>
      </c>
      <c r="E200" s="37">
        <f t="shared" si="21"/>
        <v>33935.830232120061</v>
      </c>
      <c r="F200" s="38">
        <f t="shared" si="22"/>
        <v>0.85146769489624841</v>
      </c>
      <c r="G200" s="37">
        <f t="shared" si="23"/>
        <v>3551.9142677049426</v>
      </c>
      <c r="H200" s="39">
        <f t="shared" si="24"/>
        <v>677.00093242089315</v>
      </c>
      <c r="I200" s="37">
        <f t="shared" si="25"/>
        <v>4228.9152001258353</v>
      </c>
      <c r="J200" s="82">
        <f t="shared" si="26"/>
        <v>-554.76094540284691</v>
      </c>
      <c r="K200" s="37">
        <f t="shared" si="27"/>
        <v>3674.1542547229883</v>
      </c>
      <c r="L200" s="37">
        <f t="shared" si="28"/>
        <v>202044881.51641202</v>
      </c>
      <c r="M200" s="37">
        <f t="shared" si="29"/>
        <v>175540067.8279002</v>
      </c>
      <c r="N200" s="41">
        <f>'jan-sep'!M200</f>
        <v>110651068.82568313</v>
      </c>
      <c r="O200" s="41">
        <f t="shared" si="30"/>
        <v>64888999.002217069</v>
      </c>
    </row>
    <row r="201" spans="1:15" s="34" customFormat="1" x14ac:dyDescent="0.2">
      <c r="A201" s="33">
        <v>3806</v>
      </c>
      <c r="B201" s="34" t="s">
        <v>162</v>
      </c>
      <c r="C201" s="63">
        <v>1285534172</v>
      </c>
      <c r="D201" s="36">
        <v>36624</v>
      </c>
      <c r="E201" s="37">
        <f t="shared" ref="E201:E264" si="31">(C201)/D201</f>
        <v>35100.867518567058</v>
      </c>
      <c r="F201" s="38">
        <f t="shared" ref="F201:F264" si="32">IF(ISNUMBER(C201),E201/E$365,"")</f>
        <v>0.88069908855816892</v>
      </c>
      <c r="G201" s="37">
        <f t="shared" ref="G201:G264" si="33">(E$365-E201)*0.6</f>
        <v>2852.8918958367444</v>
      </c>
      <c r="H201" s="39">
        <f t="shared" ref="H201:H264" si="34">IF(E201&gt;=E$365*0.9,0,IF(E201&lt;0.9*E$365,(E$365*0.9-E201)*0.35))</f>
        <v>269.23788216444404</v>
      </c>
      <c r="I201" s="37">
        <f t="shared" ref="I201:I264" si="35">G201+H201</f>
        <v>3122.1297780011882</v>
      </c>
      <c r="J201" s="82">
        <f t="shared" ref="J201:J264" si="36">I$367</f>
        <v>-554.76094540284691</v>
      </c>
      <c r="K201" s="37">
        <f t="shared" ref="K201:K264" si="37">I201+J201</f>
        <v>2567.3688325983412</v>
      </c>
      <c r="L201" s="37">
        <f t="shared" ref="L201:L264" si="38">(I201*D201)</f>
        <v>114344880.98951551</v>
      </c>
      <c r="M201" s="37">
        <f t="shared" ref="M201:M264" si="39">(K201*D201)</f>
        <v>94027316.125081643</v>
      </c>
      <c r="N201" s="41">
        <f>'jan-sep'!M201</f>
        <v>74446742.443089142</v>
      </c>
      <c r="O201" s="41">
        <f t="shared" ref="O201:O264" si="40">M201-N201</f>
        <v>19580573.681992501</v>
      </c>
    </row>
    <row r="202" spans="1:15" s="34" customFormat="1" x14ac:dyDescent="0.2">
      <c r="A202" s="33">
        <v>3807</v>
      </c>
      <c r="B202" s="34" t="s">
        <v>163</v>
      </c>
      <c r="C202" s="63">
        <v>1820766555</v>
      </c>
      <c r="D202" s="36">
        <v>55513</v>
      </c>
      <c r="E202" s="37">
        <f t="shared" si="31"/>
        <v>32798.921964224595</v>
      </c>
      <c r="F202" s="38">
        <f t="shared" si="32"/>
        <v>0.82294207299302491</v>
      </c>
      <c r="G202" s="37">
        <f t="shared" si="33"/>
        <v>4234.0592284422219</v>
      </c>
      <c r="H202" s="39">
        <f t="shared" si="34"/>
        <v>1074.918826184306</v>
      </c>
      <c r="I202" s="37">
        <f t="shared" si="35"/>
        <v>5308.9780546265283</v>
      </c>
      <c r="J202" s="82">
        <f t="shared" si="36"/>
        <v>-554.76094540284691</v>
      </c>
      <c r="K202" s="37">
        <f t="shared" si="37"/>
        <v>4754.2171092236813</v>
      </c>
      <c r="L202" s="37">
        <f t="shared" si="38"/>
        <v>294717298.74648249</v>
      </c>
      <c r="M202" s="37">
        <f t="shared" si="39"/>
        <v>263920854.38433421</v>
      </c>
      <c r="N202" s="41">
        <f>'jan-sep'!M202</f>
        <v>214790118.49604508</v>
      </c>
      <c r="O202" s="41">
        <f t="shared" si="40"/>
        <v>49130735.888289124</v>
      </c>
    </row>
    <row r="203" spans="1:15" s="34" customFormat="1" x14ac:dyDescent="0.2">
      <c r="A203" s="33">
        <v>3808</v>
      </c>
      <c r="B203" s="34" t="s">
        <v>164</v>
      </c>
      <c r="C203" s="63">
        <v>413684750</v>
      </c>
      <c r="D203" s="36">
        <v>13029</v>
      </c>
      <c r="E203" s="37">
        <f t="shared" si="31"/>
        <v>31751.074526057258</v>
      </c>
      <c r="F203" s="38">
        <f t="shared" si="32"/>
        <v>0.79665103379708946</v>
      </c>
      <c r="G203" s="37">
        <f t="shared" si="33"/>
        <v>4862.7676913426239</v>
      </c>
      <c r="H203" s="39">
        <f t="shared" si="34"/>
        <v>1441.6654295428739</v>
      </c>
      <c r="I203" s="37">
        <f t="shared" si="35"/>
        <v>6304.4331208854983</v>
      </c>
      <c r="J203" s="82">
        <f t="shared" si="36"/>
        <v>-554.76094540284691</v>
      </c>
      <c r="K203" s="37">
        <f t="shared" si="37"/>
        <v>5749.6721754826513</v>
      </c>
      <c r="L203" s="37">
        <f t="shared" si="38"/>
        <v>82140459.132017151</v>
      </c>
      <c r="M203" s="37">
        <f t="shared" si="39"/>
        <v>74912478.774363458</v>
      </c>
      <c r="N203" s="41">
        <f>'jan-sep'!M203</f>
        <v>56770909.686368451</v>
      </c>
      <c r="O203" s="41">
        <f t="shared" si="40"/>
        <v>18141569.087995008</v>
      </c>
    </row>
    <row r="204" spans="1:15" s="34" customFormat="1" x14ac:dyDescent="0.2">
      <c r="A204" s="33">
        <v>3811</v>
      </c>
      <c r="B204" s="34" t="s">
        <v>161</v>
      </c>
      <c r="C204" s="63">
        <v>1084545589</v>
      </c>
      <c r="D204" s="36">
        <v>27165</v>
      </c>
      <c r="E204" s="37">
        <f t="shared" si="31"/>
        <v>39924.372869501196</v>
      </c>
      <c r="F204" s="38">
        <f t="shared" si="32"/>
        <v>1.0017233556642762</v>
      </c>
      <c r="G204" s="37">
        <f t="shared" si="33"/>
        <v>-41.211314723738177</v>
      </c>
      <c r="H204" s="39">
        <f t="shared" si="34"/>
        <v>0</v>
      </c>
      <c r="I204" s="37">
        <f t="shared" si="35"/>
        <v>-41.211314723738177</v>
      </c>
      <c r="J204" s="82">
        <f t="shared" si="36"/>
        <v>-554.76094540284691</v>
      </c>
      <c r="K204" s="37">
        <f t="shared" si="37"/>
        <v>-595.97226012658507</v>
      </c>
      <c r="L204" s="37">
        <f t="shared" si="38"/>
        <v>-1119505.3644703475</v>
      </c>
      <c r="M204" s="37">
        <f t="shared" si="39"/>
        <v>-16189586.446338683</v>
      </c>
      <c r="N204" s="41">
        <f>'jan-sep'!M204</f>
        <v>-11293586.638511898</v>
      </c>
      <c r="O204" s="41">
        <f t="shared" si="40"/>
        <v>-4895999.8078267854</v>
      </c>
    </row>
    <row r="205" spans="1:15" s="34" customFormat="1" x14ac:dyDescent="0.2">
      <c r="A205" s="33">
        <v>3812</v>
      </c>
      <c r="B205" s="34" t="s">
        <v>165</v>
      </c>
      <c r="C205" s="63">
        <v>71165346</v>
      </c>
      <c r="D205" s="36">
        <v>2349</v>
      </c>
      <c r="E205" s="37">
        <f t="shared" si="31"/>
        <v>30296.017879948915</v>
      </c>
      <c r="F205" s="38">
        <f t="shared" si="32"/>
        <v>0.76014290301227971</v>
      </c>
      <c r="G205" s="37">
        <f t="shared" si="33"/>
        <v>5735.8016790076299</v>
      </c>
      <c r="H205" s="39">
        <f t="shared" si="34"/>
        <v>1950.9352556807942</v>
      </c>
      <c r="I205" s="37">
        <f t="shared" si="35"/>
        <v>7686.7369346884243</v>
      </c>
      <c r="J205" s="82">
        <f t="shared" si="36"/>
        <v>-554.76094540284691</v>
      </c>
      <c r="K205" s="37">
        <f t="shared" si="37"/>
        <v>7131.9759892855773</v>
      </c>
      <c r="L205" s="37">
        <f t="shared" si="38"/>
        <v>18056145.059583109</v>
      </c>
      <c r="M205" s="37">
        <f t="shared" si="39"/>
        <v>16753011.598831821</v>
      </c>
      <c r="N205" s="41">
        <f>'jan-sep'!M205</f>
        <v>11468036.709550194</v>
      </c>
      <c r="O205" s="41">
        <f t="shared" si="40"/>
        <v>5284974.8892816268</v>
      </c>
    </row>
    <row r="206" spans="1:15" s="34" customFormat="1" x14ac:dyDescent="0.2">
      <c r="A206" s="33">
        <v>3813</v>
      </c>
      <c r="B206" s="34" t="s">
        <v>166</v>
      </c>
      <c r="C206" s="63">
        <v>514480634</v>
      </c>
      <c r="D206" s="36">
        <v>14056</v>
      </c>
      <c r="E206" s="37">
        <f t="shared" si="31"/>
        <v>36602.207882754694</v>
      </c>
      <c r="F206" s="38">
        <f t="shared" si="32"/>
        <v>0.91836850198951026</v>
      </c>
      <c r="G206" s="37">
        <f t="shared" si="33"/>
        <v>1952.087677324163</v>
      </c>
      <c r="H206" s="39">
        <f t="shared" si="34"/>
        <v>0</v>
      </c>
      <c r="I206" s="37">
        <f t="shared" si="35"/>
        <v>1952.087677324163</v>
      </c>
      <c r="J206" s="82">
        <f t="shared" si="36"/>
        <v>-554.76094540284691</v>
      </c>
      <c r="K206" s="37">
        <f t="shared" si="37"/>
        <v>1397.326731921316</v>
      </c>
      <c r="L206" s="37">
        <f t="shared" si="38"/>
        <v>27438544.392468434</v>
      </c>
      <c r="M206" s="37">
        <f t="shared" si="39"/>
        <v>19640824.543886017</v>
      </c>
      <c r="N206" s="41">
        <f>'jan-sep'!M206</f>
        <v>18508805.409088053</v>
      </c>
      <c r="O206" s="41">
        <f t="shared" si="40"/>
        <v>1132019.1347979642</v>
      </c>
    </row>
    <row r="207" spans="1:15" s="34" customFormat="1" x14ac:dyDescent="0.2">
      <c r="A207" s="33">
        <v>3814</v>
      </c>
      <c r="B207" s="34" t="s">
        <v>167</v>
      </c>
      <c r="C207" s="63">
        <v>333680437</v>
      </c>
      <c r="D207" s="36">
        <v>10351</v>
      </c>
      <c r="E207" s="37">
        <f t="shared" si="31"/>
        <v>32236.541107139408</v>
      </c>
      <c r="F207" s="38">
        <f t="shared" si="32"/>
        <v>0.80883164372812155</v>
      </c>
      <c r="G207" s="37">
        <f t="shared" si="33"/>
        <v>4571.4877426933344</v>
      </c>
      <c r="H207" s="39">
        <f t="shared" si="34"/>
        <v>1271.7521261641214</v>
      </c>
      <c r="I207" s="37">
        <f t="shared" si="35"/>
        <v>5843.2398688574558</v>
      </c>
      <c r="J207" s="82">
        <f t="shared" si="36"/>
        <v>-554.76094540284691</v>
      </c>
      <c r="K207" s="37">
        <f t="shared" si="37"/>
        <v>5288.4789234546088</v>
      </c>
      <c r="L207" s="37">
        <f t="shared" si="38"/>
        <v>60483375.882543527</v>
      </c>
      <c r="M207" s="37">
        <f t="shared" si="39"/>
        <v>54741045.336678654</v>
      </c>
      <c r="N207" s="41">
        <f>'jan-sep'!M207</f>
        <v>40854339.444999598</v>
      </c>
      <c r="O207" s="41">
        <f t="shared" si="40"/>
        <v>13886705.891679056</v>
      </c>
    </row>
    <row r="208" spans="1:15" s="34" customFormat="1" x14ac:dyDescent="0.2">
      <c r="A208" s="33">
        <v>3815</v>
      </c>
      <c r="B208" s="34" t="s">
        <v>168</v>
      </c>
      <c r="C208" s="63">
        <v>111092651</v>
      </c>
      <c r="D208" s="36">
        <v>4093</v>
      </c>
      <c r="E208" s="37">
        <f t="shared" si="31"/>
        <v>27142.10872220865</v>
      </c>
      <c r="F208" s="38">
        <f t="shared" si="32"/>
        <v>0.68100967591617323</v>
      </c>
      <c r="G208" s="37">
        <f t="shared" si="33"/>
        <v>7628.1471736517888</v>
      </c>
      <c r="H208" s="39">
        <f t="shared" si="34"/>
        <v>3054.803460889887</v>
      </c>
      <c r="I208" s="37">
        <f t="shared" si="35"/>
        <v>10682.950634541676</v>
      </c>
      <c r="J208" s="82">
        <f t="shared" si="36"/>
        <v>-554.76094540284691</v>
      </c>
      <c r="K208" s="37">
        <f t="shared" si="37"/>
        <v>10128.18968913883</v>
      </c>
      <c r="L208" s="37">
        <f t="shared" si="38"/>
        <v>43725316.947179079</v>
      </c>
      <c r="M208" s="37">
        <f t="shared" si="39"/>
        <v>41454680.397645228</v>
      </c>
      <c r="N208" s="41">
        <f>'jan-sep'!M208</f>
        <v>31508924.116363958</v>
      </c>
      <c r="O208" s="41">
        <f t="shared" si="40"/>
        <v>9945756.2812812701</v>
      </c>
    </row>
    <row r="209" spans="1:15" s="34" customFormat="1" x14ac:dyDescent="0.2">
      <c r="A209" s="33">
        <v>3816</v>
      </c>
      <c r="B209" s="34" t="s">
        <v>169</v>
      </c>
      <c r="C209" s="63">
        <v>198713996</v>
      </c>
      <c r="D209" s="36">
        <v>6494</v>
      </c>
      <c r="E209" s="37">
        <f t="shared" si="31"/>
        <v>30599.629812134277</v>
      </c>
      <c r="F209" s="38">
        <f t="shared" si="32"/>
        <v>0.76776068487506688</v>
      </c>
      <c r="G209" s="37">
        <f t="shared" si="33"/>
        <v>5553.634519696413</v>
      </c>
      <c r="H209" s="39">
        <f t="shared" si="34"/>
        <v>1844.6710794159173</v>
      </c>
      <c r="I209" s="37">
        <f t="shared" si="35"/>
        <v>7398.3055991123301</v>
      </c>
      <c r="J209" s="82">
        <f t="shared" si="36"/>
        <v>-554.76094540284691</v>
      </c>
      <c r="K209" s="37">
        <f t="shared" si="37"/>
        <v>6843.5446537094831</v>
      </c>
      <c r="L209" s="37">
        <f t="shared" si="38"/>
        <v>48044596.56063547</v>
      </c>
      <c r="M209" s="37">
        <f t="shared" si="39"/>
        <v>44441978.981189385</v>
      </c>
      <c r="N209" s="41">
        <f>'jan-sep'!M209</f>
        <v>39318217.976231992</v>
      </c>
      <c r="O209" s="41">
        <f t="shared" si="40"/>
        <v>5123761.0049573928</v>
      </c>
    </row>
    <row r="210" spans="1:15" s="34" customFormat="1" x14ac:dyDescent="0.2">
      <c r="A210" s="33">
        <v>3817</v>
      </c>
      <c r="B210" s="34" t="s">
        <v>405</v>
      </c>
      <c r="C210" s="63">
        <v>309164607</v>
      </c>
      <c r="D210" s="36">
        <v>10539</v>
      </c>
      <c r="E210" s="37">
        <f t="shared" si="31"/>
        <v>29335.288642186166</v>
      </c>
      <c r="F210" s="38">
        <f t="shared" si="32"/>
        <v>0.73603770493985954</v>
      </c>
      <c r="G210" s="37">
        <f t="shared" si="33"/>
        <v>6312.2392216652797</v>
      </c>
      <c r="H210" s="39">
        <f t="shared" si="34"/>
        <v>2287.190488897756</v>
      </c>
      <c r="I210" s="37">
        <f t="shared" si="35"/>
        <v>8599.4297105630358</v>
      </c>
      <c r="J210" s="82">
        <f t="shared" si="36"/>
        <v>-554.76094540284691</v>
      </c>
      <c r="K210" s="37">
        <f t="shared" si="37"/>
        <v>8044.6687651601887</v>
      </c>
      <c r="L210" s="37">
        <f t="shared" si="38"/>
        <v>90629389.719623834</v>
      </c>
      <c r="M210" s="37">
        <f t="shared" si="39"/>
        <v>84782764.116023228</v>
      </c>
      <c r="N210" s="41">
        <f>'jan-sep'!M210</f>
        <v>68313753.484610245</v>
      </c>
      <c r="O210" s="41">
        <f t="shared" si="40"/>
        <v>16469010.631412983</v>
      </c>
    </row>
    <row r="211" spans="1:15" s="34" customFormat="1" x14ac:dyDescent="0.2">
      <c r="A211" s="33">
        <v>3818</v>
      </c>
      <c r="B211" s="34" t="s">
        <v>171</v>
      </c>
      <c r="C211" s="63">
        <v>212956414</v>
      </c>
      <c r="D211" s="36">
        <v>5512</v>
      </c>
      <c r="E211" s="37">
        <f t="shared" si="31"/>
        <v>38635.053338171259</v>
      </c>
      <c r="F211" s="38">
        <f t="shared" si="32"/>
        <v>0.96937365560339084</v>
      </c>
      <c r="G211" s="37">
        <f t="shared" si="33"/>
        <v>732.38040407422375</v>
      </c>
      <c r="H211" s="39">
        <f t="shared" si="34"/>
        <v>0</v>
      </c>
      <c r="I211" s="37">
        <f t="shared" si="35"/>
        <v>732.38040407422375</v>
      </c>
      <c r="J211" s="82">
        <f t="shared" si="36"/>
        <v>-554.76094540284691</v>
      </c>
      <c r="K211" s="37">
        <f t="shared" si="37"/>
        <v>177.61945867137683</v>
      </c>
      <c r="L211" s="37">
        <f t="shared" si="38"/>
        <v>4036880.7872571214</v>
      </c>
      <c r="M211" s="37">
        <f t="shared" si="39"/>
        <v>979038.45619662909</v>
      </c>
      <c r="N211" s="41">
        <f>'jan-sep'!M211</f>
        <v>-14802111.233089551</v>
      </c>
      <c r="O211" s="41">
        <f t="shared" si="40"/>
        <v>15781149.68928618</v>
      </c>
    </row>
    <row r="212" spans="1:15" s="34" customFormat="1" x14ac:dyDescent="0.2">
      <c r="A212" s="33">
        <v>3819</v>
      </c>
      <c r="B212" s="34" t="s">
        <v>172</v>
      </c>
      <c r="C212" s="63">
        <v>54442155</v>
      </c>
      <c r="D212" s="36">
        <v>1562</v>
      </c>
      <c r="E212" s="37">
        <f t="shared" si="31"/>
        <v>34854.13252240717</v>
      </c>
      <c r="F212" s="38">
        <f t="shared" si="32"/>
        <v>0.87450837870980203</v>
      </c>
      <c r="G212" s="37">
        <f t="shared" si="33"/>
        <v>3000.9328935326776</v>
      </c>
      <c r="H212" s="39">
        <f t="shared" si="34"/>
        <v>355.59513082040502</v>
      </c>
      <c r="I212" s="37">
        <f t="shared" si="35"/>
        <v>3356.5280243530824</v>
      </c>
      <c r="J212" s="82">
        <f t="shared" si="36"/>
        <v>-554.76094540284691</v>
      </c>
      <c r="K212" s="37">
        <f t="shared" si="37"/>
        <v>2801.7670789502354</v>
      </c>
      <c r="L212" s="37">
        <f t="shared" si="38"/>
        <v>5242896.7740395144</v>
      </c>
      <c r="M212" s="37">
        <f t="shared" si="39"/>
        <v>4376360.177320268</v>
      </c>
      <c r="N212" s="41">
        <f>'jan-sep'!M212</f>
        <v>311082.63626889035</v>
      </c>
      <c r="O212" s="41">
        <f t="shared" si="40"/>
        <v>4065277.5410513775</v>
      </c>
    </row>
    <row r="213" spans="1:15" s="34" customFormat="1" x14ac:dyDescent="0.2">
      <c r="A213" s="33">
        <v>3820</v>
      </c>
      <c r="B213" s="34" t="s">
        <v>173</v>
      </c>
      <c r="C213" s="63">
        <v>92930923</v>
      </c>
      <c r="D213" s="36">
        <v>2889</v>
      </c>
      <c r="E213" s="37">
        <f t="shared" si="31"/>
        <v>32167.159224645206</v>
      </c>
      <c r="F213" s="38">
        <f t="shared" si="32"/>
        <v>0.80709081607926714</v>
      </c>
      <c r="G213" s="37">
        <f t="shared" si="33"/>
        <v>4613.1168721898557</v>
      </c>
      <c r="H213" s="39">
        <f t="shared" si="34"/>
        <v>1296.0357850370924</v>
      </c>
      <c r="I213" s="37">
        <f t="shared" si="35"/>
        <v>5909.1526572269486</v>
      </c>
      <c r="J213" s="82">
        <f t="shared" si="36"/>
        <v>-554.76094540284691</v>
      </c>
      <c r="K213" s="37">
        <f t="shared" si="37"/>
        <v>5354.3917118241015</v>
      </c>
      <c r="L213" s="37">
        <f t="shared" si="38"/>
        <v>17071542.026728656</v>
      </c>
      <c r="M213" s="37">
        <f t="shared" si="39"/>
        <v>15468837.655459829</v>
      </c>
      <c r="N213" s="41">
        <f>'jan-sep'!M213</f>
        <v>8280614.7243893165</v>
      </c>
      <c r="O213" s="41">
        <f t="shared" si="40"/>
        <v>7188222.9310705122</v>
      </c>
    </row>
    <row r="214" spans="1:15" s="34" customFormat="1" x14ac:dyDescent="0.2">
      <c r="A214" s="33">
        <v>3821</v>
      </c>
      <c r="B214" s="34" t="s">
        <v>174</v>
      </c>
      <c r="C214" s="63">
        <v>80592789</v>
      </c>
      <c r="D214" s="36">
        <v>2452</v>
      </c>
      <c r="E214" s="37">
        <f t="shared" si="31"/>
        <v>32868.184747145191</v>
      </c>
      <c r="F214" s="38">
        <f t="shared" si="32"/>
        <v>0.82467991237140792</v>
      </c>
      <c r="G214" s="37">
        <f t="shared" si="33"/>
        <v>4192.5015586898644</v>
      </c>
      <c r="H214" s="39">
        <f t="shared" si="34"/>
        <v>1050.6768521620975</v>
      </c>
      <c r="I214" s="37">
        <f t="shared" si="35"/>
        <v>5243.1784108519623</v>
      </c>
      <c r="J214" s="82">
        <f t="shared" si="36"/>
        <v>-554.76094540284691</v>
      </c>
      <c r="K214" s="37">
        <f t="shared" si="37"/>
        <v>4688.4174654491153</v>
      </c>
      <c r="L214" s="37">
        <f t="shared" si="38"/>
        <v>12856273.463409012</v>
      </c>
      <c r="M214" s="37">
        <f t="shared" si="39"/>
        <v>11495999.625281231</v>
      </c>
      <c r="N214" s="41">
        <f>'jan-sep'!M214</f>
        <v>7949496.1496028462</v>
      </c>
      <c r="O214" s="41">
        <f t="shared" si="40"/>
        <v>3546503.4756783852</v>
      </c>
    </row>
    <row r="215" spans="1:15" s="34" customFormat="1" x14ac:dyDescent="0.2">
      <c r="A215" s="33">
        <v>3822</v>
      </c>
      <c r="B215" s="34" t="s">
        <v>175</v>
      </c>
      <c r="C215" s="63">
        <v>49861429</v>
      </c>
      <c r="D215" s="36">
        <v>1414</v>
      </c>
      <c r="E215" s="37">
        <f t="shared" si="31"/>
        <v>35262.679632248939</v>
      </c>
      <c r="F215" s="38">
        <f t="shared" si="32"/>
        <v>0.88475903895574592</v>
      </c>
      <c r="G215" s="37">
        <f t="shared" si="33"/>
        <v>2755.8046276276159</v>
      </c>
      <c r="H215" s="39">
        <f t="shared" si="34"/>
        <v>212.60364237578577</v>
      </c>
      <c r="I215" s="37">
        <f t="shared" si="35"/>
        <v>2968.4082700034019</v>
      </c>
      <c r="J215" s="82">
        <f t="shared" si="36"/>
        <v>-554.76094540284691</v>
      </c>
      <c r="K215" s="37">
        <f t="shared" si="37"/>
        <v>2413.6473246005548</v>
      </c>
      <c r="L215" s="37">
        <f t="shared" si="38"/>
        <v>4197329.2937848102</v>
      </c>
      <c r="M215" s="37">
        <f t="shared" si="39"/>
        <v>3412897.3169851843</v>
      </c>
      <c r="N215" s="41">
        <f>'jan-sep'!M215</f>
        <v>4875365.5144120809</v>
      </c>
      <c r="O215" s="41">
        <f t="shared" si="40"/>
        <v>-1462468.1974268965</v>
      </c>
    </row>
    <row r="216" spans="1:15" s="34" customFormat="1" x14ac:dyDescent="0.2">
      <c r="A216" s="33">
        <v>3823</v>
      </c>
      <c r="B216" s="34" t="s">
        <v>176</v>
      </c>
      <c r="C216" s="63">
        <v>39935914</v>
      </c>
      <c r="D216" s="36">
        <v>1198</v>
      </c>
      <c r="E216" s="37">
        <f t="shared" si="31"/>
        <v>33335.487479131887</v>
      </c>
      <c r="F216" s="38">
        <f t="shared" si="32"/>
        <v>0.83640478184717604</v>
      </c>
      <c r="G216" s="37">
        <f t="shared" si="33"/>
        <v>3912.1199194978471</v>
      </c>
      <c r="H216" s="39">
        <f t="shared" si="34"/>
        <v>887.12089596675389</v>
      </c>
      <c r="I216" s="37">
        <f t="shared" si="35"/>
        <v>4799.2408154646009</v>
      </c>
      <c r="J216" s="82">
        <f t="shared" si="36"/>
        <v>-554.76094540284691</v>
      </c>
      <c r="K216" s="37">
        <f t="shared" si="37"/>
        <v>4244.4798700617539</v>
      </c>
      <c r="L216" s="37">
        <f t="shared" si="38"/>
        <v>5749490.4969265917</v>
      </c>
      <c r="M216" s="37">
        <f t="shared" si="39"/>
        <v>5084886.8843339812</v>
      </c>
      <c r="N216" s="41">
        <f>'jan-sep'!M216</f>
        <v>2629581.6784764295</v>
      </c>
      <c r="O216" s="41">
        <f t="shared" si="40"/>
        <v>2455305.2058575517</v>
      </c>
    </row>
    <row r="217" spans="1:15" s="34" customFormat="1" x14ac:dyDescent="0.2">
      <c r="A217" s="33">
        <v>3824</v>
      </c>
      <c r="B217" s="34" t="s">
        <v>177</v>
      </c>
      <c r="C217" s="63">
        <v>90039212</v>
      </c>
      <c r="D217" s="36">
        <v>2140</v>
      </c>
      <c r="E217" s="37">
        <f t="shared" si="31"/>
        <v>42074.398130841124</v>
      </c>
      <c r="F217" s="38">
        <f t="shared" si="32"/>
        <v>1.0556686117761802</v>
      </c>
      <c r="G217" s="37">
        <f t="shared" si="33"/>
        <v>-1331.2264715276949</v>
      </c>
      <c r="H217" s="39">
        <f t="shared" si="34"/>
        <v>0</v>
      </c>
      <c r="I217" s="37">
        <f t="shared" si="35"/>
        <v>-1331.2264715276949</v>
      </c>
      <c r="J217" s="82">
        <f t="shared" si="36"/>
        <v>-554.76094540284691</v>
      </c>
      <c r="K217" s="37">
        <f t="shared" si="37"/>
        <v>-1885.9874169305417</v>
      </c>
      <c r="L217" s="37">
        <f t="shared" si="38"/>
        <v>-2848824.6490692673</v>
      </c>
      <c r="M217" s="37">
        <f t="shared" si="39"/>
        <v>-4036013.0722313593</v>
      </c>
      <c r="N217" s="41">
        <f>'jan-sep'!M217</f>
        <v>-8214311.4547916623</v>
      </c>
      <c r="O217" s="41">
        <f t="shared" si="40"/>
        <v>4178298.382560303</v>
      </c>
    </row>
    <row r="218" spans="1:15" s="34" customFormat="1" x14ac:dyDescent="0.2">
      <c r="A218" s="33">
        <v>3825</v>
      </c>
      <c r="B218" s="34" t="s">
        <v>178</v>
      </c>
      <c r="C218" s="63">
        <v>182284798</v>
      </c>
      <c r="D218" s="36">
        <v>3755</v>
      </c>
      <c r="E218" s="37">
        <f t="shared" si="31"/>
        <v>48544.5533954727</v>
      </c>
      <c r="F218" s="38">
        <f t="shared" si="32"/>
        <v>1.2180081847618536</v>
      </c>
      <c r="G218" s="37">
        <f t="shared" si="33"/>
        <v>-5213.3196303066406</v>
      </c>
      <c r="H218" s="39">
        <f t="shared" si="34"/>
        <v>0</v>
      </c>
      <c r="I218" s="37">
        <f t="shared" si="35"/>
        <v>-5213.3196303066406</v>
      </c>
      <c r="J218" s="82">
        <f t="shared" si="36"/>
        <v>-554.76094540284691</v>
      </c>
      <c r="K218" s="37">
        <f t="shared" si="37"/>
        <v>-5768.0805757094877</v>
      </c>
      <c r="L218" s="37">
        <f t="shared" si="38"/>
        <v>-19576015.211801436</v>
      </c>
      <c r="M218" s="37">
        <f t="shared" si="39"/>
        <v>-21659142.561789125</v>
      </c>
      <c r="N218" s="41">
        <f>'jan-sep'!M218</f>
        <v>-22142725.209225558</v>
      </c>
      <c r="O218" s="41">
        <f t="shared" si="40"/>
        <v>483582.64743643254</v>
      </c>
    </row>
    <row r="219" spans="1:15" s="34" customFormat="1" x14ac:dyDescent="0.2">
      <c r="A219" s="33">
        <v>4201</v>
      </c>
      <c r="B219" s="34" t="s">
        <v>179</v>
      </c>
      <c r="C219" s="63">
        <v>227283634</v>
      </c>
      <c r="D219" s="36">
        <v>6735</v>
      </c>
      <c r="E219" s="37">
        <f t="shared" si="31"/>
        <v>33746.642019302155</v>
      </c>
      <c r="F219" s="38">
        <f t="shared" si="32"/>
        <v>0.84672086388113055</v>
      </c>
      <c r="G219" s="37">
        <f t="shared" si="33"/>
        <v>3665.4271953956863</v>
      </c>
      <c r="H219" s="39">
        <f t="shared" si="34"/>
        <v>743.21680690716016</v>
      </c>
      <c r="I219" s="37">
        <f t="shared" si="35"/>
        <v>4408.6440023028463</v>
      </c>
      <c r="J219" s="82">
        <f t="shared" si="36"/>
        <v>-554.76094540284691</v>
      </c>
      <c r="K219" s="37">
        <f t="shared" si="37"/>
        <v>3853.8830568999992</v>
      </c>
      <c r="L219" s="37">
        <f t="shared" si="38"/>
        <v>29692217.355509669</v>
      </c>
      <c r="M219" s="37">
        <f t="shared" si="39"/>
        <v>25955902.388221495</v>
      </c>
      <c r="N219" s="41">
        <f>'jan-sep'!M219</f>
        <v>23751051.026743524</v>
      </c>
      <c r="O219" s="41">
        <f t="shared" si="40"/>
        <v>2204851.3614779711</v>
      </c>
    </row>
    <row r="220" spans="1:15" s="34" customFormat="1" x14ac:dyDescent="0.2">
      <c r="A220" s="33">
        <v>4202</v>
      </c>
      <c r="B220" s="34" t="s">
        <v>180</v>
      </c>
      <c r="C220" s="63">
        <v>856921815</v>
      </c>
      <c r="D220" s="36">
        <v>24017</v>
      </c>
      <c r="E220" s="37">
        <f t="shared" si="31"/>
        <v>35679.802431610944</v>
      </c>
      <c r="F220" s="38">
        <f t="shared" si="32"/>
        <v>0.8952248677282294</v>
      </c>
      <c r="G220" s="37">
        <f t="shared" si="33"/>
        <v>2505.5309480104129</v>
      </c>
      <c r="H220" s="39">
        <f t="shared" si="34"/>
        <v>66.610662599084023</v>
      </c>
      <c r="I220" s="37">
        <f t="shared" si="35"/>
        <v>2572.1416106094971</v>
      </c>
      <c r="J220" s="82">
        <f t="shared" si="36"/>
        <v>-554.76094540284691</v>
      </c>
      <c r="K220" s="37">
        <f t="shared" si="37"/>
        <v>2017.3806652066501</v>
      </c>
      <c r="L220" s="37">
        <f t="shared" si="38"/>
        <v>61775125.062008291</v>
      </c>
      <c r="M220" s="37">
        <f t="shared" si="39"/>
        <v>48451431.436268114</v>
      </c>
      <c r="N220" s="41">
        <f>'jan-sep'!M220</f>
        <v>33860213.422761597</v>
      </c>
      <c r="O220" s="41">
        <f t="shared" si="40"/>
        <v>14591218.013506517</v>
      </c>
    </row>
    <row r="221" spans="1:15" s="34" customFormat="1" x14ac:dyDescent="0.2">
      <c r="A221" s="33">
        <v>4203</v>
      </c>
      <c r="B221" s="34" t="s">
        <v>181</v>
      </c>
      <c r="C221" s="63">
        <v>1475739906</v>
      </c>
      <c r="D221" s="36">
        <v>45509</v>
      </c>
      <c r="E221" s="37">
        <f t="shared" si="31"/>
        <v>32427.429871014523</v>
      </c>
      <c r="F221" s="38">
        <f t="shared" si="32"/>
        <v>0.81362114245694583</v>
      </c>
      <c r="G221" s="37">
        <f t="shared" si="33"/>
        <v>4456.9544843682652</v>
      </c>
      <c r="H221" s="39">
        <f t="shared" si="34"/>
        <v>1204.9410588078313</v>
      </c>
      <c r="I221" s="37">
        <f t="shared" si="35"/>
        <v>5661.8955431760969</v>
      </c>
      <c r="J221" s="82">
        <f t="shared" si="36"/>
        <v>-554.76094540284691</v>
      </c>
      <c r="K221" s="37">
        <f t="shared" si="37"/>
        <v>5107.1345977732499</v>
      </c>
      <c r="L221" s="37">
        <f t="shared" si="38"/>
        <v>257667204.27440098</v>
      </c>
      <c r="M221" s="37">
        <f t="shared" si="39"/>
        <v>232420588.41006282</v>
      </c>
      <c r="N221" s="41">
        <f>'jan-sep'!M221</f>
        <v>191078787.17335874</v>
      </c>
      <c r="O221" s="41">
        <f t="shared" si="40"/>
        <v>41341801.236704081</v>
      </c>
    </row>
    <row r="222" spans="1:15" s="34" customFormat="1" x14ac:dyDescent="0.2">
      <c r="A222" s="33">
        <v>4204</v>
      </c>
      <c r="B222" s="34" t="s">
        <v>194</v>
      </c>
      <c r="C222" s="63">
        <v>3930936490</v>
      </c>
      <c r="D222" s="36">
        <v>113737</v>
      </c>
      <c r="E222" s="37">
        <f t="shared" si="31"/>
        <v>34561.633329523371</v>
      </c>
      <c r="F222" s="38">
        <f t="shared" si="32"/>
        <v>0.86716942127689811</v>
      </c>
      <c r="G222" s="37">
        <f t="shared" si="33"/>
        <v>3176.4324092629568</v>
      </c>
      <c r="H222" s="39">
        <f t="shared" si="34"/>
        <v>457.96984832973465</v>
      </c>
      <c r="I222" s="37">
        <f t="shared" si="35"/>
        <v>3634.4022575926915</v>
      </c>
      <c r="J222" s="82">
        <f t="shared" si="36"/>
        <v>-554.76094540284691</v>
      </c>
      <c r="K222" s="37">
        <f t="shared" si="37"/>
        <v>3079.6413121898445</v>
      </c>
      <c r="L222" s="37">
        <f t="shared" si="38"/>
        <v>413366009.57181996</v>
      </c>
      <c r="M222" s="37">
        <f t="shared" si="39"/>
        <v>350269163.92453635</v>
      </c>
      <c r="N222" s="41">
        <f>'jan-sep'!M222</f>
        <v>293269011.98269922</v>
      </c>
      <c r="O222" s="41">
        <f t="shared" si="40"/>
        <v>57000151.941837132</v>
      </c>
    </row>
    <row r="223" spans="1:15" s="34" customFormat="1" x14ac:dyDescent="0.2">
      <c r="A223" s="33">
        <v>4205</v>
      </c>
      <c r="B223" s="34" t="s">
        <v>199</v>
      </c>
      <c r="C223" s="63">
        <v>725562382</v>
      </c>
      <c r="D223" s="36">
        <v>23147</v>
      </c>
      <c r="E223" s="37">
        <f t="shared" si="31"/>
        <v>31345.849656542963</v>
      </c>
      <c r="F223" s="38">
        <f t="shared" si="32"/>
        <v>0.78648373029515839</v>
      </c>
      <c r="G223" s="37">
        <f t="shared" si="33"/>
        <v>5105.9026130512011</v>
      </c>
      <c r="H223" s="39">
        <f t="shared" si="34"/>
        <v>1583.4941338728772</v>
      </c>
      <c r="I223" s="37">
        <f t="shared" si="35"/>
        <v>6689.3967469240779</v>
      </c>
      <c r="J223" s="82">
        <f t="shared" si="36"/>
        <v>-554.76094540284691</v>
      </c>
      <c r="K223" s="37">
        <f t="shared" si="37"/>
        <v>6134.6358015212309</v>
      </c>
      <c r="L223" s="37">
        <f t="shared" si="38"/>
        <v>154839466.50105163</v>
      </c>
      <c r="M223" s="37">
        <f t="shared" si="39"/>
        <v>141998414.89781192</v>
      </c>
      <c r="N223" s="41">
        <f>'jan-sep'!M223</f>
        <v>110226148.46552081</v>
      </c>
      <c r="O223" s="41">
        <f t="shared" si="40"/>
        <v>31772266.432291105</v>
      </c>
    </row>
    <row r="224" spans="1:15" s="34" customFormat="1" x14ac:dyDescent="0.2">
      <c r="A224" s="33">
        <v>4206</v>
      </c>
      <c r="B224" s="34" t="s">
        <v>195</v>
      </c>
      <c r="C224" s="63">
        <v>303131550</v>
      </c>
      <c r="D224" s="36">
        <v>9622</v>
      </c>
      <c r="E224" s="37">
        <f t="shared" si="31"/>
        <v>31504.006443566825</v>
      </c>
      <c r="F224" s="38">
        <f t="shared" si="32"/>
        <v>0.79045196663881934</v>
      </c>
      <c r="G224" s="37">
        <f t="shared" si="33"/>
        <v>5011.0085408368841</v>
      </c>
      <c r="H224" s="39">
        <f t="shared" si="34"/>
        <v>1528.1392584145258</v>
      </c>
      <c r="I224" s="37">
        <f t="shared" si="35"/>
        <v>6539.1477992514101</v>
      </c>
      <c r="J224" s="82">
        <f t="shared" si="36"/>
        <v>-554.76094540284691</v>
      </c>
      <c r="K224" s="37">
        <f t="shared" si="37"/>
        <v>5984.3868538485631</v>
      </c>
      <c r="L224" s="37">
        <f t="shared" si="38"/>
        <v>62919680.124397069</v>
      </c>
      <c r="M224" s="37">
        <f t="shared" si="39"/>
        <v>57581770.307730876</v>
      </c>
      <c r="N224" s="41">
        <f>'jan-sep'!M224</f>
        <v>45572745.579966769</v>
      </c>
      <c r="O224" s="41">
        <f t="shared" si="40"/>
        <v>12009024.727764107</v>
      </c>
    </row>
    <row r="225" spans="1:15" s="34" customFormat="1" x14ac:dyDescent="0.2">
      <c r="A225" s="33">
        <v>4207</v>
      </c>
      <c r="B225" s="34" t="s">
        <v>196</v>
      </c>
      <c r="C225" s="63">
        <v>294854714</v>
      </c>
      <c r="D225" s="36">
        <v>9048</v>
      </c>
      <c r="E225" s="37">
        <f t="shared" si="31"/>
        <v>32587.833112290009</v>
      </c>
      <c r="F225" s="38">
        <f t="shared" si="32"/>
        <v>0.81764574351042041</v>
      </c>
      <c r="G225" s="37">
        <f t="shared" si="33"/>
        <v>4360.7125396029742</v>
      </c>
      <c r="H225" s="39">
        <f t="shared" si="34"/>
        <v>1148.7999243614113</v>
      </c>
      <c r="I225" s="37">
        <f t="shared" si="35"/>
        <v>5509.5124639643855</v>
      </c>
      <c r="J225" s="82">
        <f t="shared" si="36"/>
        <v>-554.76094540284691</v>
      </c>
      <c r="K225" s="37">
        <f t="shared" si="37"/>
        <v>4954.7515185615384</v>
      </c>
      <c r="L225" s="37">
        <f t="shared" si="38"/>
        <v>49850068.773949757</v>
      </c>
      <c r="M225" s="37">
        <f t="shared" si="39"/>
        <v>44830591.739944801</v>
      </c>
      <c r="N225" s="41">
        <f>'jan-sep'!M225</f>
        <v>30997181.655304454</v>
      </c>
      <c r="O225" s="41">
        <f t="shared" si="40"/>
        <v>13833410.084640346</v>
      </c>
    </row>
    <row r="226" spans="1:15" s="34" customFormat="1" x14ac:dyDescent="0.2">
      <c r="A226" s="33">
        <v>4211</v>
      </c>
      <c r="B226" s="34" t="s">
        <v>182</v>
      </c>
      <c r="C226" s="63">
        <v>63147661</v>
      </c>
      <c r="D226" s="36">
        <v>2427</v>
      </c>
      <c r="E226" s="37">
        <f t="shared" si="31"/>
        <v>26018.8137618459</v>
      </c>
      <c r="F226" s="38">
        <f t="shared" si="32"/>
        <v>0.65282561900503955</v>
      </c>
      <c r="G226" s="37">
        <f t="shared" si="33"/>
        <v>8302.124149869438</v>
      </c>
      <c r="H226" s="39">
        <f t="shared" si="34"/>
        <v>3447.9566970168489</v>
      </c>
      <c r="I226" s="37">
        <f t="shared" si="35"/>
        <v>11750.080846886287</v>
      </c>
      <c r="J226" s="82">
        <f t="shared" si="36"/>
        <v>-554.76094540284691</v>
      </c>
      <c r="K226" s="37">
        <f t="shared" si="37"/>
        <v>11195.319901483441</v>
      </c>
      <c r="L226" s="37">
        <f t="shared" si="38"/>
        <v>28517446.215393018</v>
      </c>
      <c r="M226" s="37">
        <f t="shared" si="39"/>
        <v>27171041.400900312</v>
      </c>
      <c r="N226" s="41">
        <f>'jan-sep'!M226</f>
        <v>20743073.485026959</v>
      </c>
      <c r="O226" s="41">
        <f t="shared" si="40"/>
        <v>6427967.9158733524</v>
      </c>
    </row>
    <row r="227" spans="1:15" s="34" customFormat="1" x14ac:dyDescent="0.2">
      <c r="A227" s="33">
        <v>4212</v>
      </c>
      <c r="B227" s="34" t="s">
        <v>183</v>
      </c>
      <c r="C227" s="63">
        <v>58606943</v>
      </c>
      <c r="D227" s="36">
        <v>2131</v>
      </c>
      <c r="E227" s="37">
        <f t="shared" si="31"/>
        <v>27502.084936649459</v>
      </c>
      <c r="F227" s="38">
        <f t="shared" si="32"/>
        <v>0.69004166704268721</v>
      </c>
      <c r="G227" s="37">
        <f t="shared" si="33"/>
        <v>7412.1614449873041</v>
      </c>
      <c r="H227" s="39">
        <f t="shared" si="34"/>
        <v>2928.8117858356036</v>
      </c>
      <c r="I227" s="37">
        <f t="shared" si="35"/>
        <v>10340.973230822907</v>
      </c>
      <c r="J227" s="82">
        <f t="shared" si="36"/>
        <v>-554.76094540284691</v>
      </c>
      <c r="K227" s="37">
        <f t="shared" si="37"/>
        <v>9786.2122854200607</v>
      </c>
      <c r="L227" s="37">
        <f t="shared" si="38"/>
        <v>22036613.954883613</v>
      </c>
      <c r="M227" s="37">
        <f t="shared" si="39"/>
        <v>20854418.380230147</v>
      </c>
      <c r="N227" s="41">
        <f>'jan-sep'!M227</f>
        <v>16429356.852448476</v>
      </c>
      <c r="O227" s="41">
        <f t="shared" si="40"/>
        <v>4425061.5277816709</v>
      </c>
    </row>
    <row r="228" spans="1:15" s="34" customFormat="1" x14ac:dyDescent="0.2">
      <c r="A228" s="33">
        <v>4213</v>
      </c>
      <c r="B228" s="34" t="s">
        <v>184</v>
      </c>
      <c r="C228" s="63">
        <v>202622055</v>
      </c>
      <c r="D228" s="36">
        <v>6115</v>
      </c>
      <c r="E228" s="37">
        <f t="shared" si="31"/>
        <v>33135.250204415373</v>
      </c>
      <c r="F228" s="38">
        <f t="shared" si="32"/>
        <v>0.83138072410145436</v>
      </c>
      <c r="G228" s="37">
        <f t="shared" si="33"/>
        <v>4032.262284327755</v>
      </c>
      <c r="H228" s="39">
        <f t="shared" si="34"/>
        <v>957.20394211753364</v>
      </c>
      <c r="I228" s="37">
        <f t="shared" si="35"/>
        <v>4989.4662264452891</v>
      </c>
      <c r="J228" s="82">
        <f t="shared" si="36"/>
        <v>-554.76094540284691</v>
      </c>
      <c r="K228" s="37">
        <f t="shared" si="37"/>
        <v>4434.705281042442</v>
      </c>
      <c r="L228" s="37">
        <f t="shared" si="38"/>
        <v>30510585.974712942</v>
      </c>
      <c r="M228" s="37">
        <f t="shared" si="39"/>
        <v>27118222.793574534</v>
      </c>
      <c r="N228" s="41">
        <f>'jan-sep'!M228</f>
        <v>27485655.565261569</v>
      </c>
      <c r="O228" s="41">
        <f t="shared" si="40"/>
        <v>-367432.77168703452</v>
      </c>
    </row>
    <row r="229" spans="1:15" s="34" customFormat="1" x14ac:dyDescent="0.2">
      <c r="A229" s="33">
        <v>4214</v>
      </c>
      <c r="B229" s="34" t="s">
        <v>185</v>
      </c>
      <c r="C229" s="63">
        <v>178867157</v>
      </c>
      <c r="D229" s="36">
        <v>6098</v>
      </c>
      <c r="E229" s="37">
        <f t="shared" si="31"/>
        <v>29332.10183666776</v>
      </c>
      <c r="F229" s="38">
        <f t="shared" si="32"/>
        <v>0.73595774632590261</v>
      </c>
      <c r="G229" s="37">
        <f t="shared" si="33"/>
        <v>6314.1513049763234</v>
      </c>
      <c r="H229" s="39">
        <f t="shared" si="34"/>
        <v>2288.3058708291983</v>
      </c>
      <c r="I229" s="37">
        <f t="shared" si="35"/>
        <v>8602.4571758055208</v>
      </c>
      <c r="J229" s="82">
        <f t="shared" si="36"/>
        <v>-554.76094540284691</v>
      </c>
      <c r="K229" s="37">
        <f t="shared" si="37"/>
        <v>8047.6962304026738</v>
      </c>
      <c r="L229" s="37">
        <f t="shared" si="38"/>
        <v>52457783.858062066</v>
      </c>
      <c r="M229" s="37">
        <f t="shared" si="39"/>
        <v>49074851.612995505</v>
      </c>
      <c r="N229" s="41">
        <f>'jan-sep'!M229</f>
        <v>38161722.835349962</v>
      </c>
      <c r="O229" s="41">
        <f t="shared" si="40"/>
        <v>10913128.777645543</v>
      </c>
    </row>
    <row r="230" spans="1:15" s="34" customFormat="1" x14ac:dyDescent="0.2">
      <c r="A230" s="33">
        <v>4215</v>
      </c>
      <c r="B230" s="34" t="s">
        <v>186</v>
      </c>
      <c r="C230" s="63">
        <v>420588784</v>
      </c>
      <c r="D230" s="36">
        <v>11279</v>
      </c>
      <c r="E230" s="37">
        <f t="shared" si="31"/>
        <v>37289.545527085735</v>
      </c>
      <c r="F230" s="38">
        <f t="shared" si="32"/>
        <v>0.93561416227337257</v>
      </c>
      <c r="G230" s="37">
        <f t="shared" si="33"/>
        <v>1539.6850907255387</v>
      </c>
      <c r="H230" s="39">
        <f t="shared" si="34"/>
        <v>0</v>
      </c>
      <c r="I230" s="37">
        <f t="shared" si="35"/>
        <v>1539.6850907255387</v>
      </c>
      <c r="J230" s="82">
        <f t="shared" si="36"/>
        <v>-554.76094540284691</v>
      </c>
      <c r="K230" s="37">
        <f t="shared" si="37"/>
        <v>984.92414532269174</v>
      </c>
      <c r="L230" s="37">
        <f t="shared" si="38"/>
        <v>17366108.138293352</v>
      </c>
      <c r="M230" s="37">
        <f t="shared" si="39"/>
        <v>11108959.43509464</v>
      </c>
      <c r="N230" s="41">
        <f>'jan-sep'!M230</f>
        <v>16889176.066056471</v>
      </c>
      <c r="O230" s="41">
        <f t="shared" si="40"/>
        <v>-5780216.6309618317</v>
      </c>
    </row>
    <row r="231" spans="1:15" s="34" customFormat="1" x14ac:dyDescent="0.2">
      <c r="A231" s="33">
        <v>4216</v>
      </c>
      <c r="B231" s="34" t="s">
        <v>187</v>
      </c>
      <c r="C231" s="63">
        <v>145448571</v>
      </c>
      <c r="D231" s="36">
        <v>5342</v>
      </c>
      <c r="E231" s="37">
        <f t="shared" si="31"/>
        <v>27227.362598277799</v>
      </c>
      <c r="F231" s="38">
        <f t="shared" si="32"/>
        <v>0.68314874016894234</v>
      </c>
      <c r="G231" s="37">
        <f t="shared" si="33"/>
        <v>7576.9948480102994</v>
      </c>
      <c r="H231" s="39">
        <f t="shared" si="34"/>
        <v>3024.9646042656846</v>
      </c>
      <c r="I231" s="37">
        <f t="shared" si="35"/>
        <v>10601.959452275983</v>
      </c>
      <c r="J231" s="82">
        <f t="shared" si="36"/>
        <v>-554.76094540284691</v>
      </c>
      <c r="K231" s="37">
        <f t="shared" si="37"/>
        <v>10047.198506873137</v>
      </c>
      <c r="L231" s="37">
        <f t="shared" si="38"/>
        <v>56635667.394058302</v>
      </c>
      <c r="M231" s="37">
        <f t="shared" si="39"/>
        <v>53672134.423716299</v>
      </c>
      <c r="N231" s="41">
        <f>'jan-sep'!M231</f>
        <v>42716408.584575199</v>
      </c>
      <c r="O231" s="41">
        <f t="shared" si="40"/>
        <v>10955725.839141101</v>
      </c>
    </row>
    <row r="232" spans="1:15" s="34" customFormat="1" x14ac:dyDescent="0.2">
      <c r="A232" s="33">
        <v>4217</v>
      </c>
      <c r="B232" s="34" t="s">
        <v>188</v>
      </c>
      <c r="C232" s="63">
        <v>55208043</v>
      </c>
      <c r="D232" s="36">
        <v>1801</v>
      </c>
      <c r="E232" s="37">
        <f t="shared" si="31"/>
        <v>30654.104941699057</v>
      </c>
      <c r="F232" s="38">
        <f t="shared" si="32"/>
        <v>0.7691274943116545</v>
      </c>
      <c r="G232" s="37">
        <f t="shared" si="33"/>
        <v>5520.9494419575449</v>
      </c>
      <c r="H232" s="39">
        <f t="shared" si="34"/>
        <v>1825.6047840682443</v>
      </c>
      <c r="I232" s="37">
        <f t="shared" si="35"/>
        <v>7346.5542260257889</v>
      </c>
      <c r="J232" s="82">
        <f t="shared" si="36"/>
        <v>-554.76094540284691</v>
      </c>
      <c r="K232" s="37">
        <f t="shared" si="37"/>
        <v>6791.7932806229419</v>
      </c>
      <c r="L232" s="37">
        <f t="shared" si="38"/>
        <v>13231144.161072446</v>
      </c>
      <c r="M232" s="37">
        <f t="shared" si="39"/>
        <v>12232019.698401919</v>
      </c>
      <c r="N232" s="41">
        <f>'jan-sep'!M232</f>
        <v>12754752.810046785</v>
      </c>
      <c r="O232" s="41">
        <f t="shared" si="40"/>
        <v>-522733.11164486594</v>
      </c>
    </row>
    <row r="233" spans="1:15" s="34" customFormat="1" x14ac:dyDescent="0.2">
      <c r="A233" s="33">
        <v>4218</v>
      </c>
      <c r="B233" s="34" t="s">
        <v>189</v>
      </c>
      <c r="C233" s="63">
        <v>36799787</v>
      </c>
      <c r="D233" s="36">
        <v>1323</v>
      </c>
      <c r="E233" s="37">
        <f t="shared" si="31"/>
        <v>27815.409674981103</v>
      </c>
      <c r="F233" s="38">
        <f t="shared" si="32"/>
        <v>0.69790314828173194</v>
      </c>
      <c r="G233" s="37">
        <f t="shared" si="33"/>
        <v>7224.1666019883169</v>
      </c>
      <c r="H233" s="39">
        <f t="shared" si="34"/>
        <v>2819.148127419528</v>
      </c>
      <c r="I233" s="37">
        <f t="shared" si="35"/>
        <v>10043.314729407844</v>
      </c>
      <c r="J233" s="82">
        <f t="shared" si="36"/>
        <v>-554.76094540284691</v>
      </c>
      <c r="K233" s="37">
        <f t="shared" si="37"/>
        <v>9488.5537840049983</v>
      </c>
      <c r="L233" s="37">
        <f t="shared" si="38"/>
        <v>13287305.387006579</v>
      </c>
      <c r="M233" s="37">
        <f t="shared" si="39"/>
        <v>12553356.656238614</v>
      </c>
      <c r="N233" s="41">
        <f>'jan-sep'!M233</f>
        <v>13214106.851355854</v>
      </c>
      <c r="O233" s="41">
        <f t="shared" si="40"/>
        <v>-660750.19511724077</v>
      </c>
    </row>
    <row r="234" spans="1:15" s="34" customFormat="1" x14ac:dyDescent="0.2">
      <c r="A234" s="33">
        <v>4219</v>
      </c>
      <c r="B234" s="34" t="s">
        <v>190</v>
      </c>
      <c r="C234" s="63">
        <v>103664943</v>
      </c>
      <c r="D234" s="36">
        <v>3653</v>
      </c>
      <c r="E234" s="37">
        <f t="shared" si="31"/>
        <v>28378.029838488914</v>
      </c>
      <c r="F234" s="38">
        <f t="shared" si="32"/>
        <v>0.71201958186969594</v>
      </c>
      <c r="G234" s="37">
        <f t="shared" si="33"/>
        <v>6886.5945038836308</v>
      </c>
      <c r="H234" s="39">
        <f t="shared" si="34"/>
        <v>2622.2310701917945</v>
      </c>
      <c r="I234" s="37">
        <f t="shared" si="35"/>
        <v>9508.8255740754248</v>
      </c>
      <c r="J234" s="82">
        <f t="shared" si="36"/>
        <v>-554.76094540284691</v>
      </c>
      <c r="K234" s="37">
        <f t="shared" si="37"/>
        <v>8954.0646286725787</v>
      </c>
      <c r="L234" s="37">
        <f t="shared" si="38"/>
        <v>34735739.822097525</v>
      </c>
      <c r="M234" s="37">
        <f t="shared" si="39"/>
        <v>32709198.08854093</v>
      </c>
      <c r="N234" s="41">
        <f>'jan-sep'!M234</f>
        <v>25067414.90982838</v>
      </c>
      <c r="O234" s="41">
        <f t="shared" si="40"/>
        <v>7641783.1787125506</v>
      </c>
    </row>
    <row r="235" spans="1:15" s="34" customFormat="1" x14ac:dyDescent="0.2">
      <c r="A235" s="33">
        <v>4220</v>
      </c>
      <c r="B235" s="34" t="s">
        <v>191</v>
      </c>
      <c r="C235" s="63">
        <v>35312453</v>
      </c>
      <c r="D235" s="36">
        <v>1134</v>
      </c>
      <c r="E235" s="37">
        <f t="shared" si="31"/>
        <v>31139.729276895945</v>
      </c>
      <c r="F235" s="38">
        <f t="shared" si="32"/>
        <v>0.78131206237577244</v>
      </c>
      <c r="G235" s="37">
        <f t="shared" si="33"/>
        <v>5229.574840839412</v>
      </c>
      <c r="H235" s="39">
        <f t="shared" si="34"/>
        <v>1655.6362667493336</v>
      </c>
      <c r="I235" s="37">
        <f t="shared" si="35"/>
        <v>6885.211107588746</v>
      </c>
      <c r="J235" s="82">
        <f t="shared" si="36"/>
        <v>-554.76094540284691</v>
      </c>
      <c r="K235" s="37">
        <f t="shared" si="37"/>
        <v>6330.450162185899</v>
      </c>
      <c r="L235" s="37">
        <f t="shared" si="38"/>
        <v>7807829.3960056379</v>
      </c>
      <c r="M235" s="37">
        <f t="shared" si="39"/>
        <v>7178730.4839188093</v>
      </c>
      <c r="N235" s="41">
        <f>'jan-sep'!M235</f>
        <v>5889777.1511621615</v>
      </c>
      <c r="O235" s="41">
        <f t="shared" si="40"/>
        <v>1288953.3327566478</v>
      </c>
    </row>
    <row r="236" spans="1:15" s="34" customFormat="1" x14ac:dyDescent="0.2">
      <c r="A236" s="33">
        <v>4221</v>
      </c>
      <c r="B236" s="34" t="s">
        <v>192</v>
      </c>
      <c r="C236" s="63">
        <v>53799539</v>
      </c>
      <c r="D236" s="36">
        <v>1169</v>
      </c>
      <c r="E236" s="37">
        <f t="shared" si="31"/>
        <v>46021.846877673226</v>
      </c>
      <c r="F236" s="38">
        <f t="shared" si="32"/>
        <v>1.1547121613872027</v>
      </c>
      <c r="G236" s="37">
        <f t="shared" si="33"/>
        <v>-3699.6957196269559</v>
      </c>
      <c r="H236" s="39">
        <f t="shared" si="34"/>
        <v>0</v>
      </c>
      <c r="I236" s="37">
        <f t="shared" si="35"/>
        <v>-3699.6957196269559</v>
      </c>
      <c r="J236" s="82">
        <f t="shared" si="36"/>
        <v>-554.76094540284691</v>
      </c>
      <c r="K236" s="37">
        <f t="shared" si="37"/>
        <v>-4254.4566650298029</v>
      </c>
      <c r="L236" s="37">
        <f t="shared" si="38"/>
        <v>-4324944.2962439116</v>
      </c>
      <c r="M236" s="37">
        <f t="shared" si="39"/>
        <v>-4973459.8414198393</v>
      </c>
      <c r="N236" s="41">
        <f>'jan-sep'!M236</f>
        <v>-3270569.319463294</v>
      </c>
      <c r="O236" s="41">
        <f t="shared" si="40"/>
        <v>-1702890.5219565453</v>
      </c>
    </row>
    <row r="237" spans="1:15" s="34" customFormat="1" x14ac:dyDescent="0.2">
      <c r="A237" s="33">
        <v>4222</v>
      </c>
      <c r="B237" s="34" t="s">
        <v>193</v>
      </c>
      <c r="C237" s="63">
        <v>77220460</v>
      </c>
      <c r="D237" s="36">
        <v>935</v>
      </c>
      <c r="E237" s="37">
        <f t="shared" si="31"/>
        <v>82588.727272727279</v>
      </c>
      <c r="F237" s="38">
        <f t="shared" si="32"/>
        <v>2.0721942782694915</v>
      </c>
      <c r="G237" s="37">
        <f t="shared" si="33"/>
        <v>-25639.823956659387</v>
      </c>
      <c r="H237" s="39">
        <f t="shared" si="34"/>
        <v>0</v>
      </c>
      <c r="I237" s="37">
        <f t="shared" si="35"/>
        <v>-25639.823956659387</v>
      </c>
      <c r="J237" s="82">
        <f t="shared" si="36"/>
        <v>-554.76094540284691</v>
      </c>
      <c r="K237" s="37">
        <f t="shared" si="37"/>
        <v>-26194.584902062234</v>
      </c>
      <c r="L237" s="37">
        <f t="shared" si="38"/>
        <v>-23973235.399476528</v>
      </c>
      <c r="M237" s="37">
        <f t="shared" si="39"/>
        <v>-24491936.88342819</v>
      </c>
      <c r="N237" s="41">
        <f>'jan-sep'!M237</f>
        <v>-17974359.447303832</v>
      </c>
      <c r="O237" s="41">
        <f t="shared" si="40"/>
        <v>-6517577.4361243583</v>
      </c>
    </row>
    <row r="238" spans="1:15" s="34" customFormat="1" x14ac:dyDescent="0.2">
      <c r="A238" s="33">
        <v>4223</v>
      </c>
      <c r="B238" s="34" t="s">
        <v>197</v>
      </c>
      <c r="C238" s="63">
        <v>407724491</v>
      </c>
      <c r="D238" s="36">
        <v>15123</v>
      </c>
      <c r="E238" s="37">
        <f t="shared" si="31"/>
        <v>26960.556172717053</v>
      </c>
      <c r="F238" s="38">
        <f t="shared" si="32"/>
        <v>0.67645442767969921</v>
      </c>
      <c r="G238" s="37">
        <f t="shared" si="33"/>
        <v>7737.0787033467468</v>
      </c>
      <c r="H238" s="39">
        <f t="shared" si="34"/>
        <v>3118.3468532119455</v>
      </c>
      <c r="I238" s="37">
        <f t="shared" si="35"/>
        <v>10855.425556558692</v>
      </c>
      <c r="J238" s="82">
        <f t="shared" si="36"/>
        <v>-554.76094540284691</v>
      </c>
      <c r="K238" s="37">
        <f t="shared" si="37"/>
        <v>10300.664611155846</v>
      </c>
      <c r="L238" s="37">
        <f t="shared" si="38"/>
        <v>164166600.6918371</v>
      </c>
      <c r="M238" s="37">
        <f t="shared" si="39"/>
        <v>155776950.91450986</v>
      </c>
      <c r="N238" s="41">
        <f>'jan-sep'!M238</f>
        <v>123876078.49724461</v>
      </c>
      <c r="O238" s="41">
        <f t="shared" si="40"/>
        <v>31900872.417265251</v>
      </c>
    </row>
    <row r="239" spans="1:15" s="34" customFormat="1" x14ac:dyDescent="0.2">
      <c r="A239" s="33">
        <v>4224</v>
      </c>
      <c r="B239" s="34" t="s">
        <v>198</v>
      </c>
      <c r="C239" s="63">
        <v>47999500</v>
      </c>
      <c r="D239" s="36">
        <v>912</v>
      </c>
      <c r="E239" s="37">
        <f t="shared" si="31"/>
        <v>52631.030701754389</v>
      </c>
      <c r="F239" s="38">
        <f t="shared" si="32"/>
        <v>1.3205400335018374</v>
      </c>
      <c r="G239" s="37">
        <f t="shared" si="33"/>
        <v>-7665.2060140756539</v>
      </c>
      <c r="H239" s="39">
        <f t="shared" si="34"/>
        <v>0</v>
      </c>
      <c r="I239" s="37">
        <f t="shared" si="35"/>
        <v>-7665.2060140756539</v>
      </c>
      <c r="J239" s="82">
        <f t="shared" si="36"/>
        <v>-554.76094540284691</v>
      </c>
      <c r="K239" s="37">
        <f t="shared" si="37"/>
        <v>-8219.9669594785009</v>
      </c>
      <c r="L239" s="37">
        <f t="shared" si="38"/>
        <v>-6990667.884836996</v>
      </c>
      <c r="M239" s="37">
        <f t="shared" si="39"/>
        <v>-7496609.867044393</v>
      </c>
      <c r="N239" s="41">
        <f>'jan-sep'!M239</f>
        <v>1569819.1017282996</v>
      </c>
      <c r="O239" s="41">
        <f t="shared" si="40"/>
        <v>-9066428.9687726926</v>
      </c>
    </row>
    <row r="240" spans="1:15" s="34" customFormat="1" x14ac:dyDescent="0.2">
      <c r="A240" s="33">
        <v>4225</v>
      </c>
      <c r="B240" s="34" t="s">
        <v>200</v>
      </c>
      <c r="C240" s="63">
        <v>305018209</v>
      </c>
      <c r="D240" s="36">
        <v>10480</v>
      </c>
      <c r="E240" s="37">
        <f t="shared" si="31"/>
        <v>29104.790935114503</v>
      </c>
      <c r="F240" s="38">
        <f t="shared" si="32"/>
        <v>0.73025439715051843</v>
      </c>
      <c r="G240" s="37">
        <f t="shared" si="33"/>
        <v>6450.5378459082776</v>
      </c>
      <c r="H240" s="39">
        <f t="shared" si="34"/>
        <v>2367.8646863728382</v>
      </c>
      <c r="I240" s="37">
        <f t="shared" si="35"/>
        <v>8818.4025322811158</v>
      </c>
      <c r="J240" s="82">
        <f t="shared" si="36"/>
        <v>-554.76094540284691</v>
      </c>
      <c r="K240" s="37">
        <f t="shared" si="37"/>
        <v>8263.6415868782697</v>
      </c>
      <c r="L240" s="37">
        <f t="shared" si="38"/>
        <v>92416858.538306087</v>
      </c>
      <c r="M240" s="37">
        <f t="shared" si="39"/>
        <v>86602963.830484271</v>
      </c>
      <c r="N240" s="41">
        <f>'jan-sep'!M240</f>
        <v>69879727.410211161</v>
      </c>
      <c r="O240" s="41">
        <f t="shared" si="40"/>
        <v>16723236.42027311</v>
      </c>
    </row>
    <row r="241" spans="1:15" s="34" customFormat="1" x14ac:dyDescent="0.2">
      <c r="A241" s="33">
        <v>4226</v>
      </c>
      <c r="B241" s="34" t="s">
        <v>201</v>
      </c>
      <c r="C241" s="63">
        <v>56228607</v>
      </c>
      <c r="D241" s="36">
        <v>1704</v>
      </c>
      <c r="E241" s="37">
        <f t="shared" si="31"/>
        <v>32998.008802816905</v>
      </c>
      <c r="F241" s="38">
        <f t="shared" si="32"/>
        <v>0.82793726569586701</v>
      </c>
      <c r="G241" s="37">
        <f t="shared" si="33"/>
        <v>4114.607125286836</v>
      </c>
      <c r="H241" s="39">
        <f t="shared" si="34"/>
        <v>1005.2384326769977</v>
      </c>
      <c r="I241" s="37">
        <f t="shared" si="35"/>
        <v>5119.8455579638339</v>
      </c>
      <c r="J241" s="82">
        <f t="shared" si="36"/>
        <v>-554.76094540284691</v>
      </c>
      <c r="K241" s="37">
        <f t="shared" si="37"/>
        <v>4565.0846125609869</v>
      </c>
      <c r="L241" s="37">
        <f t="shared" si="38"/>
        <v>8724216.8307703733</v>
      </c>
      <c r="M241" s="37">
        <f t="shared" si="39"/>
        <v>7778904.1798039218</v>
      </c>
      <c r="N241" s="41">
        <f>'jan-sep'!M241</f>
        <v>7522139.6834923476</v>
      </c>
      <c r="O241" s="41">
        <f t="shared" si="40"/>
        <v>256764.49631157424</v>
      </c>
    </row>
    <row r="242" spans="1:15" s="34" customFormat="1" x14ac:dyDescent="0.2">
      <c r="A242" s="33">
        <v>4227</v>
      </c>
      <c r="B242" s="34" t="s">
        <v>202</v>
      </c>
      <c r="C242" s="63">
        <v>191061266</v>
      </c>
      <c r="D242" s="36">
        <v>5883</v>
      </c>
      <c r="E242" s="37">
        <f t="shared" si="31"/>
        <v>32476.842767295599</v>
      </c>
      <c r="F242" s="38">
        <f t="shared" si="32"/>
        <v>0.81486093781797908</v>
      </c>
      <c r="G242" s="37">
        <f t="shared" si="33"/>
        <v>4427.3067465996201</v>
      </c>
      <c r="H242" s="39">
        <f t="shared" si="34"/>
        <v>1187.6465451094548</v>
      </c>
      <c r="I242" s="37">
        <f t="shared" si="35"/>
        <v>5614.9532917090746</v>
      </c>
      <c r="J242" s="82">
        <f t="shared" si="36"/>
        <v>-554.76094540284691</v>
      </c>
      <c r="K242" s="37">
        <f t="shared" si="37"/>
        <v>5060.1923463062276</v>
      </c>
      <c r="L242" s="37">
        <f t="shared" si="38"/>
        <v>33032770.215124484</v>
      </c>
      <c r="M242" s="37">
        <f t="shared" si="39"/>
        <v>29769111.573319536</v>
      </c>
      <c r="N242" s="41">
        <f>'jan-sep'!M242</f>
        <v>12508799.109997351</v>
      </c>
      <c r="O242" s="41">
        <f t="shared" si="40"/>
        <v>17260312.463322185</v>
      </c>
    </row>
    <row r="243" spans="1:15" s="34" customFormat="1" x14ac:dyDescent="0.2">
      <c r="A243" s="33">
        <v>4228</v>
      </c>
      <c r="B243" s="34" t="s">
        <v>203</v>
      </c>
      <c r="C243" s="63">
        <v>97664648</v>
      </c>
      <c r="D243" s="36">
        <v>1810</v>
      </c>
      <c r="E243" s="37">
        <f t="shared" si="31"/>
        <v>53958.369060773482</v>
      </c>
      <c r="F243" s="38">
        <f t="shared" si="32"/>
        <v>1.3538436457951251</v>
      </c>
      <c r="G243" s="37">
        <f t="shared" si="33"/>
        <v>-8461.6090294871101</v>
      </c>
      <c r="H243" s="39">
        <f t="shared" si="34"/>
        <v>0</v>
      </c>
      <c r="I243" s="37">
        <f t="shared" si="35"/>
        <v>-8461.6090294871101</v>
      </c>
      <c r="J243" s="82">
        <f t="shared" si="36"/>
        <v>-554.76094540284691</v>
      </c>
      <c r="K243" s="37">
        <f t="shared" si="37"/>
        <v>-9016.3699748899562</v>
      </c>
      <c r="L243" s="37">
        <f t="shared" si="38"/>
        <v>-15315512.343371669</v>
      </c>
      <c r="M243" s="37">
        <f t="shared" si="39"/>
        <v>-16319629.654550821</v>
      </c>
      <c r="N243" s="41">
        <f>'jan-sep'!M243</f>
        <v>-23823296.614566777</v>
      </c>
      <c r="O243" s="41">
        <f t="shared" si="40"/>
        <v>7503666.9600159563</v>
      </c>
    </row>
    <row r="244" spans="1:15" s="34" customFormat="1" x14ac:dyDescent="0.2">
      <c r="A244" s="33">
        <v>4601</v>
      </c>
      <c r="B244" s="34" t="s">
        <v>227</v>
      </c>
      <c r="C244" s="63">
        <v>12034911157</v>
      </c>
      <c r="D244" s="36">
        <v>286930</v>
      </c>
      <c r="E244" s="37">
        <f t="shared" si="31"/>
        <v>41943.718527166908</v>
      </c>
      <c r="F244" s="38">
        <f t="shared" si="32"/>
        <v>1.0523897923057457</v>
      </c>
      <c r="G244" s="37">
        <f t="shared" si="33"/>
        <v>-1252.8187093231652</v>
      </c>
      <c r="H244" s="39">
        <f t="shared" si="34"/>
        <v>0</v>
      </c>
      <c r="I244" s="37">
        <f t="shared" si="35"/>
        <v>-1252.8187093231652</v>
      </c>
      <c r="J244" s="82">
        <f t="shared" si="36"/>
        <v>-554.76094540284691</v>
      </c>
      <c r="K244" s="37">
        <f t="shared" si="37"/>
        <v>-1807.579654726012</v>
      </c>
      <c r="L244" s="37">
        <f t="shared" si="38"/>
        <v>-359471272.26609582</v>
      </c>
      <c r="M244" s="37">
        <f t="shared" si="39"/>
        <v>-518648830.33053464</v>
      </c>
      <c r="N244" s="41">
        <f>'jan-sep'!M244</f>
        <v>-385551086.56886506</v>
      </c>
      <c r="O244" s="41">
        <f t="shared" si="40"/>
        <v>-133097743.76166958</v>
      </c>
    </row>
    <row r="245" spans="1:15" s="34" customFormat="1" x14ac:dyDescent="0.2">
      <c r="A245" s="33">
        <v>4602</v>
      </c>
      <c r="B245" s="34" t="s">
        <v>406</v>
      </c>
      <c r="C245" s="63">
        <v>628500984</v>
      </c>
      <c r="D245" s="36">
        <v>17131</v>
      </c>
      <c r="E245" s="37">
        <f t="shared" si="31"/>
        <v>36687.933220477498</v>
      </c>
      <c r="F245" s="38">
        <f t="shared" si="32"/>
        <v>0.92051939546127071</v>
      </c>
      <c r="G245" s="37">
        <f t="shared" si="33"/>
        <v>1900.6524746904804</v>
      </c>
      <c r="H245" s="39">
        <f t="shared" si="34"/>
        <v>0</v>
      </c>
      <c r="I245" s="37">
        <f t="shared" si="35"/>
        <v>1900.6524746904804</v>
      </c>
      <c r="J245" s="82">
        <f t="shared" si="36"/>
        <v>-554.76094540284691</v>
      </c>
      <c r="K245" s="37">
        <f t="shared" si="37"/>
        <v>1345.8915292876336</v>
      </c>
      <c r="L245" s="37">
        <f t="shared" si="38"/>
        <v>32560077.543922618</v>
      </c>
      <c r="M245" s="37">
        <f t="shared" si="39"/>
        <v>23056467.788226452</v>
      </c>
      <c r="N245" s="41">
        <f>'jan-sep'!M245</f>
        <v>5325232.9069925575</v>
      </c>
      <c r="O245" s="41">
        <f t="shared" si="40"/>
        <v>17731234.881233893</v>
      </c>
    </row>
    <row r="246" spans="1:15" s="34" customFormat="1" x14ac:dyDescent="0.2">
      <c r="A246" s="33">
        <v>4611</v>
      </c>
      <c r="B246" s="34" t="s">
        <v>228</v>
      </c>
      <c r="C246" s="63">
        <v>139333965</v>
      </c>
      <c r="D246" s="36">
        <v>4043</v>
      </c>
      <c r="E246" s="37">
        <f t="shared" si="31"/>
        <v>34463.013851100666</v>
      </c>
      <c r="F246" s="38">
        <f t="shared" si="32"/>
        <v>0.86469500708428548</v>
      </c>
      <c r="G246" s="37">
        <f t="shared" si="33"/>
        <v>3235.6040963165797</v>
      </c>
      <c r="H246" s="39">
        <f t="shared" si="34"/>
        <v>492.48666577768125</v>
      </c>
      <c r="I246" s="37">
        <f t="shared" si="35"/>
        <v>3728.0907620942608</v>
      </c>
      <c r="J246" s="82">
        <f t="shared" si="36"/>
        <v>-554.76094540284691</v>
      </c>
      <c r="K246" s="37">
        <f t="shared" si="37"/>
        <v>3173.3298166914137</v>
      </c>
      <c r="L246" s="37">
        <f t="shared" si="38"/>
        <v>15072670.951147096</v>
      </c>
      <c r="M246" s="37">
        <f t="shared" si="39"/>
        <v>12829772.448883386</v>
      </c>
      <c r="N246" s="41">
        <f>'jan-sep'!M246</f>
        <v>5635189.2865781821</v>
      </c>
      <c r="O246" s="41">
        <f t="shared" si="40"/>
        <v>7194583.1623052042</v>
      </c>
    </row>
    <row r="247" spans="1:15" s="34" customFormat="1" x14ac:dyDescent="0.2">
      <c r="A247" s="33">
        <v>4612</v>
      </c>
      <c r="B247" s="34" t="s">
        <v>229</v>
      </c>
      <c r="C247" s="63">
        <v>198268621</v>
      </c>
      <c r="D247" s="36">
        <v>5775</v>
      </c>
      <c r="E247" s="37">
        <f t="shared" si="31"/>
        <v>34332.228744588741</v>
      </c>
      <c r="F247" s="38">
        <f t="shared" si="32"/>
        <v>0.86141354049258068</v>
      </c>
      <c r="G247" s="37">
        <f t="shared" si="33"/>
        <v>3314.0751602237347</v>
      </c>
      <c r="H247" s="39">
        <f t="shared" si="34"/>
        <v>538.26145305685486</v>
      </c>
      <c r="I247" s="37">
        <f t="shared" si="35"/>
        <v>3852.3366132805895</v>
      </c>
      <c r="J247" s="82">
        <f t="shared" si="36"/>
        <v>-554.76094540284691</v>
      </c>
      <c r="K247" s="37">
        <f t="shared" si="37"/>
        <v>3297.5756678777425</v>
      </c>
      <c r="L247" s="37">
        <f t="shared" si="38"/>
        <v>22247243.941695403</v>
      </c>
      <c r="M247" s="37">
        <f t="shared" si="39"/>
        <v>19043499.481993962</v>
      </c>
      <c r="N247" s="41">
        <f>'jan-sep'!M247</f>
        <v>7067383.8960645637</v>
      </c>
      <c r="O247" s="41">
        <f t="shared" si="40"/>
        <v>11976115.585929397</v>
      </c>
    </row>
    <row r="248" spans="1:15" s="34" customFormat="1" x14ac:dyDescent="0.2">
      <c r="A248" s="33">
        <v>4613</v>
      </c>
      <c r="B248" s="34" t="s">
        <v>230</v>
      </c>
      <c r="C248" s="63">
        <v>427340152</v>
      </c>
      <c r="D248" s="36">
        <v>12061</v>
      </c>
      <c r="E248" s="37">
        <f t="shared" si="31"/>
        <v>35431.568858303624</v>
      </c>
      <c r="F248" s="38">
        <f t="shared" si="32"/>
        <v>0.88899655779698195</v>
      </c>
      <c r="G248" s="37">
        <f t="shared" si="33"/>
        <v>2654.4710919948047</v>
      </c>
      <c r="H248" s="39">
        <f t="shared" si="34"/>
        <v>153.49241325664588</v>
      </c>
      <c r="I248" s="37">
        <f t="shared" si="35"/>
        <v>2807.9635052514504</v>
      </c>
      <c r="J248" s="82">
        <f t="shared" si="36"/>
        <v>-554.76094540284691</v>
      </c>
      <c r="K248" s="37">
        <f t="shared" si="37"/>
        <v>2253.2025598486034</v>
      </c>
      <c r="L248" s="37">
        <f t="shared" si="38"/>
        <v>33866847.836837746</v>
      </c>
      <c r="M248" s="37">
        <f t="shared" si="39"/>
        <v>27175876.074334007</v>
      </c>
      <c r="N248" s="41">
        <f>'jan-sep'!M248</f>
        <v>20941309.691990171</v>
      </c>
      <c r="O248" s="41">
        <f t="shared" si="40"/>
        <v>6234566.3823438361</v>
      </c>
    </row>
    <row r="249" spans="1:15" s="34" customFormat="1" x14ac:dyDescent="0.2">
      <c r="A249" s="33">
        <v>4614</v>
      </c>
      <c r="B249" s="34" t="s">
        <v>231</v>
      </c>
      <c r="C249" s="63">
        <v>676852843</v>
      </c>
      <c r="D249" s="36">
        <v>18919</v>
      </c>
      <c r="E249" s="37">
        <f t="shared" si="31"/>
        <v>35776.354088482476</v>
      </c>
      <c r="F249" s="38">
        <f t="shared" si="32"/>
        <v>0.89764739919872827</v>
      </c>
      <c r="G249" s="37">
        <f t="shared" si="33"/>
        <v>2447.5999538874935</v>
      </c>
      <c r="H249" s="39">
        <f t="shared" si="34"/>
        <v>32.817582694047815</v>
      </c>
      <c r="I249" s="37">
        <f t="shared" si="35"/>
        <v>2480.4175365815413</v>
      </c>
      <c r="J249" s="82">
        <f t="shared" si="36"/>
        <v>-554.76094540284691</v>
      </c>
      <c r="K249" s="37">
        <f t="shared" si="37"/>
        <v>1925.6565911786943</v>
      </c>
      <c r="L249" s="37">
        <f t="shared" si="38"/>
        <v>46927019.37458618</v>
      </c>
      <c r="M249" s="37">
        <f t="shared" si="39"/>
        <v>36431497.048509717</v>
      </c>
      <c r="N249" s="41">
        <f>'jan-sep'!M249</f>
        <v>18533943.601774119</v>
      </c>
      <c r="O249" s="41">
        <f t="shared" si="40"/>
        <v>17897553.446735598</v>
      </c>
    </row>
    <row r="250" spans="1:15" s="34" customFormat="1" x14ac:dyDescent="0.2">
      <c r="A250" s="33">
        <v>4615</v>
      </c>
      <c r="B250" s="34" t="s">
        <v>232</v>
      </c>
      <c r="C250" s="63">
        <v>106929077</v>
      </c>
      <c r="D250" s="36">
        <v>3117</v>
      </c>
      <c r="E250" s="37">
        <f t="shared" si="31"/>
        <v>34305.125761950592</v>
      </c>
      <c r="F250" s="38">
        <f t="shared" si="32"/>
        <v>0.8607335125105372</v>
      </c>
      <c r="G250" s="37">
        <f t="shared" si="33"/>
        <v>3330.336949806624</v>
      </c>
      <c r="H250" s="39">
        <f t="shared" si="34"/>
        <v>547.74749698020707</v>
      </c>
      <c r="I250" s="37">
        <f t="shared" si="35"/>
        <v>3878.084446786831</v>
      </c>
      <c r="J250" s="82">
        <f t="shared" si="36"/>
        <v>-554.76094540284691</v>
      </c>
      <c r="K250" s="37">
        <f t="shared" si="37"/>
        <v>3323.323501383984</v>
      </c>
      <c r="L250" s="37">
        <f t="shared" si="38"/>
        <v>12087989.220634552</v>
      </c>
      <c r="M250" s="37">
        <f t="shared" si="39"/>
        <v>10358799.353813877</v>
      </c>
      <c r="N250" s="41">
        <f>'jan-sep'!M250</f>
        <v>6704065.5373213906</v>
      </c>
      <c r="O250" s="41">
        <f t="shared" si="40"/>
        <v>3654733.8164924867</v>
      </c>
    </row>
    <row r="251" spans="1:15" s="34" customFormat="1" x14ac:dyDescent="0.2">
      <c r="A251" s="33">
        <v>4616</v>
      </c>
      <c r="B251" s="34" t="s">
        <v>233</v>
      </c>
      <c r="C251" s="63">
        <v>128620140</v>
      </c>
      <c r="D251" s="36">
        <v>2883</v>
      </c>
      <c r="E251" s="37">
        <f t="shared" si="31"/>
        <v>44613.298647242453</v>
      </c>
      <c r="F251" s="38">
        <f t="shared" si="32"/>
        <v>1.1193709510289567</v>
      </c>
      <c r="G251" s="37">
        <f t="shared" si="33"/>
        <v>-2854.5667813684922</v>
      </c>
      <c r="H251" s="39">
        <f t="shared" si="34"/>
        <v>0</v>
      </c>
      <c r="I251" s="37">
        <f t="shared" si="35"/>
        <v>-2854.5667813684922</v>
      </c>
      <c r="J251" s="82">
        <f t="shared" si="36"/>
        <v>-554.76094540284691</v>
      </c>
      <c r="K251" s="37">
        <f t="shared" si="37"/>
        <v>-3409.3277267713393</v>
      </c>
      <c r="L251" s="37">
        <f t="shared" si="38"/>
        <v>-8229716.0306853633</v>
      </c>
      <c r="M251" s="37">
        <f t="shared" si="39"/>
        <v>-9829091.8362817708</v>
      </c>
      <c r="N251" s="41">
        <f>'jan-sep'!M251</f>
        <v>-4046571.965964654</v>
      </c>
      <c r="O251" s="41">
        <f t="shared" si="40"/>
        <v>-5782519.8703171164</v>
      </c>
    </row>
    <row r="252" spans="1:15" s="34" customFormat="1" x14ac:dyDescent="0.2">
      <c r="A252" s="33">
        <v>4617</v>
      </c>
      <c r="B252" s="34" t="s">
        <v>234</v>
      </c>
      <c r="C252" s="63">
        <v>494636298</v>
      </c>
      <c r="D252" s="36">
        <v>13017</v>
      </c>
      <c r="E252" s="37">
        <f t="shared" si="31"/>
        <v>37999.25466697396</v>
      </c>
      <c r="F252" s="38">
        <f t="shared" si="32"/>
        <v>0.95342113505859905</v>
      </c>
      <c r="G252" s="37">
        <f t="shared" si="33"/>
        <v>1113.859606792603</v>
      </c>
      <c r="H252" s="39">
        <f t="shared" si="34"/>
        <v>0</v>
      </c>
      <c r="I252" s="37">
        <f t="shared" si="35"/>
        <v>1113.859606792603</v>
      </c>
      <c r="J252" s="82">
        <f t="shared" si="36"/>
        <v>-554.76094540284691</v>
      </c>
      <c r="K252" s="37">
        <f t="shared" si="37"/>
        <v>559.0986613897561</v>
      </c>
      <c r="L252" s="37">
        <f t="shared" si="38"/>
        <v>14499110.501619313</v>
      </c>
      <c r="M252" s="37">
        <f t="shared" si="39"/>
        <v>7277787.2753104549</v>
      </c>
      <c r="N252" s="41">
        <f>'jan-sep'!M252</f>
        <v>6838410.155129428</v>
      </c>
      <c r="O252" s="41">
        <f t="shared" si="40"/>
        <v>439377.12018102687</v>
      </c>
    </row>
    <row r="253" spans="1:15" s="34" customFormat="1" x14ac:dyDescent="0.2">
      <c r="A253" s="33">
        <v>4618</v>
      </c>
      <c r="B253" s="34" t="s">
        <v>235</v>
      </c>
      <c r="C253" s="63">
        <v>399268060</v>
      </c>
      <c r="D253" s="36">
        <v>10881</v>
      </c>
      <c r="E253" s="37">
        <f t="shared" si="31"/>
        <v>36694.05936954324</v>
      </c>
      <c r="F253" s="38">
        <f t="shared" si="32"/>
        <v>0.92067310373915634</v>
      </c>
      <c r="G253" s="37">
        <f t="shared" si="33"/>
        <v>1896.9767852510354</v>
      </c>
      <c r="H253" s="39">
        <f t="shared" si="34"/>
        <v>0</v>
      </c>
      <c r="I253" s="37">
        <f t="shared" si="35"/>
        <v>1896.9767852510354</v>
      </c>
      <c r="J253" s="82">
        <f t="shared" si="36"/>
        <v>-554.76094540284691</v>
      </c>
      <c r="K253" s="37">
        <f t="shared" si="37"/>
        <v>1342.2158398481884</v>
      </c>
      <c r="L253" s="37">
        <f t="shared" si="38"/>
        <v>20641004.400316518</v>
      </c>
      <c r="M253" s="37">
        <f t="shared" si="39"/>
        <v>14604650.553388137</v>
      </c>
      <c r="N253" s="41">
        <f>'jan-sep'!M253</f>
        <v>-3632128.5554149817</v>
      </c>
      <c r="O253" s="41">
        <f t="shared" si="40"/>
        <v>18236779.10880312</v>
      </c>
    </row>
    <row r="254" spans="1:15" s="34" customFormat="1" x14ac:dyDescent="0.2">
      <c r="A254" s="33">
        <v>4619</v>
      </c>
      <c r="B254" s="34" t="s">
        <v>236</v>
      </c>
      <c r="C254" s="63">
        <v>64952219</v>
      </c>
      <c r="D254" s="36">
        <v>937</v>
      </c>
      <c r="E254" s="37">
        <f t="shared" si="31"/>
        <v>69319.33724653149</v>
      </c>
      <c r="F254" s="38">
        <f t="shared" si="32"/>
        <v>1.7392583559418782</v>
      </c>
      <c r="G254" s="37">
        <f t="shared" si="33"/>
        <v>-17678.189940941913</v>
      </c>
      <c r="H254" s="39">
        <f t="shared" si="34"/>
        <v>0</v>
      </c>
      <c r="I254" s="37">
        <f t="shared" si="35"/>
        <v>-17678.189940941913</v>
      </c>
      <c r="J254" s="82">
        <f t="shared" si="36"/>
        <v>-554.76094540284691</v>
      </c>
      <c r="K254" s="37">
        <f t="shared" si="37"/>
        <v>-18232.950886344759</v>
      </c>
      <c r="L254" s="37">
        <f t="shared" si="38"/>
        <v>-16564463.974662572</v>
      </c>
      <c r="M254" s="37">
        <f t="shared" si="39"/>
        <v>-17084274.980505038</v>
      </c>
      <c r="N254" s="41">
        <f>'jan-sep'!M254</f>
        <v>-15146113.929971864</v>
      </c>
      <c r="O254" s="41">
        <f t="shared" si="40"/>
        <v>-1938161.0505331736</v>
      </c>
    </row>
    <row r="255" spans="1:15" s="34" customFormat="1" x14ac:dyDescent="0.2">
      <c r="A255" s="33">
        <v>4620</v>
      </c>
      <c r="B255" s="34" t="s">
        <v>237</v>
      </c>
      <c r="C255" s="63">
        <v>39226718</v>
      </c>
      <c r="D255" s="36">
        <v>1051</v>
      </c>
      <c r="E255" s="37">
        <f t="shared" si="31"/>
        <v>37323.233111322552</v>
      </c>
      <c r="F255" s="38">
        <f t="shared" si="32"/>
        <v>0.93645940134666328</v>
      </c>
      <c r="G255" s="37">
        <f t="shared" si="33"/>
        <v>1519.4725401834482</v>
      </c>
      <c r="H255" s="39">
        <f t="shared" si="34"/>
        <v>0</v>
      </c>
      <c r="I255" s="37">
        <f t="shared" si="35"/>
        <v>1519.4725401834482</v>
      </c>
      <c r="J255" s="82">
        <f t="shared" si="36"/>
        <v>-554.76094540284691</v>
      </c>
      <c r="K255" s="37">
        <f t="shared" si="37"/>
        <v>964.71159478060133</v>
      </c>
      <c r="L255" s="37">
        <f t="shared" si="38"/>
        <v>1596965.6397328041</v>
      </c>
      <c r="M255" s="37">
        <f t="shared" si="39"/>
        <v>1013911.886114412</v>
      </c>
      <c r="N255" s="41">
        <f>'jan-sep'!M255</f>
        <v>-1021420.8420495484</v>
      </c>
      <c r="O255" s="41">
        <f t="shared" si="40"/>
        <v>2035332.7281639604</v>
      </c>
    </row>
    <row r="256" spans="1:15" s="34" customFormat="1" x14ac:dyDescent="0.2">
      <c r="A256" s="33">
        <v>4621</v>
      </c>
      <c r="B256" s="34" t="s">
        <v>238</v>
      </c>
      <c r="C256" s="63">
        <v>526480937</v>
      </c>
      <c r="D256" s="36">
        <v>15875</v>
      </c>
      <c r="E256" s="37">
        <f t="shared" si="31"/>
        <v>33164.153511811026</v>
      </c>
      <c r="F256" s="38">
        <f t="shared" si="32"/>
        <v>0.83210592317142618</v>
      </c>
      <c r="G256" s="37">
        <f t="shared" si="33"/>
        <v>4014.9202998903638</v>
      </c>
      <c r="H256" s="39">
        <f t="shared" si="34"/>
        <v>947.08778452905528</v>
      </c>
      <c r="I256" s="37">
        <f t="shared" si="35"/>
        <v>4962.008084419419</v>
      </c>
      <c r="J256" s="82">
        <f t="shared" si="36"/>
        <v>-554.76094540284691</v>
      </c>
      <c r="K256" s="37">
        <f t="shared" si="37"/>
        <v>4407.247139016572</v>
      </c>
      <c r="L256" s="37">
        <f t="shared" si="38"/>
        <v>78771878.340158284</v>
      </c>
      <c r="M256" s="37">
        <f t="shared" si="39"/>
        <v>69965048.33188808</v>
      </c>
      <c r="N256" s="41">
        <f>'jan-sep'!M256</f>
        <v>44745190.505687252</v>
      </c>
      <c r="O256" s="41">
        <f t="shared" si="40"/>
        <v>25219857.826200828</v>
      </c>
    </row>
    <row r="257" spans="1:15" s="34" customFormat="1" x14ac:dyDescent="0.2">
      <c r="A257" s="33">
        <v>4622</v>
      </c>
      <c r="B257" s="34" t="s">
        <v>239</v>
      </c>
      <c r="C257" s="63">
        <v>293381088</v>
      </c>
      <c r="D257" s="36">
        <v>8497</v>
      </c>
      <c r="E257" s="37">
        <f t="shared" si="31"/>
        <v>34527.608332352596</v>
      </c>
      <c r="F257" s="38">
        <f t="shared" si="32"/>
        <v>0.86631571633696625</v>
      </c>
      <c r="G257" s="37">
        <f t="shared" si="33"/>
        <v>3196.8474075654217</v>
      </c>
      <c r="H257" s="39">
        <f t="shared" si="34"/>
        <v>469.87859733950569</v>
      </c>
      <c r="I257" s="37">
        <f t="shared" si="35"/>
        <v>3666.7260049049273</v>
      </c>
      <c r="J257" s="82">
        <f t="shared" si="36"/>
        <v>-554.76094540284691</v>
      </c>
      <c r="K257" s="37">
        <f t="shared" si="37"/>
        <v>3111.9650595020803</v>
      </c>
      <c r="L257" s="37">
        <f t="shared" si="38"/>
        <v>31156170.863677166</v>
      </c>
      <c r="M257" s="37">
        <f t="shared" si="39"/>
        <v>26442367.110589176</v>
      </c>
      <c r="N257" s="41">
        <f>'jan-sep'!M257</f>
        <v>20207016.924051933</v>
      </c>
      <c r="O257" s="41">
        <f t="shared" si="40"/>
        <v>6235350.1865372434</v>
      </c>
    </row>
    <row r="258" spans="1:15" s="34" customFormat="1" x14ac:dyDescent="0.2">
      <c r="A258" s="33">
        <v>4623</v>
      </c>
      <c r="B258" s="34" t="s">
        <v>240</v>
      </c>
      <c r="C258" s="63">
        <v>79772941</v>
      </c>
      <c r="D258" s="36">
        <v>2501</v>
      </c>
      <c r="E258" s="37">
        <f t="shared" si="31"/>
        <v>31896.417832866853</v>
      </c>
      <c r="F258" s="38">
        <f t="shared" si="32"/>
        <v>0.80029777323358708</v>
      </c>
      <c r="G258" s="37">
        <f t="shared" si="33"/>
        <v>4775.5617072568675</v>
      </c>
      <c r="H258" s="39">
        <f t="shared" si="34"/>
        <v>1390.7952721595157</v>
      </c>
      <c r="I258" s="37">
        <f t="shared" si="35"/>
        <v>6166.3569794163832</v>
      </c>
      <c r="J258" s="82">
        <f t="shared" si="36"/>
        <v>-554.76094540284691</v>
      </c>
      <c r="K258" s="37">
        <f t="shared" si="37"/>
        <v>5611.5960340135362</v>
      </c>
      <c r="L258" s="37">
        <f t="shared" si="38"/>
        <v>15422058.805520374</v>
      </c>
      <c r="M258" s="37">
        <f t="shared" si="39"/>
        <v>14034601.681067854</v>
      </c>
      <c r="N258" s="41">
        <f>'jan-sep'!M258</f>
        <v>9489674.7181715779</v>
      </c>
      <c r="O258" s="41">
        <f t="shared" si="40"/>
        <v>4544926.9628962763</v>
      </c>
    </row>
    <row r="259" spans="1:15" s="34" customFormat="1" x14ac:dyDescent="0.2">
      <c r="A259" s="33">
        <v>4624</v>
      </c>
      <c r="B259" s="34" t="s">
        <v>407</v>
      </c>
      <c r="C259" s="63">
        <v>884237290</v>
      </c>
      <c r="D259" s="36">
        <v>25213</v>
      </c>
      <c r="E259" s="37">
        <f t="shared" si="31"/>
        <v>35070.689326934516</v>
      </c>
      <c r="F259" s="38">
        <f t="shared" si="32"/>
        <v>0.87994190197720901</v>
      </c>
      <c r="G259" s="37">
        <f t="shared" si="33"/>
        <v>2870.9988108162693</v>
      </c>
      <c r="H259" s="39">
        <f t="shared" si="34"/>
        <v>279.80024923583369</v>
      </c>
      <c r="I259" s="37">
        <f t="shared" si="35"/>
        <v>3150.799060052103</v>
      </c>
      <c r="J259" s="82">
        <f t="shared" si="36"/>
        <v>-554.76094540284691</v>
      </c>
      <c r="K259" s="37">
        <f t="shared" si="37"/>
        <v>2596.0381146492559</v>
      </c>
      <c r="L259" s="37">
        <f t="shared" si="38"/>
        <v>79441096.701093674</v>
      </c>
      <c r="M259" s="37">
        <f t="shared" si="39"/>
        <v>65453908.984651692</v>
      </c>
      <c r="N259" s="41">
        <f>'jan-sep'!M259</f>
        <v>51793183.830071956</v>
      </c>
      <c r="O259" s="41">
        <f t="shared" si="40"/>
        <v>13660725.154579736</v>
      </c>
    </row>
    <row r="260" spans="1:15" s="34" customFormat="1" x14ac:dyDescent="0.2">
      <c r="A260" s="33">
        <v>4625</v>
      </c>
      <c r="B260" s="34" t="s">
        <v>241</v>
      </c>
      <c r="C260" s="63">
        <v>295168504</v>
      </c>
      <c r="D260" s="36">
        <v>5283</v>
      </c>
      <c r="E260" s="37">
        <f t="shared" si="31"/>
        <v>55871.380654930908</v>
      </c>
      <c r="F260" s="38">
        <f t="shared" si="32"/>
        <v>1.401842105277201</v>
      </c>
      <c r="G260" s="37">
        <f t="shared" si="33"/>
        <v>-9609.4159859815645</v>
      </c>
      <c r="H260" s="39">
        <f t="shared" si="34"/>
        <v>0</v>
      </c>
      <c r="I260" s="37">
        <f t="shared" si="35"/>
        <v>-9609.4159859815645</v>
      </c>
      <c r="J260" s="82">
        <f t="shared" si="36"/>
        <v>-554.76094540284691</v>
      </c>
      <c r="K260" s="37">
        <f t="shared" si="37"/>
        <v>-10164.176931384411</v>
      </c>
      <c r="L260" s="37">
        <f t="shared" si="38"/>
        <v>-50766544.653940603</v>
      </c>
      <c r="M260" s="37">
        <f t="shared" si="39"/>
        <v>-53697346.728503838</v>
      </c>
      <c r="N260" s="41">
        <f>'jan-sep'!M260</f>
        <v>-57682567.16760017</v>
      </c>
      <c r="O260" s="41">
        <f t="shared" si="40"/>
        <v>3985220.4390963316</v>
      </c>
    </row>
    <row r="261" spans="1:15" s="34" customFormat="1" x14ac:dyDescent="0.2">
      <c r="A261" s="33">
        <v>4626</v>
      </c>
      <c r="B261" s="34" t="s">
        <v>246</v>
      </c>
      <c r="C261" s="63">
        <v>1369643878</v>
      </c>
      <c r="D261" s="36">
        <v>39032</v>
      </c>
      <c r="E261" s="37">
        <f t="shared" si="31"/>
        <v>35090.281768805085</v>
      </c>
      <c r="F261" s="38">
        <f t="shared" si="32"/>
        <v>0.88043348657092058</v>
      </c>
      <c r="G261" s="37">
        <f t="shared" si="33"/>
        <v>2859.2433456939279</v>
      </c>
      <c r="H261" s="39">
        <f t="shared" si="34"/>
        <v>272.94289458113451</v>
      </c>
      <c r="I261" s="37">
        <f t="shared" si="35"/>
        <v>3132.1862402750626</v>
      </c>
      <c r="J261" s="82">
        <f t="shared" si="36"/>
        <v>-554.76094540284691</v>
      </c>
      <c r="K261" s="37">
        <f t="shared" si="37"/>
        <v>2577.4252948722155</v>
      </c>
      <c r="L261" s="37">
        <f t="shared" si="38"/>
        <v>122255493.33041625</v>
      </c>
      <c r="M261" s="37">
        <f t="shared" si="39"/>
        <v>100602064.10945232</v>
      </c>
      <c r="N261" s="41">
        <f>'jan-sep'!M261</f>
        <v>80532911.727038413</v>
      </c>
      <c r="O261" s="41">
        <f t="shared" si="40"/>
        <v>20069152.382413909</v>
      </c>
    </row>
    <row r="262" spans="1:15" s="34" customFormat="1" x14ac:dyDescent="0.2">
      <c r="A262" s="33">
        <v>4627</v>
      </c>
      <c r="B262" s="34" t="s">
        <v>242</v>
      </c>
      <c r="C262" s="63">
        <v>953418070</v>
      </c>
      <c r="D262" s="36">
        <v>29816</v>
      </c>
      <c r="E262" s="37">
        <f t="shared" si="31"/>
        <v>31976.726254360074</v>
      </c>
      <c r="F262" s="38">
        <f t="shared" si="32"/>
        <v>0.80231275344953801</v>
      </c>
      <c r="G262" s="37">
        <f t="shared" si="33"/>
        <v>4727.3766543609354</v>
      </c>
      <c r="H262" s="39">
        <f t="shared" si="34"/>
        <v>1362.6873246368887</v>
      </c>
      <c r="I262" s="37">
        <f t="shared" si="35"/>
        <v>6090.0639789978241</v>
      </c>
      <c r="J262" s="82">
        <f t="shared" si="36"/>
        <v>-554.76094540284691</v>
      </c>
      <c r="K262" s="37">
        <f t="shared" si="37"/>
        <v>5535.303033594977</v>
      </c>
      <c r="L262" s="37">
        <f t="shared" si="38"/>
        <v>181581347.59779912</v>
      </c>
      <c r="M262" s="37">
        <f t="shared" si="39"/>
        <v>165040595.24966782</v>
      </c>
      <c r="N262" s="41">
        <f>'jan-sep'!M262</f>
        <v>132437109.79378402</v>
      </c>
      <c r="O262" s="41">
        <f t="shared" si="40"/>
        <v>32603485.455883801</v>
      </c>
    </row>
    <row r="263" spans="1:15" s="34" customFormat="1" x14ac:dyDescent="0.2">
      <c r="A263" s="33">
        <v>4628</v>
      </c>
      <c r="B263" s="34" t="s">
        <v>243</v>
      </c>
      <c r="C263" s="63">
        <v>123083824</v>
      </c>
      <c r="D263" s="36">
        <v>3867</v>
      </c>
      <c r="E263" s="37">
        <f t="shared" si="31"/>
        <v>31829.279544866822</v>
      </c>
      <c r="F263" s="38">
        <f t="shared" si="32"/>
        <v>0.79861323854173927</v>
      </c>
      <c r="G263" s="37">
        <f t="shared" si="33"/>
        <v>4815.8446800568863</v>
      </c>
      <c r="H263" s="39">
        <f t="shared" si="34"/>
        <v>1414.2936729595267</v>
      </c>
      <c r="I263" s="37">
        <f t="shared" si="35"/>
        <v>6230.138353016413</v>
      </c>
      <c r="J263" s="82">
        <f t="shared" si="36"/>
        <v>-554.76094540284691</v>
      </c>
      <c r="K263" s="37">
        <f t="shared" si="37"/>
        <v>5675.377407613566</v>
      </c>
      <c r="L263" s="37">
        <f t="shared" si="38"/>
        <v>24091945.011114471</v>
      </c>
      <c r="M263" s="37">
        <f t="shared" si="39"/>
        <v>21946684.435241658</v>
      </c>
      <c r="N263" s="41">
        <f>'jan-sep'!M263</f>
        <v>13507257.474597955</v>
      </c>
      <c r="O263" s="41">
        <f t="shared" si="40"/>
        <v>8439426.9606437031</v>
      </c>
    </row>
    <row r="264" spans="1:15" s="34" customFormat="1" x14ac:dyDescent="0.2">
      <c r="A264" s="33">
        <v>4629</v>
      </c>
      <c r="B264" s="34" t="s">
        <v>244</v>
      </c>
      <c r="C264" s="63">
        <v>31015717</v>
      </c>
      <c r="D264" s="36">
        <v>378</v>
      </c>
      <c r="E264" s="37">
        <f t="shared" si="31"/>
        <v>82052.161375661381</v>
      </c>
      <c r="F264" s="38">
        <f t="shared" si="32"/>
        <v>2.0587315598267817</v>
      </c>
      <c r="G264" s="37">
        <f t="shared" si="33"/>
        <v>-25317.88441841985</v>
      </c>
      <c r="H264" s="39">
        <f t="shared" si="34"/>
        <v>0</v>
      </c>
      <c r="I264" s="37">
        <f t="shared" si="35"/>
        <v>-25317.88441841985</v>
      </c>
      <c r="J264" s="82">
        <f t="shared" si="36"/>
        <v>-554.76094540284691</v>
      </c>
      <c r="K264" s="37">
        <f t="shared" si="37"/>
        <v>-25872.645363822696</v>
      </c>
      <c r="L264" s="37">
        <f t="shared" si="38"/>
        <v>-9570160.3101627026</v>
      </c>
      <c r="M264" s="37">
        <f t="shared" si="39"/>
        <v>-9779859.9475249797</v>
      </c>
      <c r="N264" s="41">
        <f>'jan-sep'!M264</f>
        <v>-8826124.2242575921</v>
      </c>
      <c r="O264" s="41">
        <f t="shared" si="40"/>
        <v>-953735.7232673876</v>
      </c>
    </row>
    <row r="265" spans="1:15" s="34" customFormat="1" x14ac:dyDescent="0.2">
      <c r="A265" s="33">
        <v>4630</v>
      </c>
      <c r="B265" s="34" t="s">
        <v>245</v>
      </c>
      <c r="C265" s="63">
        <v>253089973</v>
      </c>
      <c r="D265" s="36">
        <v>8131</v>
      </c>
      <c r="E265" s="37">
        <f t="shared" ref="E265:E328" si="41">(C265)/D265</f>
        <v>31126.549378920183</v>
      </c>
      <c r="F265" s="38">
        <f t="shared" ref="F265:F328" si="42">IF(ISNUMBER(C265),E265/E$365,"")</f>
        <v>0.78098137185570471</v>
      </c>
      <c r="G265" s="37">
        <f t="shared" ref="G265:G328" si="43">(E$365-E265)*0.6</f>
        <v>5237.4827796248692</v>
      </c>
      <c r="H265" s="39">
        <f t="shared" ref="H265:H328" si="44">IF(E265&gt;=E$365*0.9,0,IF(E265&lt;0.9*E$365,(E$365*0.9-E265)*0.35))</f>
        <v>1660.2492310408504</v>
      </c>
      <c r="I265" s="37">
        <f t="shared" ref="I265:I328" si="45">G265+H265</f>
        <v>6897.7320106657198</v>
      </c>
      <c r="J265" s="82">
        <f t="shared" ref="J265:J328" si="46">I$367</f>
        <v>-554.76094540284691</v>
      </c>
      <c r="K265" s="37">
        <f t="shared" ref="K265:K328" si="47">I265+J265</f>
        <v>6342.9710652628728</v>
      </c>
      <c r="L265" s="37">
        <f t="shared" ref="L265:L328" si="48">(I265*D265)</f>
        <v>56085458.978722967</v>
      </c>
      <c r="M265" s="37">
        <f t="shared" ref="M265:M328" si="49">(K265*D265)</f>
        <v>51574697.731652416</v>
      </c>
      <c r="N265" s="41">
        <f>'jan-sep'!M265</f>
        <v>40737044.250660978</v>
      </c>
      <c r="O265" s="41">
        <f t="shared" ref="O265:O328" si="50">M265-N265</f>
        <v>10837653.480991438</v>
      </c>
    </row>
    <row r="266" spans="1:15" s="34" customFormat="1" x14ac:dyDescent="0.2">
      <c r="A266" s="33">
        <v>4631</v>
      </c>
      <c r="B266" s="34" t="s">
        <v>408</v>
      </c>
      <c r="C266" s="63">
        <v>967935497</v>
      </c>
      <c r="D266" s="36">
        <v>29593</v>
      </c>
      <c r="E266" s="37">
        <f t="shared" si="41"/>
        <v>32708.258608454704</v>
      </c>
      <c r="F266" s="38">
        <f t="shared" si="42"/>
        <v>0.82066728207083672</v>
      </c>
      <c r="G266" s="37">
        <f t="shared" si="43"/>
        <v>4288.4572419041569</v>
      </c>
      <c r="H266" s="39">
        <f t="shared" si="44"/>
        <v>1106.651000703768</v>
      </c>
      <c r="I266" s="37">
        <f t="shared" si="45"/>
        <v>5395.1082426079247</v>
      </c>
      <c r="J266" s="82">
        <f t="shared" si="46"/>
        <v>-554.76094540284691</v>
      </c>
      <c r="K266" s="37">
        <f t="shared" si="47"/>
        <v>4840.3472972050777</v>
      </c>
      <c r="L266" s="37">
        <f t="shared" si="48"/>
        <v>159657438.22349632</v>
      </c>
      <c r="M266" s="37">
        <f t="shared" si="49"/>
        <v>143240397.56618986</v>
      </c>
      <c r="N266" s="41">
        <f>'jan-sep'!M266</f>
        <v>113633203.43376708</v>
      </c>
      <c r="O266" s="41">
        <f t="shared" si="50"/>
        <v>29607194.132422775</v>
      </c>
    </row>
    <row r="267" spans="1:15" s="34" customFormat="1" x14ac:dyDescent="0.2">
      <c r="A267" s="33">
        <v>4632</v>
      </c>
      <c r="B267" s="34" t="s">
        <v>247</v>
      </c>
      <c r="C267" s="63">
        <v>125951646</v>
      </c>
      <c r="D267" s="36">
        <v>2889</v>
      </c>
      <c r="E267" s="37">
        <f t="shared" si="41"/>
        <v>43596.969885773622</v>
      </c>
      <c r="F267" s="38">
        <f t="shared" si="42"/>
        <v>1.0938707318840142</v>
      </c>
      <c r="G267" s="37">
        <f t="shared" si="43"/>
        <v>-2244.7695244871938</v>
      </c>
      <c r="H267" s="39">
        <f t="shared" si="44"/>
        <v>0</v>
      </c>
      <c r="I267" s="37">
        <f t="shared" si="45"/>
        <v>-2244.7695244871938</v>
      </c>
      <c r="J267" s="82">
        <f t="shared" si="46"/>
        <v>-554.76094540284691</v>
      </c>
      <c r="K267" s="37">
        <f t="shared" si="47"/>
        <v>-2799.5304698900409</v>
      </c>
      <c r="L267" s="37">
        <f t="shared" si="48"/>
        <v>-6485139.1562435031</v>
      </c>
      <c r="M267" s="37">
        <f t="shared" si="49"/>
        <v>-8087843.5275123278</v>
      </c>
      <c r="N267" s="41">
        <f>'jan-sep'!M267</f>
        <v>-5115423.0139687406</v>
      </c>
      <c r="O267" s="41">
        <f t="shared" si="50"/>
        <v>-2972420.5135435872</v>
      </c>
    </row>
    <row r="268" spans="1:15" s="34" customFormat="1" x14ac:dyDescent="0.2">
      <c r="A268" s="33">
        <v>4633</v>
      </c>
      <c r="B268" s="34" t="s">
        <v>248</v>
      </c>
      <c r="C268" s="63">
        <v>18111506</v>
      </c>
      <c r="D268" s="36">
        <v>502</v>
      </c>
      <c r="E268" s="37">
        <f t="shared" si="41"/>
        <v>36078.697211155377</v>
      </c>
      <c r="F268" s="38">
        <f t="shared" si="42"/>
        <v>0.905233345968534</v>
      </c>
      <c r="G268" s="37">
        <f t="shared" si="43"/>
        <v>2266.194080283753</v>
      </c>
      <c r="H268" s="39">
        <f t="shared" si="44"/>
        <v>0</v>
      </c>
      <c r="I268" s="37">
        <f t="shared" si="45"/>
        <v>2266.194080283753</v>
      </c>
      <c r="J268" s="82">
        <f t="shared" si="46"/>
        <v>-554.76094540284691</v>
      </c>
      <c r="K268" s="37">
        <f t="shared" si="47"/>
        <v>1711.433134880906</v>
      </c>
      <c r="L268" s="37">
        <f t="shared" si="48"/>
        <v>1137629.4283024441</v>
      </c>
      <c r="M268" s="37">
        <f t="shared" si="49"/>
        <v>859139.4337102148</v>
      </c>
      <c r="N268" s="41">
        <f>'jan-sep'!M268</f>
        <v>1080044.1126837798</v>
      </c>
      <c r="O268" s="41">
        <f t="shared" si="50"/>
        <v>-220904.67897356499</v>
      </c>
    </row>
    <row r="269" spans="1:15" s="34" customFormat="1" x14ac:dyDescent="0.2">
      <c r="A269" s="33">
        <v>4634</v>
      </c>
      <c r="B269" s="34" t="s">
        <v>249</v>
      </c>
      <c r="C269" s="63">
        <v>71298426</v>
      </c>
      <c r="D269" s="36">
        <v>1629</v>
      </c>
      <c r="E269" s="37">
        <f t="shared" si="41"/>
        <v>43768.217311233886</v>
      </c>
      <c r="F269" s="38">
        <f t="shared" si="42"/>
        <v>1.0981674191793072</v>
      </c>
      <c r="G269" s="37">
        <f t="shared" si="43"/>
        <v>-2347.5179797633523</v>
      </c>
      <c r="H269" s="39">
        <f t="shared" si="44"/>
        <v>0</v>
      </c>
      <c r="I269" s="37">
        <f t="shared" si="45"/>
        <v>-2347.5179797633523</v>
      </c>
      <c r="J269" s="82">
        <f t="shared" si="46"/>
        <v>-554.76094540284691</v>
      </c>
      <c r="K269" s="37">
        <f t="shared" si="47"/>
        <v>-2902.2789251661993</v>
      </c>
      <c r="L269" s="37">
        <f t="shared" si="48"/>
        <v>-3824106.7890345007</v>
      </c>
      <c r="M269" s="37">
        <f t="shared" si="49"/>
        <v>-4727812.369095739</v>
      </c>
      <c r="N269" s="41">
        <f>'jan-sep'!M269</f>
        <v>-4332036.7331100982</v>
      </c>
      <c r="O269" s="41">
        <f t="shared" si="50"/>
        <v>-395775.63598564081</v>
      </c>
    </row>
    <row r="270" spans="1:15" s="34" customFormat="1" x14ac:dyDescent="0.2">
      <c r="A270" s="33">
        <v>4635</v>
      </c>
      <c r="B270" s="34" t="s">
        <v>250</v>
      </c>
      <c r="C270" s="63">
        <v>98110569</v>
      </c>
      <c r="D270" s="36">
        <v>2230</v>
      </c>
      <c r="E270" s="37">
        <f t="shared" si="41"/>
        <v>43995.770852017937</v>
      </c>
      <c r="F270" s="38">
        <f t="shared" si="42"/>
        <v>1.1038768562996486</v>
      </c>
      <c r="G270" s="37">
        <f t="shared" si="43"/>
        <v>-2484.0501042337823</v>
      </c>
      <c r="H270" s="39">
        <f t="shared" si="44"/>
        <v>0</v>
      </c>
      <c r="I270" s="37">
        <f t="shared" si="45"/>
        <v>-2484.0501042337823</v>
      </c>
      <c r="J270" s="82">
        <f t="shared" si="46"/>
        <v>-554.76094540284691</v>
      </c>
      <c r="K270" s="37">
        <f t="shared" si="47"/>
        <v>-3038.8110496366294</v>
      </c>
      <c r="L270" s="37">
        <f t="shared" si="48"/>
        <v>-5539431.732441335</v>
      </c>
      <c r="M270" s="37">
        <f t="shared" si="49"/>
        <v>-6776548.6406896831</v>
      </c>
      <c r="N270" s="41">
        <f>'jan-sep'!M270</f>
        <v>-4836893.5748529956</v>
      </c>
      <c r="O270" s="41">
        <f t="shared" si="50"/>
        <v>-1939655.0658366876</v>
      </c>
    </row>
    <row r="271" spans="1:15" s="34" customFormat="1" x14ac:dyDescent="0.2">
      <c r="A271" s="33">
        <v>4636</v>
      </c>
      <c r="B271" s="34" t="s">
        <v>251</v>
      </c>
      <c r="C271" s="63">
        <v>25975907</v>
      </c>
      <c r="D271" s="36">
        <v>768</v>
      </c>
      <c r="E271" s="37">
        <f t="shared" si="41"/>
        <v>33822.795572916664</v>
      </c>
      <c r="F271" s="38">
        <f t="shared" si="42"/>
        <v>0.84863159629317952</v>
      </c>
      <c r="G271" s="37">
        <f t="shared" si="43"/>
        <v>3619.7350632269809</v>
      </c>
      <c r="H271" s="39">
        <f t="shared" si="44"/>
        <v>716.56306314208189</v>
      </c>
      <c r="I271" s="37">
        <f t="shared" si="45"/>
        <v>4336.2981263690626</v>
      </c>
      <c r="J271" s="82">
        <f t="shared" si="46"/>
        <v>-554.76094540284691</v>
      </c>
      <c r="K271" s="37">
        <f t="shared" si="47"/>
        <v>3781.5371809662156</v>
      </c>
      <c r="L271" s="37">
        <f t="shared" si="48"/>
        <v>3330276.9610514399</v>
      </c>
      <c r="M271" s="37">
        <f t="shared" si="49"/>
        <v>2904220.5549820536</v>
      </c>
      <c r="N271" s="41">
        <f>'jan-sep'!M271</f>
        <v>1457788.777771201</v>
      </c>
      <c r="O271" s="41">
        <f t="shared" si="50"/>
        <v>1446431.7772108526</v>
      </c>
    </row>
    <row r="272" spans="1:15" s="34" customFormat="1" x14ac:dyDescent="0.2">
      <c r="A272" s="33">
        <v>4637</v>
      </c>
      <c r="B272" s="34" t="s">
        <v>252</v>
      </c>
      <c r="C272" s="63">
        <v>47356342</v>
      </c>
      <c r="D272" s="36">
        <v>1290</v>
      </c>
      <c r="E272" s="37">
        <f t="shared" si="41"/>
        <v>36710.342635658912</v>
      </c>
      <c r="F272" s="38">
        <f t="shared" si="42"/>
        <v>0.92108165938580056</v>
      </c>
      <c r="G272" s="37">
        <f t="shared" si="43"/>
        <v>1887.2068255816323</v>
      </c>
      <c r="H272" s="39">
        <f t="shared" si="44"/>
        <v>0</v>
      </c>
      <c r="I272" s="37">
        <f t="shared" si="45"/>
        <v>1887.2068255816323</v>
      </c>
      <c r="J272" s="82">
        <f t="shared" si="46"/>
        <v>-554.76094540284691</v>
      </c>
      <c r="K272" s="37">
        <f t="shared" si="47"/>
        <v>1332.4458801787855</v>
      </c>
      <c r="L272" s="37">
        <f t="shared" si="48"/>
        <v>2434496.8050003056</v>
      </c>
      <c r="M272" s="37">
        <f t="shared" si="49"/>
        <v>1718855.1854306334</v>
      </c>
      <c r="N272" s="41">
        <f>'jan-sep'!M272</f>
        <v>1120735.2791209149</v>
      </c>
      <c r="O272" s="41">
        <f t="shared" si="50"/>
        <v>598119.9063097185</v>
      </c>
    </row>
    <row r="273" spans="1:15" s="34" customFormat="1" x14ac:dyDescent="0.2">
      <c r="A273" s="33">
        <v>4638</v>
      </c>
      <c r="B273" s="34" t="s">
        <v>253</v>
      </c>
      <c r="C273" s="63">
        <v>143559685</v>
      </c>
      <c r="D273" s="36">
        <v>3965</v>
      </c>
      <c r="E273" s="37">
        <f t="shared" si="41"/>
        <v>36206.730138713749</v>
      </c>
      <c r="F273" s="38">
        <f t="shared" si="42"/>
        <v>0.90844575895366741</v>
      </c>
      <c r="G273" s="37">
        <f t="shared" si="43"/>
        <v>2189.3743237487301</v>
      </c>
      <c r="H273" s="39">
        <f t="shared" si="44"/>
        <v>0</v>
      </c>
      <c r="I273" s="37">
        <f t="shared" si="45"/>
        <v>2189.3743237487301</v>
      </c>
      <c r="J273" s="82">
        <f t="shared" si="46"/>
        <v>-554.76094540284691</v>
      </c>
      <c r="K273" s="37">
        <f t="shared" si="47"/>
        <v>1634.6133783458831</v>
      </c>
      <c r="L273" s="37">
        <f t="shared" si="48"/>
        <v>8680869.1936637145</v>
      </c>
      <c r="M273" s="37">
        <f t="shared" si="49"/>
        <v>6481242.0451414268</v>
      </c>
      <c r="N273" s="41">
        <f>'jan-sep'!M273</f>
        <v>2747580.3106313366</v>
      </c>
      <c r="O273" s="41">
        <f t="shared" si="50"/>
        <v>3733661.7345100902</v>
      </c>
    </row>
    <row r="274" spans="1:15" s="34" customFormat="1" x14ac:dyDescent="0.2">
      <c r="A274" s="33">
        <v>4639</v>
      </c>
      <c r="B274" s="34" t="s">
        <v>254</v>
      </c>
      <c r="C274" s="63">
        <v>102175583</v>
      </c>
      <c r="D274" s="36">
        <v>2560</v>
      </c>
      <c r="E274" s="37">
        <f t="shared" si="41"/>
        <v>39912.337109375003</v>
      </c>
      <c r="F274" s="38">
        <f t="shared" si="42"/>
        <v>1.0014213721600898</v>
      </c>
      <c r="G274" s="37">
        <f t="shared" si="43"/>
        <v>-33.989858648022341</v>
      </c>
      <c r="H274" s="39">
        <f t="shared" si="44"/>
        <v>0</v>
      </c>
      <c r="I274" s="37">
        <f t="shared" si="45"/>
        <v>-33.989858648022341</v>
      </c>
      <c r="J274" s="82">
        <f t="shared" si="46"/>
        <v>-554.76094540284691</v>
      </c>
      <c r="K274" s="37">
        <f t="shared" si="47"/>
        <v>-588.75080405086931</v>
      </c>
      <c r="L274" s="37">
        <f t="shared" si="48"/>
        <v>-87014.038138937191</v>
      </c>
      <c r="M274" s="37">
        <f t="shared" si="49"/>
        <v>-1507202.0583702254</v>
      </c>
      <c r="N274" s="41">
        <f>'jan-sep'!M274</f>
        <v>-1750552.8150778734</v>
      </c>
      <c r="O274" s="41">
        <f t="shared" si="50"/>
        <v>243350.75670764805</v>
      </c>
    </row>
    <row r="275" spans="1:15" s="34" customFormat="1" x14ac:dyDescent="0.2">
      <c r="A275" s="33">
        <v>4640</v>
      </c>
      <c r="B275" s="34" t="s">
        <v>255</v>
      </c>
      <c r="C275" s="63">
        <v>385603850</v>
      </c>
      <c r="D275" s="36">
        <v>12097</v>
      </c>
      <c r="E275" s="37">
        <f t="shared" si="41"/>
        <v>31875.989914854923</v>
      </c>
      <c r="F275" s="38">
        <f t="shared" si="42"/>
        <v>0.79978522610737346</v>
      </c>
      <c r="G275" s="37">
        <f t="shared" si="43"/>
        <v>4787.8184580640254</v>
      </c>
      <c r="H275" s="39">
        <f t="shared" si="44"/>
        <v>1397.9450434636913</v>
      </c>
      <c r="I275" s="37">
        <f t="shared" si="45"/>
        <v>6185.7635015277165</v>
      </c>
      <c r="J275" s="82">
        <f t="shared" si="46"/>
        <v>-554.76094540284691</v>
      </c>
      <c r="K275" s="37">
        <f t="shared" si="47"/>
        <v>5631.0025561248694</v>
      </c>
      <c r="L275" s="37">
        <f t="shared" si="48"/>
        <v>74829181.077980787</v>
      </c>
      <c r="M275" s="37">
        <f t="shared" si="49"/>
        <v>68118237.921442538</v>
      </c>
      <c r="N275" s="41">
        <f>'jan-sep'!M275</f>
        <v>52478002.422979422</v>
      </c>
      <c r="O275" s="41">
        <f t="shared" si="50"/>
        <v>15640235.498463117</v>
      </c>
    </row>
    <row r="276" spans="1:15" s="34" customFormat="1" x14ac:dyDescent="0.2">
      <c r="A276" s="33">
        <v>4641</v>
      </c>
      <c r="B276" s="34" t="s">
        <v>256</v>
      </c>
      <c r="C276" s="63">
        <v>93615262</v>
      </c>
      <c r="D276" s="36">
        <v>1766</v>
      </c>
      <c r="E276" s="37">
        <f t="shared" si="41"/>
        <v>53009.774631936583</v>
      </c>
      <c r="F276" s="38">
        <f t="shared" si="42"/>
        <v>1.3300429164129779</v>
      </c>
      <c r="G276" s="37">
        <f t="shared" si="43"/>
        <v>-7892.45237218497</v>
      </c>
      <c r="H276" s="39">
        <f t="shared" si="44"/>
        <v>0</v>
      </c>
      <c r="I276" s="37">
        <f t="shared" si="45"/>
        <v>-7892.45237218497</v>
      </c>
      <c r="J276" s="82">
        <f t="shared" si="46"/>
        <v>-554.76094540284691</v>
      </c>
      <c r="K276" s="37">
        <f t="shared" si="47"/>
        <v>-8447.2133175878171</v>
      </c>
      <c r="L276" s="37">
        <f t="shared" si="48"/>
        <v>-13938070.889278658</v>
      </c>
      <c r="M276" s="37">
        <f t="shared" si="49"/>
        <v>-14917778.718860084</v>
      </c>
      <c r="N276" s="41">
        <f>'jan-sep'!M276</f>
        <v>-16207772.995870132</v>
      </c>
      <c r="O276" s="41">
        <f t="shared" si="50"/>
        <v>1289994.2770100478</v>
      </c>
    </row>
    <row r="277" spans="1:15" s="34" customFormat="1" x14ac:dyDescent="0.2">
      <c r="A277" s="33">
        <v>4642</v>
      </c>
      <c r="B277" s="34" t="s">
        <v>257</v>
      </c>
      <c r="C277" s="63">
        <v>83373190</v>
      </c>
      <c r="D277" s="36">
        <v>2117</v>
      </c>
      <c r="E277" s="37">
        <f t="shared" si="41"/>
        <v>39382.706660368443</v>
      </c>
      <c r="F277" s="38">
        <f t="shared" si="42"/>
        <v>0.98813266772946573</v>
      </c>
      <c r="G277" s="37">
        <f t="shared" si="43"/>
        <v>283.78841075591333</v>
      </c>
      <c r="H277" s="39">
        <f t="shared" si="44"/>
        <v>0</v>
      </c>
      <c r="I277" s="37">
        <f t="shared" si="45"/>
        <v>283.78841075591333</v>
      </c>
      <c r="J277" s="82">
        <f t="shared" si="46"/>
        <v>-554.76094540284691</v>
      </c>
      <c r="K277" s="37">
        <f t="shared" si="47"/>
        <v>-270.97253464693358</v>
      </c>
      <c r="L277" s="37">
        <f t="shared" si="48"/>
        <v>600780.06557026855</v>
      </c>
      <c r="M277" s="37">
        <f t="shared" si="49"/>
        <v>-573648.85584755836</v>
      </c>
      <c r="N277" s="41">
        <f>'jan-sep'!M277</f>
        <v>-2835923.5041093202</v>
      </c>
      <c r="O277" s="41">
        <f t="shared" si="50"/>
        <v>2262274.6482617618</v>
      </c>
    </row>
    <row r="278" spans="1:15" s="34" customFormat="1" x14ac:dyDescent="0.2">
      <c r="A278" s="33">
        <v>4643</v>
      </c>
      <c r="B278" s="34" t="s">
        <v>258</v>
      </c>
      <c r="C278" s="63">
        <v>196962340</v>
      </c>
      <c r="D278" s="36">
        <v>5204</v>
      </c>
      <c r="E278" s="37">
        <f t="shared" si="41"/>
        <v>37848.259031514222</v>
      </c>
      <c r="F278" s="38">
        <f t="shared" si="42"/>
        <v>0.94963257574577553</v>
      </c>
      <c r="G278" s="37">
        <f t="shared" si="43"/>
        <v>1204.456988068446</v>
      </c>
      <c r="H278" s="39">
        <f t="shared" si="44"/>
        <v>0</v>
      </c>
      <c r="I278" s="37">
        <f t="shared" si="45"/>
        <v>1204.456988068446</v>
      </c>
      <c r="J278" s="82">
        <f t="shared" si="46"/>
        <v>-554.76094540284691</v>
      </c>
      <c r="K278" s="37">
        <f t="shared" si="47"/>
        <v>649.69604266559907</v>
      </c>
      <c r="L278" s="37">
        <f t="shared" si="48"/>
        <v>6267994.1659081932</v>
      </c>
      <c r="M278" s="37">
        <f t="shared" si="49"/>
        <v>3381018.2060317774</v>
      </c>
      <c r="N278" s="41">
        <f>'jan-sep'!M278</f>
        <v>-4787569.1022129897</v>
      </c>
      <c r="O278" s="41">
        <f t="shared" si="50"/>
        <v>8168587.3082447667</v>
      </c>
    </row>
    <row r="279" spans="1:15" s="34" customFormat="1" x14ac:dyDescent="0.2">
      <c r="A279" s="33">
        <v>4644</v>
      </c>
      <c r="B279" s="34" t="s">
        <v>259</v>
      </c>
      <c r="C279" s="63">
        <v>176381097</v>
      </c>
      <c r="D279" s="36">
        <v>5246</v>
      </c>
      <c r="E279" s="37">
        <f t="shared" si="41"/>
        <v>33622.0162028212</v>
      </c>
      <c r="F279" s="38">
        <f t="shared" si="42"/>
        <v>0.84359393709142838</v>
      </c>
      <c r="G279" s="37">
        <f t="shared" si="43"/>
        <v>3740.2026852842591</v>
      </c>
      <c r="H279" s="39">
        <f t="shared" si="44"/>
        <v>786.8358426754944</v>
      </c>
      <c r="I279" s="37">
        <f t="shared" si="45"/>
        <v>4527.038527959754</v>
      </c>
      <c r="J279" s="82">
        <f t="shared" si="46"/>
        <v>-554.76094540284691</v>
      </c>
      <c r="K279" s="37">
        <f t="shared" si="47"/>
        <v>3972.277582556907</v>
      </c>
      <c r="L279" s="37">
        <f t="shared" si="48"/>
        <v>23748844.117676869</v>
      </c>
      <c r="M279" s="37">
        <f t="shared" si="49"/>
        <v>20838568.198093534</v>
      </c>
      <c r="N279" s="41">
        <f>'jan-sep'!M279</f>
        <v>3388327.3617583932</v>
      </c>
      <c r="O279" s="41">
        <f t="shared" si="50"/>
        <v>17450240.836335141</v>
      </c>
    </row>
    <row r="280" spans="1:15" s="34" customFormat="1" x14ac:dyDescent="0.2">
      <c r="A280" s="33">
        <v>4645</v>
      </c>
      <c r="B280" s="34" t="s">
        <v>260</v>
      </c>
      <c r="C280" s="63">
        <v>110570897</v>
      </c>
      <c r="D280" s="36">
        <v>2951</v>
      </c>
      <c r="E280" s="37">
        <f t="shared" si="41"/>
        <v>37468.958658082003</v>
      </c>
      <c r="F280" s="38">
        <f t="shared" si="42"/>
        <v>0.94011573138303062</v>
      </c>
      <c r="G280" s="37">
        <f t="shared" si="43"/>
        <v>1432.0372121277774</v>
      </c>
      <c r="H280" s="39">
        <f t="shared" si="44"/>
        <v>0</v>
      </c>
      <c r="I280" s="37">
        <f t="shared" si="45"/>
        <v>1432.0372121277774</v>
      </c>
      <c r="J280" s="82">
        <f t="shared" si="46"/>
        <v>-554.76094540284691</v>
      </c>
      <c r="K280" s="37">
        <f t="shared" si="47"/>
        <v>877.27626672493045</v>
      </c>
      <c r="L280" s="37">
        <f t="shared" si="48"/>
        <v>4225941.812989071</v>
      </c>
      <c r="M280" s="37">
        <f t="shared" si="49"/>
        <v>2588842.26310527</v>
      </c>
      <c r="N280" s="41">
        <f>'jan-sep'!M280</f>
        <v>4614358.1305375099</v>
      </c>
      <c r="O280" s="41">
        <f t="shared" si="50"/>
        <v>-2025515.8674322399</v>
      </c>
    </row>
    <row r="281" spans="1:15" s="34" customFormat="1" x14ac:dyDescent="0.2">
      <c r="A281" s="33">
        <v>4646</v>
      </c>
      <c r="B281" s="34" t="s">
        <v>261</v>
      </c>
      <c r="C281" s="63">
        <v>139373853</v>
      </c>
      <c r="D281" s="36">
        <v>2901</v>
      </c>
      <c r="E281" s="37">
        <f t="shared" si="41"/>
        <v>48043.382626680454</v>
      </c>
      <c r="F281" s="38">
        <f t="shared" si="42"/>
        <v>1.2054335485636498</v>
      </c>
      <c r="G281" s="37">
        <f t="shared" si="43"/>
        <v>-4912.6171690312922</v>
      </c>
      <c r="H281" s="39">
        <f t="shared" si="44"/>
        <v>0</v>
      </c>
      <c r="I281" s="37">
        <f t="shared" si="45"/>
        <v>-4912.6171690312922</v>
      </c>
      <c r="J281" s="82">
        <f t="shared" si="46"/>
        <v>-554.76094540284691</v>
      </c>
      <c r="K281" s="37">
        <f t="shared" si="47"/>
        <v>-5467.3781144341392</v>
      </c>
      <c r="L281" s="37">
        <f t="shared" si="48"/>
        <v>-14251502.407359779</v>
      </c>
      <c r="M281" s="37">
        <f t="shared" si="49"/>
        <v>-15860863.909973437</v>
      </c>
      <c r="N281" s="41">
        <f>'jan-sep'!M281</f>
        <v>-3144617.9099769159</v>
      </c>
      <c r="O281" s="41">
        <f t="shared" si="50"/>
        <v>-12716245.999996521</v>
      </c>
    </row>
    <row r="282" spans="1:15" s="34" customFormat="1" x14ac:dyDescent="0.2">
      <c r="A282" s="33">
        <v>4647</v>
      </c>
      <c r="B282" s="34" t="s">
        <v>409</v>
      </c>
      <c r="C282" s="63">
        <v>841276856</v>
      </c>
      <c r="D282" s="36">
        <v>22116</v>
      </c>
      <c r="E282" s="37">
        <f t="shared" si="41"/>
        <v>38039.286308554889</v>
      </c>
      <c r="F282" s="38">
        <f t="shared" si="42"/>
        <v>0.95442554984222683</v>
      </c>
      <c r="G282" s="37">
        <f t="shared" si="43"/>
        <v>1089.8406218440462</v>
      </c>
      <c r="H282" s="39">
        <f t="shared" si="44"/>
        <v>0</v>
      </c>
      <c r="I282" s="37">
        <f t="shared" si="45"/>
        <v>1089.8406218440462</v>
      </c>
      <c r="J282" s="82">
        <f t="shared" si="46"/>
        <v>-554.76094540284691</v>
      </c>
      <c r="K282" s="37">
        <f t="shared" si="47"/>
        <v>535.07967644119924</v>
      </c>
      <c r="L282" s="37">
        <f t="shared" si="48"/>
        <v>24102915.192702923</v>
      </c>
      <c r="M282" s="37">
        <f t="shared" si="49"/>
        <v>11833822.124173563</v>
      </c>
      <c r="N282" s="41">
        <f>'jan-sep'!M282</f>
        <v>20493262.45692879</v>
      </c>
      <c r="O282" s="41">
        <f t="shared" si="50"/>
        <v>-8659440.3327552266</v>
      </c>
    </row>
    <row r="283" spans="1:15" s="34" customFormat="1" x14ac:dyDescent="0.2">
      <c r="A283" s="33">
        <v>4648</v>
      </c>
      <c r="B283" s="34" t="s">
        <v>262</v>
      </c>
      <c r="C283" s="63">
        <v>128166454</v>
      </c>
      <c r="D283" s="36">
        <v>3521</v>
      </c>
      <c r="E283" s="37">
        <f t="shared" si="41"/>
        <v>36400.583357000854</v>
      </c>
      <c r="F283" s="38">
        <f t="shared" si="42"/>
        <v>0.91330963739112236</v>
      </c>
      <c r="G283" s="37">
        <f t="shared" si="43"/>
        <v>2073.0623927764668</v>
      </c>
      <c r="H283" s="39">
        <f t="shared" si="44"/>
        <v>0</v>
      </c>
      <c r="I283" s="37">
        <f t="shared" si="45"/>
        <v>2073.0623927764668</v>
      </c>
      <c r="J283" s="82">
        <f t="shared" si="46"/>
        <v>-554.76094540284691</v>
      </c>
      <c r="K283" s="37">
        <f t="shared" si="47"/>
        <v>1518.3014473736198</v>
      </c>
      <c r="L283" s="37">
        <f t="shared" si="48"/>
        <v>7299252.6849659393</v>
      </c>
      <c r="M283" s="37">
        <f t="shared" si="49"/>
        <v>5345939.3962025149</v>
      </c>
      <c r="N283" s="41">
        <f>'jan-sep'!M283</f>
        <v>2957674.2629339076</v>
      </c>
      <c r="O283" s="41">
        <f t="shared" si="50"/>
        <v>2388265.1332686073</v>
      </c>
    </row>
    <row r="284" spans="1:15" s="34" customFormat="1" x14ac:dyDescent="0.2">
      <c r="A284" s="33">
        <v>4649</v>
      </c>
      <c r="B284" s="34" t="s">
        <v>410</v>
      </c>
      <c r="C284" s="63">
        <v>301997945</v>
      </c>
      <c r="D284" s="36">
        <v>9527</v>
      </c>
      <c r="E284" s="37">
        <f t="shared" si="41"/>
        <v>31699.165004723418</v>
      </c>
      <c r="F284" s="38">
        <f t="shared" si="42"/>
        <v>0.79534859681025361</v>
      </c>
      <c r="G284" s="37">
        <f t="shared" si="43"/>
        <v>4893.9134041429288</v>
      </c>
      <c r="H284" s="39">
        <f t="shared" si="44"/>
        <v>1459.8337620097182</v>
      </c>
      <c r="I284" s="37">
        <f t="shared" si="45"/>
        <v>6353.747166152647</v>
      </c>
      <c r="J284" s="82">
        <f t="shared" si="46"/>
        <v>-554.76094540284691</v>
      </c>
      <c r="K284" s="37">
        <f t="shared" si="47"/>
        <v>5798.9862207497999</v>
      </c>
      <c r="L284" s="37">
        <f t="shared" si="48"/>
        <v>60532149.251936264</v>
      </c>
      <c r="M284" s="37">
        <f t="shared" si="49"/>
        <v>55246941.725083344</v>
      </c>
      <c r="N284" s="41">
        <f>'jan-sep'!M284</f>
        <v>43592655.774578422</v>
      </c>
      <c r="O284" s="41">
        <f t="shared" si="50"/>
        <v>11654285.950504921</v>
      </c>
    </row>
    <row r="285" spans="1:15" s="34" customFormat="1" x14ac:dyDescent="0.2">
      <c r="A285" s="33">
        <v>4650</v>
      </c>
      <c r="B285" s="34" t="s">
        <v>263</v>
      </c>
      <c r="C285" s="63">
        <v>184332969</v>
      </c>
      <c r="D285" s="36">
        <v>5875</v>
      </c>
      <c r="E285" s="37">
        <f t="shared" si="41"/>
        <v>31375.824510638296</v>
      </c>
      <c r="F285" s="38">
        <f t="shared" si="42"/>
        <v>0.78723581503116846</v>
      </c>
      <c r="G285" s="37">
        <f t="shared" si="43"/>
        <v>5087.917700594001</v>
      </c>
      <c r="H285" s="39">
        <f t="shared" si="44"/>
        <v>1573.0029349395106</v>
      </c>
      <c r="I285" s="37">
        <f t="shared" si="45"/>
        <v>6660.9206355335118</v>
      </c>
      <c r="J285" s="82">
        <f t="shared" si="46"/>
        <v>-554.76094540284691</v>
      </c>
      <c r="K285" s="37">
        <f t="shared" si="47"/>
        <v>6106.1596901306648</v>
      </c>
      <c r="L285" s="37">
        <f t="shared" si="48"/>
        <v>39132908.733759381</v>
      </c>
      <c r="M285" s="37">
        <f t="shared" si="49"/>
        <v>35873688.179517657</v>
      </c>
      <c r="N285" s="41">
        <f>'jan-sep'!M285</f>
        <v>24432444.77533308</v>
      </c>
      <c r="O285" s="41">
        <f t="shared" si="50"/>
        <v>11441243.404184576</v>
      </c>
    </row>
    <row r="286" spans="1:15" s="34" customFormat="1" x14ac:dyDescent="0.2">
      <c r="A286" s="33">
        <v>4651</v>
      </c>
      <c r="B286" s="34" t="s">
        <v>264</v>
      </c>
      <c r="C286" s="63">
        <v>243643318</v>
      </c>
      <c r="D286" s="36">
        <v>7207</v>
      </c>
      <c r="E286" s="37">
        <f t="shared" si="41"/>
        <v>33806.482308866383</v>
      </c>
      <c r="F286" s="38">
        <f t="shared" si="42"/>
        <v>0.84822228798269717</v>
      </c>
      <c r="G286" s="37">
        <f t="shared" si="43"/>
        <v>3629.5230216571495</v>
      </c>
      <c r="H286" s="39">
        <f t="shared" si="44"/>
        <v>722.27270555968016</v>
      </c>
      <c r="I286" s="37">
        <f t="shared" si="45"/>
        <v>4351.7957272168296</v>
      </c>
      <c r="J286" s="82">
        <f t="shared" si="46"/>
        <v>-554.76094540284691</v>
      </c>
      <c r="K286" s="37">
        <f t="shared" si="47"/>
        <v>3797.0347818139826</v>
      </c>
      <c r="L286" s="37">
        <f t="shared" si="48"/>
        <v>31363391.80605169</v>
      </c>
      <c r="M286" s="37">
        <f t="shared" si="49"/>
        <v>27365229.672533374</v>
      </c>
      <c r="N286" s="41">
        <f>'jan-sep'!M286</f>
        <v>19907324.571936239</v>
      </c>
      <c r="O286" s="41">
        <f t="shared" si="50"/>
        <v>7457905.1005971357</v>
      </c>
    </row>
    <row r="287" spans="1:15" s="34" customFormat="1" x14ac:dyDescent="0.2">
      <c r="A287" s="33">
        <v>5001</v>
      </c>
      <c r="B287" s="34" t="s">
        <v>352</v>
      </c>
      <c r="C287" s="63">
        <v>8257043172</v>
      </c>
      <c r="D287" s="36">
        <v>210496</v>
      </c>
      <c r="E287" s="37">
        <f t="shared" si="41"/>
        <v>39226.6036979325</v>
      </c>
      <c r="F287" s="38">
        <f t="shared" si="42"/>
        <v>0.98421596291680424</v>
      </c>
      <c r="G287" s="37">
        <f t="shared" si="43"/>
        <v>377.45018821747942</v>
      </c>
      <c r="H287" s="39">
        <f t="shared" si="44"/>
        <v>0</v>
      </c>
      <c r="I287" s="37">
        <f t="shared" si="45"/>
        <v>377.45018821747942</v>
      </c>
      <c r="J287" s="82">
        <f t="shared" si="46"/>
        <v>-554.76094540284691</v>
      </c>
      <c r="K287" s="37">
        <f t="shared" si="47"/>
        <v>-177.31075718536749</v>
      </c>
      <c r="L287" s="37">
        <f t="shared" si="48"/>
        <v>79451754.819026545</v>
      </c>
      <c r="M287" s="37">
        <f t="shared" si="49"/>
        <v>-37323205.144491114</v>
      </c>
      <c r="N287" s="41">
        <f>'jan-sep'!M287</f>
        <v>-3523390.0447780895</v>
      </c>
      <c r="O287" s="41">
        <f t="shared" si="50"/>
        <v>-33799815.099713027</v>
      </c>
    </row>
    <row r="288" spans="1:15" s="34" customFormat="1" x14ac:dyDescent="0.2">
      <c r="A288" s="33">
        <v>5006</v>
      </c>
      <c r="B288" s="34" t="s">
        <v>353</v>
      </c>
      <c r="C288" s="63">
        <v>687453537</v>
      </c>
      <c r="D288" s="36">
        <v>24004</v>
      </c>
      <c r="E288" s="37">
        <f t="shared" si="41"/>
        <v>28639.124187635392</v>
      </c>
      <c r="F288" s="38">
        <f t="shared" si="42"/>
        <v>0.71857057538002322</v>
      </c>
      <c r="G288" s="37">
        <f t="shared" si="43"/>
        <v>6729.9378943957436</v>
      </c>
      <c r="H288" s="39">
        <f t="shared" si="44"/>
        <v>2530.848047990527</v>
      </c>
      <c r="I288" s="37">
        <f t="shared" si="45"/>
        <v>9260.7859423862701</v>
      </c>
      <c r="J288" s="82">
        <f t="shared" si="46"/>
        <v>-554.76094540284691</v>
      </c>
      <c r="K288" s="37">
        <f t="shared" si="47"/>
        <v>8706.024996983424</v>
      </c>
      <c r="L288" s="37">
        <f t="shared" si="48"/>
        <v>222295905.76104003</v>
      </c>
      <c r="M288" s="37">
        <f t="shared" si="49"/>
        <v>208979424.0275901</v>
      </c>
      <c r="N288" s="41">
        <f>'jan-sep'!M288</f>
        <v>156875521.5851821</v>
      </c>
      <c r="O288" s="41">
        <f t="shared" si="50"/>
        <v>52103902.442407995</v>
      </c>
    </row>
    <row r="289" spans="1:15" s="34" customFormat="1" x14ac:dyDescent="0.2">
      <c r="A289" s="33">
        <v>5007</v>
      </c>
      <c r="B289" s="34" t="s">
        <v>354</v>
      </c>
      <c r="C289" s="63">
        <v>452408004</v>
      </c>
      <c r="D289" s="36">
        <v>15001</v>
      </c>
      <c r="E289" s="37">
        <f t="shared" si="41"/>
        <v>30158.523031797879</v>
      </c>
      <c r="F289" s="38">
        <f t="shared" si="42"/>
        <v>0.75669308550039038</v>
      </c>
      <c r="G289" s="37">
        <f t="shared" si="43"/>
        <v>5818.2985878982518</v>
      </c>
      <c r="H289" s="39">
        <f t="shared" si="44"/>
        <v>1999.0584525336569</v>
      </c>
      <c r="I289" s="37">
        <f t="shared" si="45"/>
        <v>7817.3570404319089</v>
      </c>
      <c r="J289" s="82">
        <f t="shared" si="46"/>
        <v>-554.76094540284691</v>
      </c>
      <c r="K289" s="37">
        <f t="shared" si="47"/>
        <v>7262.5960950290619</v>
      </c>
      <c r="L289" s="37">
        <f t="shared" si="48"/>
        <v>117268172.96351907</v>
      </c>
      <c r="M289" s="37">
        <f t="shared" si="49"/>
        <v>108946204.02153096</v>
      </c>
      <c r="N289" s="41">
        <f>'jan-sep'!M289</f>
        <v>82612058.706114262</v>
      </c>
      <c r="O289" s="41">
        <f t="shared" si="50"/>
        <v>26334145.315416694</v>
      </c>
    </row>
    <row r="290" spans="1:15" s="34" customFormat="1" x14ac:dyDescent="0.2">
      <c r="A290" s="33">
        <v>5014</v>
      </c>
      <c r="B290" s="34" t="s">
        <v>356</v>
      </c>
      <c r="C290" s="63">
        <v>492821782</v>
      </c>
      <c r="D290" s="36">
        <v>5265</v>
      </c>
      <c r="E290" s="37">
        <f t="shared" si="41"/>
        <v>93603.377397910735</v>
      </c>
      <c r="F290" s="38">
        <f t="shared" si="42"/>
        <v>2.3485575995151828</v>
      </c>
      <c r="G290" s="37">
        <f t="shared" si="43"/>
        <v>-32248.614031769459</v>
      </c>
      <c r="H290" s="39">
        <f t="shared" si="44"/>
        <v>0</v>
      </c>
      <c r="I290" s="37">
        <f t="shared" si="45"/>
        <v>-32248.614031769459</v>
      </c>
      <c r="J290" s="82">
        <f t="shared" si="46"/>
        <v>-554.76094540284691</v>
      </c>
      <c r="K290" s="37">
        <f t="shared" si="47"/>
        <v>-32803.374977172309</v>
      </c>
      <c r="L290" s="37">
        <f t="shared" si="48"/>
        <v>-169788952.8772662</v>
      </c>
      <c r="M290" s="37">
        <f t="shared" si="49"/>
        <v>-172709769.25481221</v>
      </c>
      <c r="N290" s="41">
        <f>'jan-sep'!M290</f>
        <v>-74994858.423587888</v>
      </c>
      <c r="O290" s="41">
        <f t="shared" si="50"/>
        <v>-97714910.831224322</v>
      </c>
    </row>
    <row r="291" spans="1:15" s="34" customFormat="1" x14ac:dyDescent="0.2">
      <c r="A291" s="33">
        <v>5020</v>
      </c>
      <c r="B291" s="34" t="s">
        <v>359</v>
      </c>
      <c r="C291" s="63">
        <v>24904737</v>
      </c>
      <c r="D291" s="36">
        <v>904</v>
      </c>
      <c r="E291" s="37">
        <f t="shared" si="41"/>
        <v>27549.487831858409</v>
      </c>
      <c r="F291" s="38">
        <f t="shared" si="42"/>
        <v>0.69123103042760814</v>
      </c>
      <c r="G291" s="37">
        <f t="shared" si="43"/>
        <v>7383.7197078619338</v>
      </c>
      <c r="H291" s="39">
        <f t="shared" si="44"/>
        <v>2912.2207725124713</v>
      </c>
      <c r="I291" s="37">
        <f t="shared" si="45"/>
        <v>10295.940480374406</v>
      </c>
      <c r="J291" s="82">
        <f t="shared" si="46"/>
        <v>-554.76094540284691</v>
      </c>
      <c r="K291" s="37">
        <f t="shared" si="47"/>
        <v>9741.1795349715594</v>
      </c>
      <c r="L291" s="37">
        <f t="shared" si="48"/>
        <v>9307530.1942584626</v>
      </c>
      <c r="M291" s="37">
        <f t="shared" si="49"/>
        <v>8806026.2996142898</v>
      </c>
      <c r="N291" s="41">
        <f>'jan-sep'!M291</f>
        <v>6353006.3670640159</v>
      </c>
      <c r="O291" s="41">
        <f t="shared" si="50"/>
        <v>2453019.9325502738</v>
      </c>
    </row>
    <row r="292" spans="1:15" s="34" customFormat="1" x14ac:dyDescent="0.2">
      <c r="A292" s="33">
        <v>5021</v>
      </c>
      <c r="B292" s="34" t="s">
        <v>360</v>
      </c>
      <c r="C292" s="63">
        <v>230961027</v>
      </c>
      <c r="D292" s="36">
        <v>7066</v>
      </c>
      <c r="E292" s="37">
        <f t="shared" si="41"/>
        <v>32686.24780639683</v>
      </c>
      <c r="F292" s="38">
        <f t="shared" si="42"/>
        <v>0.82011501955765098</v>
      </c>
      <c r="G292" s="37">
        <f t="shared" si="43"/>
        <v>4301.6637231388813</v>
      </c>
      <c r="H292" s="39">
        <f t="shared" si="44"/>
        <v>1114.3547814240237</v>
      </c>
      <c r="I292" s="37">
        <f t="shared" si="45"/>
        <v>5416.018504562905</v>
      </c>
      <c r="J292" s="82">
        <f t="shared" si="46"/>
        <v>-554.76094540284691</v>
      </c>
      <c r="K292" s="37">
        <f t="shared" si="47"/>
        <v>4861.257559160058</v>
      </c>
      <c r="L292" s="37">
        <f t="shared" si="48"/>
        <v>38269586.753241487</v>
      </c>
      <c r="M292" s="37">
        <f t="shared" si="49"/>
        <v>34349645.913024969</v>
      </c>
      <c r="N292" s="41">
        <f>'jan-sep'!M292</f>
        <v>27645201.37972825</v>
      </c>
      <c r="O292" s="41">
        <f t="shared" si="50"/>
        <v>6704444.5332967192</v>
      </c>
    </row>
    <row r="293" spans="1:15" s="34" customFormat="1" x14ac:dyDescent="0.2">
      <c r="A293" s="33">
        <v>5022</v>
      </c>
      <c r="B293" s="34" t="s">
        <v>361</v>
      </c>
      <c r="C293" s="63">
        <v>71824410</v>
      </c>
      <c r="D293" s="36">
        <v>2443</v>
      </c>
      <c r="E293" s="37">
        <f t="shared" si="41"/>
        <v>29400.085959885386</v>
      </c>
      <c r="F293" s="38">
        <f t="shared" si="42"/>
        <v>0.73766350346488263</v>
      </c>
      <c r="G293" s="37">
        <f t="shared" si="43"/>
        <v>6273.3608310457475</v>
      </c>
      <c r="H293" s="39">
        <f t="shared" si="44"/>
        <v>2264.5114277030293</v>
      </c>
      <c r="I293" s="37">
        <f t="shared" si="45"/>
        <v>8537.8722587487773</v>
      </c>
      <c r="J293" s="82">
        <f t="shared" si="46"/>
        <v>-554.76094540284691</v>
      </c>
      <c r="K293" s="37">
        <f t="shared" si="47"/>
        <v>7983.1113133459303</v>
      </c>
      <c r="L293" s="37">
        <f t="shared" si="48"/>
        <v>20858021.928123262</v>
      </c>
      <c r="M293" s="37">
        <f t="shared" si="49"/>
        <v>19502740.938504107</v>
      </c>
      <c r="N293" s="41">
        <f>'jan-sep'!M293</f>
        <v>15424830.104355525</v>
      </c>
      <c r="O293" s="41">
        <f t="shared" si="50"/>
        <v>4077910.8341485821</v>
      </c>
    </row>
    <row r="294" spans="1:15" s="34" customFormat="1" x14ac:dyDescent="0.2">
      <c r="A294" s="33">
        <v>5025</v>
      </c>
      <c r="B294" s="34" t="s">
        <v>362</v>
      </c>
      <c r="C294" s="63">
        <v>179310544</v>
      </c>
      <c r="D294" s="36">
        <v>5572</v>
      </c>
      <c r="E294" s="37">
        <f t="shared" si="41"/>
        <v>32180.643216080403</v>
      </c>
      <c r="F294" s="38">
        <f t="shared" si="42"/>
        <v>0.80742913646296777</v>
      </c>
      <c r="G294" s="37">
        <f t="shared" si="43"/>
        <v>4605.0264773287372</v>
      </c>
      <c r="H294" s="39">
        <f t="shared" si="44"/>
        <v>1291.3163880347731</v>
      </c>
      <c r="I294" s="37">
        <f t="shared" si="45"/>
        <v>5896.3428653635101</v>
      </c>
      <c r="J294" s="82">
        <f t="shared" si="46"/>
        <v>-554.76094540284691</v>
      </c>
      <c r="K294" s="37">
        <f t="shared" si="47"/>
        <v>5341.5819199606631</v>
      </c>
      <c r="L294" s="37">
        <f t="shared" si="48"/>
        <v>32854422.445805479</v>
      </c>
      <c r="M294" s="37">
        <f t="shared" si="49"/>
        <v>29763294.458020814</v>
      </c>
      <c r="N294" s="41">
        <f>'jan-sep'!M294</f>
        <v>21725182.268673345</v>
      </c>
      <c r="O294" s="41">
        <f t="shared" si="50"/>
        <v>8038112.1893474683</v>
      </c>
    </row>
    <row r="295" spans="1:15" s="34" customFormat="1" x14ac:dyDescent="0.2">
      <c r="A295" s="33">
        <v>5026</v>
      </c>
      <c r="B295" s="34" t="s">
        <v>363</v>
      </c>
      <c r="C295" s="63">
        <v>54057254</v>
      </c>
      <c r="D295" s="36">
        <v>1953</v>
      </c>
      <c r="E295" s="37">
        <f t="shared" si="41"/>
        <v>27679.085509472607</v>
      </c>
      <c r="F295" s="38">
        <f t="shared" si="42"/>
        <v>0.69448270380843569</v>
      </c>
      <c r="G295" s="37">
        <f t="shared" si="43"/>
        <v>7305.9611012934156</v>
      </c>
      <c r="H295" s="39">
        <f t="shared" si="44"/>
        <v>2866.8615853475021</v>
      </c>
      <c r="I295" s="37">
        <f t="shared" si="45"/>
        <v>10172.822686640917</v>
      </c>
      <c r="J295" s="82">
        <f t="shared" si="46"/>
        <v>-554.76094540284691</v>
      </c>
      <c r="K295" s="37">
        <f t="shared" si="47"/>
        <v>9618.0617412380707</v>
      </c>
      <c r="L295" s="37">
        <f t="shared" si="48"/>
        <v>19867522.70700971</v>
      </c>
      <c r="M295" s="37">
        <f t="shared" si="49"/>
        <v>18784074.58063795</v>
      </c>
      <c r="N295" s="41">
        <f>'jan-sep'!M295</f>
        <v>14565358.468668172</v>
      </c>
      <c r="O295" s="41">
        <f t="shared" si="50"/>
        <v>4218716.1119697783</v>
      </c>
    </row>
    <row r="296" spans="1:15" s="34" customFormat="1" x14ac:dyDescent="0.2">
      <c r="A296" s="33">
        <v>5027</v>
      </c>
      <c r="B296" s="34" t="s">
        <v>364</v>
      </c>
      <c r="C296" s="63">
        <v>168783674</v>
      </c>
      <c r="D296" s="36">
        <v>6120</v>
      </c>
      <c r="E296" s="37">
        <f t="shared" si="41"/>
        <v>27579.031699346404</v>
      </c>
      <c r="F296" s="38">
        <f t="shared" si="42"/>
        <v>0.6919723014846666</v>
      </c>
      <c r="G296" s="37">
        <f t="shared" si="43"/>
        <v>7365.9933873691371</v>
      </c>
      <c r="H296" s="39">
        <f t="shared" si="44"/>
        <v>2901.8804188916729</v>
      </c>
      <c r="I296" s="37">
        <f t="shared" si="45"/>
        <v>10267.87380626081</v>
      </c>
      <c r="J296" s="82">
        <f t="shared" si="46"/>
        <v>-554.76094540284691</v>
      </c>
      <c r="K296" s="37">
        <f t="shared" si="47"/>
        <v>9713.1128608579638</v>
      </c>
      <c r="L296" s="37">
        <f t="shared" si="48"/>
        <v>62839387.694316156</v>
      </c>
      <c r="M296" s="37">
        <f t="shared" si="49"/>
        <v>59444250.708450742</v>
      </c>
      <c r="N296" s="41">
        <f>'jan-sep'!M296</f>
        <v>47117166.068176754</v>
      </c>
      <c r="O296" s="41">
        <f t="shared" si="50"/>
        <v>12327084.640273988</v>
      </c>
    </row>
    <row r="297" spans="1:15" s="34" customFormat="1" x14ac:dyDescent="0.2">
      <c r="A297" s="33">
        <v>5028</v>
      </c>
      <c r="B297" s="34" t="s">
        <v>365</v>
      </c>
      <c r="C297" s="63">
        <v>522756916</v>
      </c>
      <c r="D297" s="36">
        <v>17123</v>
      </c>
      <c r="E297" s="37">
        <f t="shared" si="41"/>
        <v>30529.516790282076</v>
      </c>
      <c r="F297" s="38">
        <f t="shared" si="42"/>
        <v>0.76600151255806836</v>
      </c>
      <c r="G297" s="37">
        <f t="shared" si="43"/>
        <v>5595.7023328077339</v>
      </c>
      <c r="H297" s="39">
        <f t="shared" si="44"/>
        <v>1869.2106370641877</v>
      </c>
      <c r="I297" s="37">
        <f t="shared" si="45"/>
        <v>7464.9129698719216</v>
      </c>
      <c r="J297" s="82">
        <f t="shared" si="46"/>
        <v>-554.76094540284691</v>
      </c>
      <c r="K297" s="37">
        <f t="shared" si="47"/>
        <v>6910.1520244690746</v>
      </c>
      <c r="L297" s="37">
        <f t="shared" si="48"/>
        <v>127821704.78311691</v>
      </c>
      <c r="M297" s="37">
        <f t="shared" si="49"/>
        <v>118322533.11498396</v>
      </c>
      <c r="N297" s="41">
        <f>'jan-sep'!M297</f>
        <v>93587641.863315433</v>
      </c>
      <c r="O297" s="41">
        <f t="shared" si="50"/>
        <v>24734891.251668528</v>
      </c>
    </row>
    <row r="298" spans="1:15" s="34" customFormat="1" x14ac:dyDescent="0.2">
      <c r="A298" s="33">
        <v>5029</v>
      </c>
      <c r="B298" s="34" t="s">
        <v>366</v>
      </c>
      <c r="C298" s="63">
        <v>253723435</v>
      </c>
      <c r="D298" s="36">
        <v>8360</v>
      </c>
      <c r="E298" s="37">
        <f t="shared" si="41"/>
        <v>30349.69318181818</v>
      </c>
      <c r="F298" s="38">
        <f t="shared" si="42"/>
        <v>0.76148964435447997</v>
      </c>
      <c r="G298" s="37">
        <f t="shared" si="43"/>
        <v>5703.5964978860711</v>
      </c>
      <c r="H298" s="39">
        <f t="shared" si="44"/>
        <v>1932.1489000265512</v>
      </c>
      <c r="I298" s="37">
        <f t="shared" si="45"/>
        <v>7635.7453979126221</v>
      </c>
      <c r="J298" s="82">
        <f t="shared" si="46"/>
        <v>-554.76094540284691</v>
      </c>
      <c r="K298" s="37">
        <f t="shared" si="47"/>
        <v>7080.9844525097751</v>
      </c>
      <c r="L298" s="37">
        <f t="shared" si="48"/>
        <v>63834831.526549518</v>
      </c>
      <c r="M298" s="37">
        <f t="shared" si="49"/>
        <v>59197030.022981718</v>
      </c>
      <c r="N298" s="41">
        <f>'jan-sep'!M298</f>
        <v>47400418.274176084</v>
      </c>
      <c r="O298" s="41">
        <f t="shared" si="50"/>
        <v>11796611.748805635</v>
      </c>
    </row>
    <row r="299" spans="1:15" s="34" customFormat="1" x14ac:dyDescent="0.2">
      <c r="A299" s="33">
        <v>5031</v>
      </c>
      <c r="B299" s="34" t="s">
        <v>367</v>
      </c>
      <c r="C299" s="63">
        <v>521808100</v>
      </c>
      <c r="D299" s="36">
        <v>14425</v>
      </c>
      <c r="E299" s="37">
        <f t="shared" si="41"/>
        <v>36173.871750433274</v>
      </c>
      <c r="F299" s="38">
        <f t="shared" si="42"/>
        <v>0.90762132483975855</v>
      </c>
      <c r="G299" s="37">
        <f t="shared" si="43"/>
        <v>2209.0893567170147</v>
      </c>
      <c r="H299" s="39">
        <f t="shared" si="44"/>
        <v>0</v>
      </c>
      <c r="I299" s="37">
        <f t="shared" si="45"/>
        <v>2209.0893567170147</v>
      </c>
      <c r="J299" s="82">
        <f t="shared" si="46"/>
        <v>-554.76094540284691</v>
      </c>
      <c r="K299" s="37">
        <f t="shared" si="47"/>
        <v>1654.3284113141676</v>
      </c>
      <c r="L299" s="37">
        <f t="shared" si="48"/>
        <v>31866113.970642935</v>
      </c>
      <c r="M299" s="37">
        <f t="shared" si="49"/>
        <v>23863687.33320687</v>
      </c>
      <c r="N299" s="41">
        <f>'jan-sep'!M299</f>
        <v>25124558.960285921</v>
      </c>
      <c r="O299" s="41">
        <f t="shared" si="50"/>
        <v>-1260871.627079051</v>
      </c>
    </row>
    <row r="300" spans="1:15" s="34" customFormat="1" x14ac:dyDescent="0.2">
      <c r="A300" s="33">
        <v>5032</v>
      </c>
      <c r="B300" s="34" t="s">
        <v>368</v>
      </c>
      <c r="C300" s="63">
        <v>123049120</v>
      </c>
      <c r="D300" s="36">
        <v>4090</v>
      </c>
      <c r="E300" s="37">
        <f t="shared" si="41"/>
        <v>30085.359413202936</v>
      </c>
      <c r="F300" s="38">
        <f t="shared" si="42"/>
        <v>0.75485737211871684</v>
      </c>
      <c r="G300" s="37">
        <f t="shared" si="43"/>
        <v>5862.1967590552176</v>
      </c>
      <c r="H300" s="39">
        <f t="shared" si="44"/>
        <v>2024.6657190418869</v>
      </c>
      <c r="I300" s="37">
        <f t="shared" si="45"/>
        <v>7886.862478097104</v>
      </c>
      <c r="J300" s="82">
        <f t="shared" si="46"/>
        <v>-554.76094540284691</v>
      </c>
      <c r="K300" s="37">
        <f t="shared" si="47"/>
        <v>7332.101532694257</v>
      </c>
      <c r="L300" s="37">
        <f t="shared" si="48"/>
        <v>32257267.535417154</v>
      </c>
      <c r="M300" s="37">
        <f t="shared" si="49"/>
        <v>29988295.268719513</v>
      </c>
      <c r="N300" s="41">
        <f>'jan-sep'!M300</f>
        <v>22319117.984614853</v>
      </c>
      <c r="O300" s="41">
        <f t="shared" si="50"/>
        <v>7669177.2841046602</v>
      </c>
    </row>
    <row r="301" spans="1:15" s="34" customFormat="1" x14ac:dyDescent="0.2">
      <c r="A301" s="33">
        <v>5033</v>
      </c>
      <c r="B301" s="34" t="s">
        <v>369</v>
      </c>
      <c r="C301" s="63">
        <v>35918170</v>
      </c>
      <c r="D301" s="36">
        <v>750</v>
      </c>
      <c r="E301" s="37">
        <f t="shared" si="41"/>
        <v>47890.893333333333</v>
      </c>
      <c r="F301" s="38">
        <f t="shared" si="42"/>
        <v>1.2016075125947483</v>
      </c>
      <c r="G301" s="37">
        <f t="shared" si="43"/>
        <v>-4821.1235930230205</v>
      </c>
      <c r="H301" s="39">
        <f t="shared" si="44"/>
        <v>0</v>
      </c>
      <c r="I301" s="37">
        <f t="shared" si="45"/>
        <v>-4821.1235930230205</v>
      </c>
      <c r="J301" s="82">
        <f t="shared" si="46"/>
        <v>-554.76094540284691</v>
      </c>
      <c r="K301" s="37">
        <f t="shared" si="47"/>
        <v>-5375.8845384258675</v>
      </c>
      <c r="L301" s="37">
        <f t="shared" si="48"/>
        <v>-3615842.6947672656</v>
      </c>
      <c r="M301" s="37">
        <f t="shared" si="49"/>
        <v>-4031913.4038194008</v>
      </c>
      <c r="N301" s="41">
        <f>'jan-sep'!M301</f>
        <v>-5008000.0005110968</v>
      </c>
      <c r="O301" s="41">
        <f t="shared" si="50"/>
        <v>976086.59669169597</v>
      </c>
    </row>
    <row r="302" spans="1:15" s="34" customFormat="1" x14ac:dyDescent="0.2">
      <c r="A302" s="33">
        <v>5034</v>
      </c>
      <c r="B302" s="34" t="s">
        <v>370</v>
      </c>
      <c r="C302" s="63">
        <v>68376631</v>
      </c>
      <c r="D302" s="36">
        <v>2399</v>
      </c>
      <c r="E302" s="37">
        <f t="shared" si="41"/>
        <v>28502.1388078366</v>
      </c>
      <c r="F302" s="38">
        <f t="shared" si="42"/>
        <v>0.71513354069503221</v>
      </c>
      <c r="G302" s="37">
        <f t="shared" si="43"/>
        <v>6812.1291222750197</v>
      </c>
      <c r="H302" s="39">
        <f t="shared" si="44"/>
        <v>2578.7929309201045</v>
      </c>
      <c r="I302" s="37">
        <f t="shared" si="45"/>
        <v>9390.922053195125</v>
      </c>
      <c r="J302" s="82">
        <f t="shared" si="46"/>
        <v>-554.76094540284691</v>
      </c>
      <c r="K302" s="37">
        <f t="shared" si="47"/>
        <v>8836.1611077922789</v>
      </c>
      <c r="L302" s="37">
        <f t="shared" si="48"/>
        <v>22528822.005615104</v>
      </c>
      <c r="M302" s="37">
        <f t="shared" si="49"/>
        <v>21197950.497593679</v>
      </c>
      <c r="N302" s="41">
        <f>'jan-sep'!M302</f>
        <v>16392602.038701965</v>
      </c>
      <c r="O302" s="41">
        <f t="shared" si="50"/>
        <v>4805348.458891714</v>
      </c>
    </row>
    <row r="303" spans="1:15" s="34" customFormat="1" x14ac:dyDescent="0.2">
      <c r="A303" s="33">
        <v>5035</v>
      </c>
      <c r="B303" s="34" t="s">
        <v>371</v>
      </c>
      <c r="C303" s="63">
        <v>752359076</v>
      </c>
      <c r="D303" s="36">
        <v>24287</v>
      </c>
      <c r="E303" s="37">
        <f t="shared" si="41"/>
        <v>30977.851360810309</v>
      </c>
      <c r="F303" s="38">
        <f t="shared" si="42"/>
        <v>0.7772504609615366</v>
      </c>
      <c r="G303" s="37">
        <f t="shared" si="43"/>
        <v>5326.7015904907939</v>
      </c>
      <c r="H303" s="39">
        <f t="shared" si="44"/>
        <v>1712.2935373793061</v>
      </c>
      <c r="I303" s="37">
        <f t="shared" si="45"/>
        <v>7038.9951278701001</v>
      </c>
      <c r="J303" s="82">
        <f t="shared" si="46"/>
        <v>-554.76094540284691</v>
      </c>
      <c r="K303" s="37">
        <f t="shared" si="47"/>
        <v>6484.234182467253</v>
      </c>
      <c r="L303" s="37">
        <f t="shared" si="48"/>
        <v>170956074.67058113</v>
      </c>
      <c r="M303" s="37">
        <f t="shared" si="49"/>
        <v>157482595.58958218</v>
      </c>
      <c r="N303" s="41">
        <f>'jan-sep'!M303</f>
        <v>122168323.63018112</v>
      </c>
      <c r="O303" s="41">
        <f t="shared" si="50"/>
        <v>35314271.959401056</v>
      </c>
    </row>
    <row r="304" spans="1:15" s="34" customFormat="1" x14ac:dyDescent="0.2">
      <c r="A304" s="33">
        <v>5036</v>
      </c>
      <c r="B304" s="34" t="s">
        <v>372</v>
      </c>
      <c r="C304" s="63">
        <v>76555347</v>
      </c>
      <c r="D304" s="36">
        <v>2608</v>
      </c>
      <c r="E304" s="37">
        <f t="shared" si="41"/>
        <v>29354.044095092024</v>
      </c>
      <c r="F304" s="38">
        <f t="shared" si="42"/>
        <v>0.7365082890435416</v>
      </c>
      <c r="G304" s="37">
        <f t="shared" si="43"/>
        <v>6300.9859499217646</v>
      </c>
      <c r="H304" s="39">
        <f t="shared" si="44"/>
        <v>2280.6260803807058</v>
      </c>
      <c r="I304" s="37">
        <f t="shared" si="45"/>
        <v>8581.6120303024709</v>
      </c>
      <c r="J304" s="82">
        <f t="shared" si="46"/>
        <v>-554.76094540284691</v>
      </c>
      <c r="K304" s="37">
        <f t="shared" si="47"/>
        <v>8026.8510848996239</v>
      </c>
      <c r="L304" s="37">
        <f t="shared" si="48"/>
        <v>22380844.175028846</v>
      </c>
      <c r="M304" s="37">
        <f t="shared" si="49"/>
        <v>20934027.62941822</v>
      </c>
      <c r="N304" s="41">
        <f>'jan-sep'!M304</f>
        <v>17627244.200556364</v>
      </c>
      <c r="O304" s="41">
        <f t="shared" si="50"/>
        <v>3306783.4288618565</v>
      </c>
    </row>
    <row r="305" spans="1:15" s="34" customFormat="1" x14ac:dyDescent="0.2">
      <c r="A305" s="33">
        <v>5037</v>
      </c>
      <c r="B305" s="34" t="s">
        <v>373</v>
      </c>
      <c r="C305" s="63">
        <v>615265632</v>
      </c>
      <c r="D305" s="36">
        <v>20171</v>
      </c>
      <c r="E305" s="37">
        <f t="shared" si="41"/>
        <v>30502.485350255316</v>
      </c>
      <c r="F305" s="38">
        <f t="shared" si="42"/>
        <v>0.76532327961748969</v>
      </c>
      <c r="G305" s="37">
        <f t="shared" si="43"/>
        <v>5611.9211968237896</v>
      </c>
      <c r="H305" s="39">
        <f t="shared" si="44"/>
        <v>1878.6716410735537</v>
      </c>
      <c r="I305" s="37">
        <f t="shared" si="45"/>
        <v>7490.5928378973431</v>
      </c>
      <c r="J305" s="82">
        <f t="shared" si="46"/>
        <v>-554.76094540284691</v>
      </c>
      <c r="K305" s="37">
        <f t="shared" si="47"/>
        <v>6935.8318924944961</v>
      </c>
      <c r="L305" s="37">
        <f t="shared" si="48"/>
        <v>151092748.13322732</v>
      </c>
      <c r="M305" s="37">
        <f t="shared" si="49"/>
        <v>139902665.10350648</v>
      </c>
      <c r="N305" s="41">
        <f>'jan-sep'!M305</f>
        <v>104706409.4704074</v>
      </c>
      <c r="O305" s="41">
        <f t="shared" si="50"/>
        <v>35196255.633099079</v>
      </c>
    </row>
    <row r="306" spans="1:15" s="34" customFormat="1" x14ac:dyDescent="0.2">
      <c r="A306" s="33">
        <v>5038</v>
      </c>
      <c r="B306" s="34" t="s">
        <v>374</v>
      </c>
      <c r="C306" s="63">
        <v>429655970</v>
      </c>
      <c r="D306" s="36">
        <v>14955</v>
      </c>
      <c r="E306" s="37">
        <f t="shared" si="41"/>
        <v>28729.921096623202</v>
      </c>
      <c r="F306" s="38">
        <f t="shared" si="42"/>
        <v>0.72084871722216337</v>
      </c>
      <c r="G306" s="37">
        <f t="shared" si="43"/>
        <v>6675.4597490030583</v>
      </c>
      <c r="H306" s="39">
        <f t="shared" si="44"/>
        <v>2499.0691298447937</v>
      </c>
      <c r="I306" s="37">
        <f t="shared" si="45"/>
        <v>9174.528878847852</v>
      </c>
      <c r="J306" s="82">
        <f t="shared" si="46"/>
        <v>-554.76094540284691</v>
      </c>
      <c r="K306" s="37">
        <f t="shared" si="47"/>
        <v>8619.7679334450058</v>
      </c>
      <c r="L306" s="37">
        <f t="shared" si="48"/>
        <v>137205079.38316962</v>
      </c>
      <c r="M306" s="37">
        <f t="shared" si="49"/>
        <v>128908629.44467007</v>
      </c>
      <c r="N306" s="41">
        <f>'jan-sep'!M306</f>
        <v>103584428.31929466</v>
      </c>
      <c r="O306" s="41">
        <f t="shared" si="50"/>
        <v>25324201.125375405</v>
      </c>
    </row>
    <row r="307" spans="1:15" s="34" customFormat="1" x14ac:dyDescent="0.2">
      <c r="A307" s="33">
        <v>5041</v>
      </c>
      <c r="B307" s="34" t="s">
        <v>391</v>
      </c>
      <c r="C307" s="63">
        <v>58571768</v>
      </c>
      <c r="D307" s="36">
        <v>2033</v>
      </c>
      <c r="E307" s="37">
        <f t="shared" si="41"/>
        <v>28810.51057550418</v>
      </c>
      <c r="F307" s="38">
        <f t="shared" si="42"/>
        <v>0.72287074931468387</v>
      </c>
      <c r="G307" s="37">
        <f t="shared" si="43"/>
        <v>6627.1060616744708</v>
      </c>
      <c r="H307" s="39">
        <f t="shared" si="44"/>
        <v>2470.8628122364512</v>
      </c>
      <c r="I307" s="37">
        <f t="shared" si="45"/>
        <v>9097.9688739109224</v>
      </c>
      <c r="J307" s="82">
        <f t="shared" si="46"/>
        <v>-554.76094540284691</v>
      </c>
      <c r="K307" s="37">
        <f t="shared" si="47"/>
        <v>8543.2079285080763</v>
      </c>
      <c r="L307" s="37">
        <f t="shared" si="48"/>
        <v>18496170.720660906</v>
      </c>
      <c r="M307" s="37">
        <f t="shared" si="49"/>
        <v>17368341.71865692</v>
      </c>
      <c r="N307" s="41">
        <f>'jan-sep'!M307</f>
        <v>14724433.465310998</v>
      </c>
      <c r="O307" s="41">
        <f t="shared" si="50"/>
        <v>2643908.2533459216</v>
      </c>
    </row>
    <row r="308" spans="1:15" s="34" customFormat="1" x14ac:dyDescent="0.2">
      <c r="A308" s="33">
        <v>5042</v>
      </c>
      <c r="B308" s="34" t="s">
        <v>375</v>
      </c>
      <c r="C308" s="63">
        <v>38116286</v>
      </c>
      <c r="D308" s="36">
        <v>1309</v>
      </c>
      <c r="E308" s="37">
        <f t="shared" si="41"/>
        <v>29118.629488158898</v>
      </c>
      <c r="F308" s="38">
        <f t="shared" si="42"/>
        <v>0.73060161367007359</v>
      </c>
      <c r="G308" s="37">
        <f t="shared" si="43"/>
        <v>6442.23471408164</v>
      </c>
      <c r="H308" s="39">
        <f t="shared" si="44"/>
        <v>2363.0211928072999</v>
      </c>
      <c r="I308" s="37">
        <f t="shared" si="45"/>
        <v>8805.2559068889404</v>
      </c>
      <c r="J308" s="82">
        <f t="shared" si="46"/>
        <v>-554.76094540284691</v>
      </c>
      <c r="K308" s="37">
        <f t="shared" si="47"/>
        <v>8250.4949614860943</v>
      </c>
      <c r="L308" s="37">
        <f t="shared" si="48"/>
        <v>11526079.982117623</v>
      </c>
      <c r="M308" s="37">
        <f t="shared" si="49"/>
        <v>10799897.904585298</v>
      </c>
      <c r="N308" s="41">
        <f>'jan-sep'!M308</f>
        <v>7859891.3531933585</v>
      </c>
      <c r="O308" s="41">
        <f t="shared" si="50"/>
        <v>2940006.5513919396</v>
      </c>
    </row>
    <row r="309" spans="1:15" s="34" customFormat="1" x14ac:dyDescent="0.2">
      <c r="A309" s="33">
        <v>5043</v>
      </c>
      <c r="B309" s="34" t="s">
        <v>392</v>
      </c>
      <c r="C309" s="63">
        <v>13987394</v>
      </c>
      <c r="D309" s="36">
        <v>441</v>
      </c>
      <c r="E309" s="37">
        <f t="shared" si="41"/>
        <v>31717.44671201814</v>
      </c>
      <c r="F309" s="38">
        <f t="shared" si="42"/>
        <v>0.79580729438925879</v>
      </c>
      <c r="G309" s="37">
        <f t="shared" si="43"/>
        <v>4882.9443797660952</v>
      </c>
      <c r="H309" s="39">
        <f t="shared" si="44"/>
        <v>1453.4351644565654</v>
      </c>
      <c r="I309" s="37">
        <f t="shared" si="45"/>
        <v>6336.3795442226601</v>
      </c>
      <c r="J309" s="82">
        <f t="shared" si="46"/>
        <v>-554.76094540284691</v>
      </c>
      <c r="K309" s="37">
        <f t="shared" si="47"/>
        <v>5781.6185988198131</v>
      </c>
      <c r="L309" s="37">
        <f t="shared" si="48"/>
        <v>2794343.379002193</v>
      </c>
      <c r="M309" s="37">
        <f t="shared" si="49"/>
        <v>2549693.8020795374</v>
      </c>
      <c r="N309" s="41">
        <f>'jan-sep'!M309</f>
        <v>1200374.7671186188</v>
      </c>
      <c r="O309" s="41">
        <f t="shared" si="50"/>
        <v>1349319.0349609186</v>
      </c>
    </row>
    <row r="310" spans="1:15" s="34" customFormat="1" x14ac:dyDescent="0.2">
      <c r="A310" s="33">
        <v>5044</v>
      </c>
      <c r="B310" s="34" t="s">
        <v>376</v>
      </c>
      <c r="C310" s="63">
        <v>31978026</v>
      </c>
      <c r="D310" s="36">
        <v>818</v>
      </c>
      <c r="E310" s="37">
        <f t="shared" si="41"/>
        <v>39092.941320293401</v>
      </c>
      <c r="F310" s="38">
        <f t="shared" si="42"/>
        <v>0.98086230409059416</v>
      </c>
      <c r="G310" s="37">
        <f t="shared" si="43"/>
        <v>457.64761480093875</v>
      </c>
      <c r="H310" s="39">
        <f t="shared" si="44"/>
        <v>0</v>
      </c>
      <c r="I310" s="37">
        <f t="shared" si="45"/>
        <v>457.64761480093875</v>
      </c>
      <c r="J310" s="82">
        <f t="shared" si="46"/>
        <v>-554.76094540284691</v>
      </c>
      <c r="K310" s="37">
        <f t="shared" si="47"/>
        <v>-97.11333060190816</v>
      </c>
      <c r="L310" s="37">
        <f t="shared" si="48"/>
        <v>374355.74890716793</v>
      </c>
      <c r="M310" s="37">
        <f t="shared" si="49"/>
        <v>-79438.704432360872</v>
      </c>
      <c r="N310" s="41">
        <f>'jan-sep'!M310</f>
        <v>-1265948.8112241025</v>
      </c>
      <c r="O310" s="41">
        <f t="shared" si="50"/>
        <v>1186510.1067917417</v>
      </c>
    </row>
    <row r="311" spans="1:15" s="34" customFormat="1" x14ac:dyDescent="0.2">
      <c r="A311" s="33">
        <v>5045</v>
      </c>
      <c r="B311" s="34" t="s">
        <v>377</v>
      </c>
      <c r="C311" s="63">
        <v>66369041</v>
      </c>
      <c r="D311" s="36">
        <v>2287</v>
      </c>
      <c r="E311" s="37">
        <f t="shared" si="41"/>
        <v>29020.131613467423</v>
      </c>
      <c r="F311" s="38">
        <f t="shared" si="42"/>
        <v>0.72813025057855418</v>
      </c>
      <c r="G311" s="37">
        <f t="shared" si="43"/>
        <v>6501.333438896525</v>
      </c>
      <c r="H311" s="39">
        <f t="shared" si="44"/>
        <v>2397.4954489493161</v>
      </c>
      <c r="I311" s="37">
        <f t="shared" si="45"/>
        <v>8898.8288878458407</v>
      </c>
      <c r="J311" s="82">
        <f t="shared" si="46"/>
        <v>-554.76094540284691</v>
      </c>
      <c r="K311" s="37">
        <f t="shared" si="47"/>
        <v>8344.0679424429945</v>
      </c>
      <c r="L311" s="37">
        <f t="shared" si="48"/>
        <v>20351621.666503437</v>
      </c>
      <c r="M311" s="37">
        <f t="shared" si="49"/>
        <v>19082883.384367127</v>
      </c>
      <c r="N311" s="41">
        <f>'jan-sep'!M311</f>
        <v>11499838.403402001</v>
      </c>
      <c r="O311" s="41">
        <f t="shared" si="50"/>
        <v>7583044.9809651263</v>
      </c>
    </row>
    <row r="312" spans="1:15" s="34" customFormat="1" x14ac:dyDescent="0.2">
      <c r="A312" s="33">
        <v>5046</v>
      </c>
      <c r="B312" s="34" t="s">
        <v>378</v>
      </c>
      <c r="C312" s="63">
        <v>29771340</v>
      </c>
      <c r="D312" s="36">
        <v>1193</v>
      </c>
      <c r="E312" s="37">
        <f t="shared" si="41"/>
        <v>24955.020955574182</v>
      </c>
      <c r="F312" s="38">
        <f t="shared" si="42"/>
        <v>0.6261345021999446</v>
      </c>
      <c r="G312" s="37">
        <f t="shared" si="43"/>
        <v>8940.3998336324694</v>
      </c>
      <c r="H312" s="39">
        <f t="shared" si="44"/>
        <v>3820.2841792119502</v>
      </c>
      <c r="I312" s="37">
        <f t="shared" si="45"/>
        <v>12760.68401284442</v>
      </c>
      <c r="J312" s="82">
        <f t="shared" si="46"/>
        <v>-554.76094540284691</v>
      </c>
      <c r="K312" s="37">
        <f t="shared" si="47"/>
        <v>12205.923067441574</v>
      </c>
      <c r="L312" s="37">
        <f t="shared" si="48"/>
        <v>15223496.027323393</v>
      </c>
      <c r="M312" s="37">
        <f t="shared" si="49"/>
        <v>14561666.219457798</v>
      </c>
      <c r="N312" s="41">
        <f>'jan-sep'!M312</f>
        <v>11106522.97556125</v>
      </c>
      <c r="O312" s="41">
        <f t="shared" si="50"/>
        <v>3455143.2438965477</v>
      </c>
    </row>
    <row r="313" spans="1:15" s="34" customFormat="1" x14ac:dyDescent="0.2">
      <c r="A313" s="33">
        <v>5047</v>
      </c>
      <c r="B313" s="34" t="s">
        <v>379</v>
      </c>
      <c r="C313" s="63">
        <v>112502002</v>
      </c>
      <c r="D313" s="36">
        <v>3817</v>
      </c>
      <c r="E313" s="37">
        <f t="shared" si="41"/>
        <v>29473.932931621694</v>
      </c>
      <c r="F313" s="38">
        <f t="shared" si="42"/>
        <v>0.73951636253358077</v>
      </c>
      <c r="G313" s="37">
        <f t="shared" si="43"/>
        <v>6229.0526480039634</v>
      </c>
      <c r="H313" s="39">
        <f t="shared" si="44"/>
        <v>2238.6649875953217</v>
      </c>
      <c r="I313" s="37">
        <f t="shared" si="45"/>
        <v>8467.7176355992851</v>
      </c>
      <c r="J313" s="82">
        <f t="shared" si="46"/>
        <v>-554.76094540284691</v>
      </c>
      <c r="K313" s="37">
        <f t="shared" si="47"/>
        <v>7912.9566901964381</v>
      </c>
      <c r="L313" s="37">
        <f t="shared" si="48"/>
        <v>32321278.21508247</v>
      </c>
      <c r="M313" s="37">
        <f t="shared" si="49"/>
        <v>30203755.686479803</v>
      </c>
      <c r="N313" s="41">
        <f>'jan-sep'!M313</f>
        <v>22443399.245446183</v>
      </c>
      <c r="O313" s="41">
        <f t="shared" si="50"/>
        <v>7760356.4410336204</v>
      </c>
    </row>
    <row r="314" spans="1:15" s="34" customFormat="1" x14ac:dyDescent="0.2">
      <c r="A314" s="33">
        <v>5049</v>
      </c>
      <c r="B314" s="34" t="s">
        <v>380</v>
      </c>
      <c r="C314" s="63">
        <v>46601731</v>
      </c>
      <c r="D314" s="36">
        <v>1101</v>
      </c>
      <c r="E314" s="37">
        <f t="shared" si="41"/>
        <v>42326.731153496818</v>
      </c>
      <c r="F314" s="38">
        <f t="shared" si="42"/>
        <v>1.0619997790314752</v>
      </c>
      <c r="G314" s="37">
        <f t="shared" si="43"/>
        <v>-1482.6262851211111</v>
      </c>
      <c r="H314" s="39">
        <f t="shared" si="44"/>
        <v>0</v>
      </c>
      <c r="I314" s="37">
        <f t="shared" si="45"/>
        <v>-1482.6262851211111</v>
      </c>
      <c r="J314" s="82">
        <f t="shared" si="46"/>
        <v>-554.76094540284691</v>
      </c>
      <c r="K314" s="37">
        <f t="shared" si="47"/>
        <v>-2037.3872305239579</v>
      </c>
      <c r="L314" s="37">
        <f t="shared" si="48"/>
        <v>-1632371.5399183433</v>
      </c>
      <c r="M314" s="37">
        <f t="shared" si="49"/>
        <v>-2243163.3408068777</v>
      </c>
      <c r="N314" s="41">
        <f>'jan-sep'!M314</f>
        <v>-2741038.1087502865</v>
      </c>
      <c r="O314" s="41">
        <f t="shared" si="50"/>
        <v>497874.76794340881</v>
      </c>
    </row>
    <row r="315" spans="1:15" s="34" customFormat="1" x14ac:dyDescent="0.2">
      <c r="A315" s="33">
        <v>5052</v>
      </c>
      <c r="B315" s="34" t="s">
        <v>381</v>
      </c>
      <c r="C315" s="63">
        <v>17686184</v>
      </c>
      <c r="D315" s="36">
        <v>570</v>
      </c>
      <c r="E315" s="37">
        <f t="shared" si="41"/>
        <v>31028.392982456142</v>
      </c>
      <c r="F315" s="38">
        <f t="shared" si="42"/>
        <v>0.77851857663116186</v>
      </c>
      <c r="G315" s="37">
        <f t="shared" si="43"/>
        <v>5296.3766175032943</v>
      </c>
      <c r="H315" s="39">
        <f t="shared" si="44"/>
        <v>1694.6039698032646</v>
      </c>
      <c r="I315" s="37">
        <f t="shared" si="45"/>
        <v>6990.9805873065588</v>
      </c>
      <c r="J315" s="82">
        <f t="shared" si="46"/>
        <v>-554.76094540284691</v>
      </c>
      <c r="K315" s="37">
        <f t="shared" si="47"/>
        <v>6436.2196419037118</v>
      </c>
      <c r="L315" s="37">
        <f t="shared" si="48"/>
        <v>3984858.9347647387</v>
      </c>
      <c r="M315" s="37">
        <f t="shared" si="49"/>
        <v>3668645.1958851158</v>
      </c>
      <c r="N315" s="41">
        <f>'jan-sep'!M315</f>
        <v>2836370.6823301869</v>
      </c>
      <c r="O315" s="41">
        <f t="shared" si="50"/>
        <v>832274.51355492882</v>
      </c>
    </row>
    <row r="316" spans="1:15" s="34" customFormat="1" x14ac:dyDescent="0.2">
      <c r="A316" s="33">
        <v>5053</v>
      </c>
      <c r="B316" s="34" t="s">
        <v>382</v>
      </c>
      <c r="C316" s="63">
        <v>213242728</v>
      </c>
      <c r="D316" s="36">
        <v>6794</v>
      </c>
      <c r="E316" s="37">
        <f t="shared" si="41"/>
        <v>31386.919046217252</v>
      </c>
      <c r="F316" s="38">
        <f t="shared" si="42"/>
        <v>0.78751418272014917</v>
      </c>
      <c r="G316" s="37">
        <f t="shared" si="43"/>
        <v>5081.2609792466283</v>
      </c>
      <c r="H316" s="39">
        <f t="shared" si="44"/>
        <v>1569.1198474868761</v>
      </c>
      <c r="I316" s="37">
        <f t="shared" si="45"/>
        <v>6650.3808267335044</v>
      </c>
      <c r="J316" s="82">
        <f t="shared" si="46"/>
        <v>-554.76094540284691</v>
      </c>
      <c r="K316" s="37">
        <f t="shared" si="47"/>
        <v>6095.6198813306573</v>
      </c>
      <c r="L316" s="37">
        <f t="shared" si="48"/>
        <v>45182687.336827427</v>
      </c>
      <c r="M316" s="37">
        <f t="shared" si="49"/>
        <v>41413641.473760486</v>
      </c>
      <c r="N316" s="41">
        <f>'jan-sep'!M316</f>
        <v>34602576.501142628</v>
      </c>
      <c r="O316" s="41">
        <f t="shared" si="50"/>
        <v>6811064.9726178572</v>
      </c>
    </row>
    <row r="317" spans="1:15" s="34" customFormat="1" x14ac:dyDescent="0.2">
      <c r="A317" s="33">
        <v>5054</v>
      </c>
      <c r="B317" s="34" t="s">
        <v>383</v>
      </c>
      <c r="C317" s="63">
        <v>273987811</v>
      </c>
      <c r="D317" s="36">
        <v>9899</v>
      </c>
      <c r="E317" s="37">
        <f t="shared" si="41"/>
        <v>27678.332255783411</v>
      </c>
      <c r="F317" s="38">
        <f t="shared" si="42"/>
        <v>0.69446380428017818</v>
      </c>
      <c r="G317" s="37">
        <f t="shared" si="43"/>
        <v>7306.4130535069326</v>
      </c>
      <c r="H317" s="39">
        <f t="shared" si="44"/>
        <v>2867.1252241387206</v>
      </c>
      <c r="I317" s="37">
        <f t="shared" si="45"/>
        <v>10173.538277645654</v>
      </c>
      <c r="J317" s="82">
        <f t="shared" si="46"/>
        <v>-554.76094540284691</v>
      </c>
      <c r="K317" s="37">
        <f t="shared" si="47"/>
        <v>9618.7773322428075</v>
      </c>
      <c r="L317" s="37">
        <f t="shared" si="48"/>
        <v>100707855.41041432</v>
      </c>
      <c r="M317" s="37">
        <f t="shared" si="49"/>
        <v>95216276.811871558</v>
      </c>
      <c r="N317" s="41">
        <f>'jan-sep'!M317</f>
        <v>75394794.211467579</v>
      </c>
      <c r="O317" s="41">
        <f t="shared" si="50"/>
        <v>19821482.600403979</v>
      </c>
    </row>
    <row r="318" spans="1:15" s="34" customFormat="1" x14ac:dyDescent="0.2">
      <c r="A318" s="33">
        <v>5055</v>
      </c>
      <c r="B318" s="34" t="s">
        <v>411</v>
      </c>
      <c r="C318" s="63">
        <v>192743282</v>
      </c>
      <c r="D318" s="36">
        <v>5884</v>
      </c>
      <c r="E318" s="37">
        <f t="shared" si="41"/>
        <v>32757.185927940176</v>
      </c>
      <c r="F318" s="38">
        <f t="shared" si="42"/>
        <v>0.82189489405659899</v>
      </c>
      <c r="G318" s="37">
        <f t="shared" si="43"/>
        <v>4259.1008502128734</v>
      </c>
      <c r="H318" s="39">
        <f t="shared" si="44"/>
        <v>1089.5264388838527</v>
      </c>
      <c r="I318" s="37">
        <f t="shared" si="45"/>
        <v>5348.6272890967266</v>
      </c>
      <c r="J318" s="82">
        <f t="shared" si="46"/>
        <v>-554.76094540284691</v>
      </c>
      <c r="K318" s="37">
        <f t="shared" si="47"/>
        <v>4793.8663436938796</v>
      </c>
      <c r="L318" s="37">
        <f t="shared" si="48"/>
        <v>31471322.96904514</v>
      </c>
      <c r="M318" s="37">
        <f t="shared" si="49"/>
        <v>28207109.566294786</v>
      </c>
      <c r="N318" s="41">
        <f>'jan-sep'!M318</f>
        <v>22932341.020580385</v>
      </c>
      <c r="O318" s="41">
        <f t="shared" si="50"/>
        <v>5274768.5457144007</v>
      </c>
    </row>
    <row r="319" spans="1:15" s="34" customFormat="1" x14ac:dyDescent="0.2">
      <c r="A319" s="33">
        <v>5056</v>
      </c>
      <c r="B319" s="34" t="s">
        <v>355</v>
      </c>
      <c r="C319" s="63">
        <v>169993123</v>
      </c>
      <c r="D319" s="36">
        <v>5156</v>
      </c>
      <c r="E319" s="37">
        <f t="shared" si="41"/>
        <v>32969.961792086891</v>
      </c>
      <c r="F319" s="38">
        <f t="shared" si="42"/>
        <v>0.82723355155621969</v>
      </c>
      <c r="G319" s="37">
        <f t="shared" si="43"/>
        <v>4131.4353317248442</v>
      </c>
      <c r="H319" s="39">
        <f t="shared" si="44"/>
        <v>1015.0548864325024</v>
      </c>
      <c r="I319" s="37">
        <f t="shared" si="45"/>
        <v>5146.490218157347</v>
      </c>
      <c r="J319" s="82">
        <f t="shared" si="46"/>
        <v>-554.76094540284691</v>
      </c>
      <c r="K319" s="37">
        <f t="shared" si="47"/>
        <v>4591.7292727545</v>
      </c>
      <c r="L319" s="37">
        <f t="shared" si="48"/>
        <v>26535303.56481928</v>
      </c>
      <c r="M319" s="37">
        <f t="shared" si="49"/>
        <v>23674956.130322203</v>
      </c>
      <c r="N319" s="41">
        <f>'jan-sep'!M319</f>
        <v>18075653.816130608</v>
      </c>
      <c r="O319" s="41">
        <f t="shared" si="50"/>
        <v>5599302.3141915947</v>
      </c>
    </row>
    <row r="320" spans="1:15" s="34" customFormat="1" x14ac:dyDescent="0.2">
      <c r="A320" s="33">
        <v>5057</v>
      </c>
      <c r="B320" s="34" t="s">
        <v>357</v>
      </c>
      <c r="C320" s="63">
        <v>313933495</v>
      </c>
      <c r="D320" s="36">
        <v>10371</v>
      </c>
      <c r="E320" s="37">
        <f t="shared" si="41"/>
        <v>30270.320605534664</v>
      </c>
      <c r="F320" s="38">
        <f t="shared" si="42"/>
        <v>0.75949814498334811</v>
      </c>
      <c r="G320" s="37">
        <f t="shared" si="43"/>
        <v>5751.2200436561807</v>
      </c>
      <c r="H320" s="39">
        <f t="shared" si="44"/>
        <v>1959.9293017257821</v>
      </c>
      <c r="I320" s="37">
        <f t="shared" si="45"/>
        <v>7711.149345381963</v>
      </c>
      <c r="J320" s="82">
        <f t="shared" si="46"/>
        <v>-554.76094540284691</v>
      </c>
      <c r="K320" s="37">
        <f t="shared" si="47"/>
        <v>7156.388399979116</v>
      </c>
      <c r="L320" s="37">
        <f t="shared" si="48"/>
        <v>79972329.860956341</v>
      </c>
      <c r="M320" s="37">
        <f t="shared" si="49"/>
        <v>74218904.096183419</v>
      </c>
      <c r="N320" s="41">
        <f>'jan-sep'!M320</f>
        <v>56719245.00666029</v>
      </c>
      <c r="O320" s="41">
        <f t="shared" si="50"/>
        <v>17499659.089523129</v>
      </c>
    </row>
    <row r="321" spans="1:15" s="34" customFormat="1" x14ac:dyDescent="0.2">
      <c r="A321" s="33">
        <v>5058</v>
      </c>
      <c r="B321" s="34" t="s">
        <v>358</v>
      </c>
      <c r="C321" s="63">
        <v>138864230</v>
      </c>
      <c r="D321" s="36">
        <v>4252</v>
      </c>
      <c r="E321" s="37">
        <f t="shared" si="41"/>
        <v>32658.567732831609</v>
      </c>
      <c r="F321" s="38">
        <f t="shared" si="42"/>
        <v>0.81942051206300803</v>
      </c>
      <c r="G321" s="37">
        <f t="shared" si="43"/>
        <v>4318.2717672780136</v>
      </c>
      <c r="H321" s="39">
        <f t="shared" si="44"/>
        <v>1124.0428071718513</v>
      </c>
      <c r="I321" s="37">
        <f t="shared" si="45"/>
        <v>5442.3145744498652</v>
      </c>
      <c r="J321" s="82">
        <f t="shared" si="46"/>
        <v>-554.76094540284691</v>
      </c>
      <c r="K321" s="37">
        <f t="shared" si="47"/>
        <v>4887.5536290470181</v>
      </c>
      <c r="L321" s="37">
        <f t="shared" si="48"/>
        <v>23140721.570560828</v>
      </c>
      <c r="M321" s="37">
        <f t="shared" si="49"/>
        <v>20781878.030707922</v>
      </c>
      <c r="N321" s="41">
        <f>'jan-sep'!M321</f>
        <v>17440694.599066593</v>
      </c>
      <c r="O321" s="41">
        <f t="shared" si="50"/>
        <v>3341183.4316413291</v>
      </c>
    </row>
    <row r="322" spans="1:15" s="34" customFormat="1" x14ac:dyDescent="0.2">
      <c r="A322" s="33">
        <v>5059</v>
      </c>
      <c r="B322" s="34" t="s">
        <v>412</v>
      </c>
      <c r="C322" s="63">
        <v>551000497</v>
      </c>
      <c r="D322" s="36">
        <v>18502</v>
      </c>
      <c r="E322" s="37">
        <f t="shared" si="41"/>
        <v>29780.591125283754</v>
      </c>
      <c r="F322" s="38">
        <f t="shared" si="42"/>
        <v>0.74721057668695501</v>
      </c>
      <c r="G322" s="37">
        <f t="shared" si="43"/>
        <v>6045.0577318067271</v>
      </c>
      <c r="H322" s="39">
        <f t="shared" si="44"/>
        <v>2131.3346198136005</v>
      </c>
      <c r="I322" s="37">
        <f t="shared" si="45"/>
        <v>8176.3923516203276</v>
      </c>
      <c r="J322" s="82">
        <f t="shared" si="46"/>
        <v>-554.76094540284691</v>
      </c>
      <c r="K322" s="37">
        <f t="shared" si="47"/>
        <v>7621.6314062174806</v>
      </c>
      <c r="L322" s="37">
        <f t="shared" si="48"/>
        <v>151279611.28967929</v>
      </c>
      <c r="M322" s="37">
        <f t="shared" si="49"/>
        <v>141015424.27783582</v>
      </c>
      <c r="N322" s="41">
        <f>'jan-sep'!M322</f>
        <v>107691822.95732127</v>
      </c>
      <c r="O322" s="41">
        <f t="shared" si="50"/>
        <v>33323601.320514545</v>
      </c>
    </row>
    <row r="323" spans="1:15" s="34" customFormat="1" x14ac:dyDescent="0.2">
      <c r="A323" s="33">
        <v>5060</v>
      </c>
      <c r="B323" s="34" t="s">
        <v>413</v>
      </c>
      <c r="C323" s="63">
        <v>408439356</v>
      </c>
      <c r="D323" s="36">
        <v>9732</v>
      </c>
      <c r="E323" s="37">
        <f t="shared" si="41"/>
        <v>41968.696670776815</v>
      </c>
      <c r="F323" s="38">
        <f t="shared" si="42"/>
        <v>1.0530165069674127</v>
      </c>
      <c r="G323" s="37">
        <f t="shared" si="43"/>
        <v>-1267.8055954891097</v>
      </c>
      <c r="H323" s="39">
        <f t="shared" si="44"/>
        <v>0</v>
      </c>
      <c r="I323" s="37">
        <f t="shared" si="45"/>
        <v>-1267.8055954891097</v>
      </c>
      <c r="J323" s="82">
        <f t="shared" si="46"/>
        <v>-554.76094540284691</v>
      </c>
      <c r="K323" s="37">
        <f t="shared" si="47"/>
        <v>-1822.5665408919567</v>
      </c>
      <c r="L323" s="37">
        <f t="shared" si="48"/>
        <v>-12338284.055300016</v>
      </c>
      <c r="M323" s="37">
        <f t="shared" si="49"/>
        <v>-17737217.575960524</v>
      </c>
      <c r="N323" s="41">
        <f>'jan-sep'!M323</f>
        <v>-1698792.2626319756</v>
      </c>
      <c r="O323" s="41">
        <f t="shared" si="50"/>
        <v>-16038425.313328549</v>
      </c>
    </row>
    <row r="324" spans="1:15" s="34" customFormat="1" x14ac:dyDescent="0.2">
      <c r="A324" s="33">
        <v>5061</v>
      </c>
      <c r="B324" s="34" t="s">
        <v>285</v>
      </c>
      <c r="C324" s="63">
        <v>55333054</v>
      </c>
      <c r="D324" s="36">
        <v>1980</v>
      </c>
      <c r="E324" s="37">
        <f t="shared" si="41"/>
        <v>27945.986868686869</v>
      </c>
      <c r="F324" s="38">
        <f t="shared" si="42"/>
        <v>0.70117939823260045</v>
      </c>
      <c r="G324" s="37">
        <f t="shared" si="43"/>
        <v>7145.8202857648585</v>
      </c>
      <c r="H324" s="39">
        <f t="shared" si="44"/>
        <v>2773.4461096225104</v>
      </c>
      <c r="I324" s="37">
        <f t="shared" si="45"/>
        <v>9919.2663953873689</v>
      </c>
      <c r="J324" s="82">
        <f t="shared" si="46"/>
        <v>-554.76094540284691</v>
      </c>
      <c r="K324" s="37">
        <f t="shared" si="47"/>
        <v>9364.5054499845228</v>
      </c>
      <c r="L324" s="37">
        <f t="shared" si="48"/>
        <v>19640147.462866992</v>
      </c>
      <c r="M324" s="37">
        <f t="shared" si="49"/>
        <v>18541720.790969357</v>
      </c>
      <c r="N324" s="41">
        <f>'jan-sep'!M324</f>
        <v>13645199.154410124</v>
      </c>
      <c r="O324" s="41">
        <f t="shared" si="50"/>
        <v>4896521.6365592331</v>
      </c>
    </row>
    <row r="325" spans="1:15" s="34" customFormat="1" x14ac:dyDescent="0.2">
      <c r="A325" s="33">
        <v>5401</v>
      </c>
      <c r="B325" s="34" t="s">
        <v>324</v>
      </c>
      <c r="C325" s="63">
        <v>2862230092</v>
      </c>
      <c r="D325" s="36">
        <v>77544</v>
      </c>
      <c r="E325" s="37">
        <f t="shared" si="41"/>
        <v>36911.04523883215</v>
      </c>
      <c r="F325" s="38">
        <f t="shared" si="42"/>
        <v>0.92611739246540103</v>
      </c>
      <c r="G325" s="37">
        <f t="shared" si="43"/>
        <v>1766.7852636776893</v>
      </c>
      <c r="H325" s="39">
        <f t="shared" si="44"/>
        <v>0</v>
      </c>
      <c r="I325" s="37">
        <f t="shared" si="45"/>
        <v>1766.7852636776893</v>
      </c>
      <c r="J325" s="82">
        <f t="shared" si="46"/>
        <v>-554.76094540284691</v>
      </c>
      <c r="K325" s="37">
        <f t="shared" si="47"/>
        <v>1212.0243182748422</v>
      </c>
      <c r="L325" s="37">
        <f t="shared" si="48"/>
        <v>137003596.48662275</v>
      </c>
      <c r="M325" s="37">
        <f t="shared" si="49"/>
        <v>93985213.736304373</v>
      </c>
      <c r="N325" s="41">
        <f>'jan-sep'!M325</f>
        <v>44102318.995156705</v>
      </c>
      <c r="O325" s="41">
        <f t="shared" si="50"/>
        <v>49882894.741147667</v>
      </c>
    </row>
    <row r="326" spans="1:15" s="34" customFormat="1" x14ac:dyDescent="0.2">
      <c r="A326" s="33">
        <v>5402</v>
      </c>
      <c r="B326" s="34" t="s">
        <v>420</v>
      </c>
      <c r="C326" s="63">
        <v>874190832</v>
      </c>
      <c r="D326" s="36">
        <v>24804</v>
      </c>
      <c r="E326" s="37">
        <f t="shared" si="41"/>
        <v>35243.945815191095</v>
      </c>
      <c r="F326" s="38">
        <f t="shared" si="42"/>
        <v>0.88428899770678449</v>
      </c>
      <c r="G326" s="37">
        <f t="shared" si="43"/>
        <v>2767.0449178623226</v>
      </c>
      <c r="H326" s="39">
        <f t="shared" si="44"/>
        <v>219.16047834603123</v>
      </c>
      <c r="I326" s="37">
        <f t="shared" si="45"/>
        <v>2986.2053962083537</v>
      </c>
      <c r="J326" s="82">
        <f t="shared" si="46"/>
        <v>-554.76094540284691</v>
      </c>
      <c r="K326" s="37">
        <f t="shared" si="47"/>
        <v>2431.4444508055067</v>
      </c>
      <c r="L326" s="37">
        <f t="shared" si="48"/>
        <v>74069838.647551998</v>
      </c>
      <c r="M326" s="37">
        <f t="shared" si="49"/>
        <v>60309548.15777979</v>
      </c>
      <c r="N326" s="41">
        <f>'jan-sep'!M326</f>
        <v>65389700.451610468</v>
      </c>
      <c r="O326" s="41">
        <f t="shared" si="50"/>
        <v>-5080152.2938306779</v>
      </c>
    </row>
    <row r="327" spans="1:15" s="34" customFormat="1" x14ac:dyDescent="0.2">
      <c r="A327" s="33">
        <v>5403</v>
      </c>
      <c r="B327" s="34" t="s">
        <v>342</v>
      </c>
      <c r="C327" s="63">
        <v>703532707</v>
      </c>
      <c r="D327" s="36">
        <v>21144</v>
      </c>
      <c r="E327" s="37">
        <f t="shared" si="41"/>
        <v>33273.397039349227</v>
      </c>
      <c r="F327" s="38">
        <f t="shared" si="42"/>
        <v>0.83484690030205921</v>
      </c>
      <c r="G327" s="37">
        <f t="shared" si="43"/>
        <v>3949.374183367443</v>
      </c>
      <c r="H327" s="39">
        <f t="shared" si="44"/>
        <v>908.85254989068483</v>
      </c>
      <c r="I327" s="37">
        <f t="shared" si="45"/>
        <v>4858.2267332581278</v>
      </c>
      <c r="J327" s="82">
        <f t="shared" si="46"/>
        <v>-554.76094540284691</v>
      </c>
      <c r="K327" s="37">
        <f t="shared" si="47"/>
        <v>4303.4657878552807</v>
      </c>
      <c r="L327" s="37">
        <f t="shared" si="48"/>
        <v>102722346.04800986</v>
      </c>
      <c r="M327" s="37">
        <f t="shared" si="49"/>
        <v>90992480.618412063</v>
      </c>
      <c r="N327" s="41">
        <f>'jan-sep'!M327</f>
        <v>72325215.167700887</v>
      </c>
      <c r="O327" s="41">
        <f t="shared" si="50"/>
        <v>18667265.450711176</v>
      </c>
    </row>
    <row r="328" spans="1:15" s="34" customFormat="1" x14ac:dyDescent="0.2">
      <c r="A328" s="33">
        <v>5404</v>
      </c>
      <c r="B328" s="34" t="s">
        <v>339</v>
      </c>
      <c r="C328" s="63">
        <v>52143044</v>
      </c>
      <c r="D328" s="36">
        <v>1897</v>
      </c>
      <c r="E328" s="37">
        <f t="shared" si="41"/>
        <v>27487.108065366367</v>
      </c>
      <c r="F328" s="38">
        <f t="shared" si="42"/>
        <v>0.6896658895243255</v>
      </c>
      <c r="G328" s="37">
        <f t="shared" si="43"/>
        <v>7421.1475677571589</v>
      </c>
      <c r="H328" s="39">
        <f t="shared" si="44"/>
        <v>2934.0536907846858</v>
      </c>
      <c r="I328" s="37">
        <f t="shared" si="45"/>
        <v>10355.201258541845</v>
      </c>
      <c r="J328" s="82">
        <f t="shared" si="46"/>
        <v>-554.76094540284691</v>
      </c>
      <c r="K328" s="37">
        <f t="shared" si="47"/>
        <v>9800.440313138999</v>
      </c>
      <c r="L328" s="37">
        <f t="shared" si="48"/>
        <v>19643816.787453879</v>
      </c>
      <c r="M328" s="37">
        <f t="shared" si="49"/>
        <v>18591435.27402468</v>
      </c>
      <c r="N328" s="41">
        <f>'jan-sep'!M328</f>
        <v>14193172.926018184</v>
      </c>
      <c r="O328" s="41">
        <f t="shared" si="50"/>
        <v>4398262.3480064962</v>
      </c>
    </row>
    <row r="329" spans="1:15" s="34" customFormat="1" x14ac:dyDescent="0.2">
      <c r="A329" s="33">
        <v>5405</v>
      </c>
      <c r="B329" s="34" t="s">
        <v>340</v>
      </c>
      <c r="C329" s="63">
        <v>174759226</v>
      </c>
      <c r="D329" s="36">
        <v>5568</v>
      </c>
      <c r="E329" s="37">
        <f t="shared" ref="E329:E363" si="51">(C329)/D329</f>
        <v>31386.355244252874</v>
      </c>
      <c r="F329" s="38">
        <f t="shared" ref="F329:F363" si="52">IF(ISNUMBER(C329),E329/E$365,"")</f>
        <v>0.78750003663456047</v>
      </c>
      <c r="G329" s="37">
        <f t="shared" ref="G329:G363" si="53">(E$365-E329)*0.6</f>
        <v>5081.5992604252542</v>
      </c>
      <c r="H329" s="39">
        <f t="shared" ref="H329:H363" si="54">IF(E329&gt;=E$365*0.9,0,IF(E329&lt;0.9*E$365,(E$365*0.9-E329)*0.35))</f>
        <v>1569.3171781744084</v>
      </c>
      <c r="I329" s="37">
        <f t="shared" ref="I329:I363" si="55">G329+H329</f>
        <v>6650.9164385996628</v>
      </c>
      <c r="J329" s="82">
        <f t="shared" ref="J329:J363" si="56">I$367</f>
        <v>-554.76094540284691</v>
      </c>
      <c r="K329" s="37">
        <f t="shared" ref="K329:K363" si="57">I329+J329</f>
        <v>6096.1554931968158</v>
      </c>
      <c r="L329" s="37">
        <f t="shared" ref="L329:L363" si="58">(I329*D329)</f>
        <v>37032302.730122924</v>
      </c>
      <c r="M329" s="37">
        <f t="shared" ref="M329:M363" si="59">(K329*D329)</f>
        <v>33943393.786119871</v>
      </c>
      <c r="N329" s="41">
        <f>'jan-sep'!M329</f>
        <v>25634883.976341195</v>
      </c>
      <c r="O329" s="41">
        <f t="shared" ref="O329:O363" si="60">M329-N329</f>
        <v>8308509.8097786754</v>
      </c>
    </row>
    <row r="330" spans="1:15" s="34" customFormat="1" x14ac:dyDescent="0.2">
      <c r="A330" s="33">
        <v>5406</v>
      </c>
      <c r="B330" s="34" t="s">
        <v>341</v>
      </c>
      <c r="C330" s="63">
        <v>408229427</v>
      </c>
      <c r="D330" s="36">
        <v>11274</v>
      </c>
      <c r="E330" s="37">
        <f t="shared" si="51"/>
        <v>36209.812577612203</v>
      </c>
      <c r="F330" s="38">
        <f t="shared" si="52"/>
        <v>0.90852309895465089</v>
      </c>
      <c r="G330" s="37">
        <f t="shared" si="53"/>
        <v>2187.5248604096573</v>
      </c>
      <c r="H330" s="39">
        <f t="shared" si="54"/>
        <v>0</v>
      </c>
      <c r="I330" s="37">
        <f t="shared" si="55"/>
        <v>2187.5248604096573</v>
      </c>
      <c r="J330" s="82">
        <f t="shared" si="56"/>
        <v>-554.76094540284691</v>
      </c>
      <c r="K330" s="37">
        <f t="shared" si="57"/>
        <v>1632.7639150068103</v>
      </c>
      <c r="L330" s="37">
        <f t="shared" si="58"/>
        <v>24662155.276258476</v>
      </c>
      <c r="M330" s="37">
        <f t="shared" si="59"/>
        <v>18407780.377786778</v>
      </c>
      <c r="N330" s="41">
        <f>'jan-sep'!M330</f>
        <v>14981463.800317205</v>
      </c>
      <c r="O330" s="41">
        <f t="shared" si="60"/>
        <v>3426316.5774695724</v>
      </c>
    </row>
    <row r="331" spans="1:15" s="34" customFormat="1" x14ac:dyDescent="0.2">
      <c r="A331" s="33">
        <v>5411</v>
      </c>
      <c r="B331" s="34" t="s">
        <v>325</v>
      </c>
      <c r="C331" s="63">
        <v>78066218</v>
      </c>
      <c r="D331" s="36">
        <v>2789</v>
      </c>
      <c r="E331" s="37">
        <f t="shared" si="51"/>
        <v>27990.755826461096</v>
      </c>
      <c r="F331" s="38">
        <f t="shared" si="52"/>
        <v>0.70230267475237895</v>
      </c>
      <c r="G331" s="37">
        <f t="shared" si="53"/>
        <v>7118.9589111003215</v>
      </c>
      <c r="H331" s="39">
        <f t="shared" si="54"/>
        <v>2757.7769744015304</v>
      </c>
      <c r="I331" s="37">
        <f t="shared" si="55"/>
        <v>9876.735885501852</v>
      </c>
      <c r="J331" s="82">
        <f>I$367</f>
        <v>-554.76094540284691</v>
      </c>
      <c r="K331" s="37">
        <f t="shared" si="57"/>
        <v>9321.9749400990058</v>
      </c>
      <c r="L331" s="37">
        <f t="shared" si="58"/>
        <v>27546216.384664666</v>
      </c>
      <c r="M331" s="37">
        <f t="shared" si="59"/>
        <v>25998988.107936129</v>
      </c>
      <c r="N331" s="41">
        <f>'jan-sep'!M331</f>
        <v>20086793.91608578</v>
      </c>
      <c r="O331" s="41">
        <f t="shared" si="60"/>
        <v>5912194.1918503493</v>
      </c>
    </row>
    <row r="332" spans="1:15" s="34" customFormat="1" x14ac:dyDescent="0.2">
      <c r="A332" s="33">
        <v>5412</v>
      </c>
      <c r="B332" s="34" t="s">
        <v>313</v>
      </c>
      <c r="C332" s="63">
        <v>127273652</v>
      </c>
      <c r="D332" s="36">
        <v>4201</v>
      </c>
      <c r="E332" s="37">
        <f t="shared" si="51"/>
        <v>30296.037134015711</v>
      </c>
      <c r="F332" s="38">
        <f t="shared" si="52"/>
        <v>0.76014338610686616</v>
      </c>
      <c r="G332" s="37">
        <f t="shared" si="53"/>
        <v>5735.7901265675528</v>
      </c>
      <c r="H332" s="39">
        <f t="shared" si="54"/>
        <v>1950.9285167574155</v>
      </c>
      <c r="I332" s="37">
        <f t="shared" si="55"/>
        <v>7686.7186433249681</v>
      </c>
      <c r="J332" s="82">
        <f t="shared" si="56"/>
        <v>-554.76094540284691</v>
      </c>
      <c r="K332" s="37">
        <f t="shared" si="57"/>
        <v>7131.957697922121</v>
      </c>
      <c r="L332" s="37">
        <f t="shared" si="58"/>
        <v>32291905.02060819</v>
      </c>
      <c r="M332" s="37">
        <f t="shared" si="59"/>
        <v>29961354.288970832</v>
      </c>
      <c r="N332" s="41">
        <f>'jan-sep'!M332</f>
        <v>24246276.709331788</v>
      </c>
      <c r="O332" s="41">
        <f t="shared" si="60"/>
        <v>5715077.5796390437</v>
      </c>
    </row>
    <row r="333" spans="1:15" s="34" customFormat="1" x14ac:dyDescent="0.2">
      <c r="A333" s="33">
        <v>5413</v>
      </c>
      <c r="B333" s="34" t="s">
        <v>326</v>
      </c>
      <c r="C333" s="63">
        <v>47845141</v>
      </c>
      <c r="D333" s="36">
        <v>1289</v>
      </c>
      <c r="E333" s="37">
        <f t="shared" si="51"/>
        <v>37118.030256012411</v>
      </c>
      <c r="F333" s="38">
        <f t="shared" si="52"/>
        <v>0.93131075459183366</v>
      </c>
      <c r="G333" s="37">
        <f t="shared" si="53"/>
        <v>1642.5942533695327</v>
      </c>
      <c r="H333" s="39">
        <f t="shared" si="54"/>
        <v>0</v>
      </c>
      <c r="I333" s="37">
        <f t="shared" si="55"/>
        <v>1642.5942533695327</v>
      </c>
      <c r="J333" s="82">
        <f t="shared" si="56"/>
        <v>-554.76094540284691</v>
      </c>
      <c r="K333" s="37">
        <f t="shared" si="57"/>
        <v>1087.8333079666859</v>
      </c>
      <c r="L333" s="37">
        <f t="shared" si="58"/>
        <v>2117303.9925933275</v>
      </c>
      <c r="M333" s="37">
        <f t="shared" si="59"/>
        <v>1402217.133969058</v>
      </c>
      <c r="N333" s="41">
        <f>'jan-sep'!M333</f>
        <v>1409836.7204549303</v>
      </c>
      <c r="O333" s="41">
        <f t="shared" si="60"/>
        <v>-7619.586485872278</v>
      </c>
    </row>
    <row r="334" spans="1:15" s="34" customFormat="1" x14ac:dyDescent="0.2">
      <c r="A334" s="33">
        <v>5414</v>
      </c>
      <c r="B334" s="34" t="s">
        <v>327</v>
      </c>
      <c r="C334" s="63">
        <v>34660423</v>
      </c>
      <c r="D334" s="36">
        <v>1070</v>
      </c>
      <c r="E334" s="37">
        <f t="shared" si="51"/>
        <v>32392.918691588784</v>
      </c>
      <c r="F334" s="38">
        <f t="shared" si="52"/>
        <v>0.81275523895045165</v>
      </c>
      <c r="G334" s="37">
        <f t="shared" si="53"/>
        <v>4477.6611920237092</v>
      </c>
      <c r="H334" s="39">
        <f t="shared" si="54"/>
        <v>1217.01997160684</v>
      </c>
      <c r="I334" s="37">
        <f t="shared" si="55"/>
        <v>5694.6811636305492</v>
      </c>
      <c r="J334" s="82">
        <f t="shared" si="56"/>
        <v>-554.76094540284691</v>
      </c>
      <c r="K334" s="37">
        <f t="shared" si="57"/>
        <v>5139.9202182277022</v>
      </c>
      <c r="L334" s="37">
        <f t="shared" si="58"/>
        <v>6093308.8450846877</v>
      </c>
      <c r="M334" s="37">
        <f t="shared" si="59"/>
        <v>5499714.633503641</v>
      </c>
      <c r="N334" s="41">
        <f>'jan-sep'!M334</f>
        <v>4743718.7238478968</v>
      </c>
      <c r="O334" s="41">
        <f t="shared" si="60"/>
        <v>755995.90965574421</v>
      </c>
    </row>
    <row r="335" spans="1:15" s="34" customFormat="1" x14ac:dyDescent="0.2">
      <c r="A335" s="33">
        <v>5415</v>
      </c>
      <c r="B335" s="34" t="s">
        <v>387</v>
      </c>
      <c r="C335" s="63">
        <v>23589137</v>
      </c>
      <c r="D335" s="36">
        <v>970</v>
      </c>
      <c r="E335" s="37">
        <f t="shared" si="51"/>
        <v>24318.697938144331</v>
      </c>
      <c r="F335" s="38">
        <f t="shared" si="52"/>
        <v>0.61016882553447127</v>
      </c>
      <c r="G335" s="37">
        <f t="shared" si="53"/>
        <v>9322.193644090381</v>
      </c>
      <c r="H335" s="39">
        <f t="shared" si="54"/>
        <v>4042.9972353123985</v>
      </c>
      <c r="I335" s="37">
        <f t="shared" si="55"/>
        <v>13365.19087940278</v>
      </c>
      <c r="J335" s="82">
        <f t="shared" si="56"/>
        <v>-554.76094540284691</v>
      </c>
      <c r="K335" s="37">
        <f t="shared" si="57"/>
        <v>12810.429933999934</v>
      </c>
      <c r="L335" s="37">
        <f t="shared" si="58"/>
        <v>12964235.153020697</v>
      </c>
      <c r="M335" s="37">
        <f t="shared" si="59"/>
        <v>12426117.035979936</v>
      </c>
      <c r="N335" s="41">
        <f>'jan-sep'!M335</f>
        <v>8844743.3655443527</v>
      </c>
      <c r="O335" s="41">
        <f t="shared" si="60"/>
        <v>3581373.6704355832</v>
      </c>
    </row>
    <row r="336" spans="1:15" s="34" customFormat="1" x14ac:dyDescent="0.2">
      <c r="A336" s="33">
        <v>5416</v>
      </c>
      <c r="B336" s="34" t="s">
        <v>328</v>
      </c>
      <c r="C336" s="63">
        <v>142773516</v>
      </c>
      <c r="D336" s="36">
        <v>3993</v>
      </c>
      <c r="E336" s="37">
        <f t="shared" si="51"/>
        <v>35755.95191585274</v>
      </c>
      <c r="F336" s="38">
        <f t="shared" si="52"/>
        <v>0.89713549803759285</v>
      </c>
      <c r="G336" s="37">
        <f t="shared" si="53"/>
        <v>2459.8412574653353</v>
      </c>
      <c r="H336" s="39">
        <f t="shared" si="54"/>
        <v>39.958343114455417</v>
      </c>
      <c r="I336" s="37">
        <f t="shared" si="55"/>
        <v>2499.7996005797909</v>
      </c>
      <c r="J336" s="82">
        <f t="shared" si="56"/>
        <v>-554.76094540284691</v>
      </c>
      <c r="K336" s="37">
        <f t="shared" si="57"/>
        <v>1945.0386551769438</v>
      </c>
      <c r="L336" s="37">
        <f t="shared" si="58"/>
        <v>9981699.8051151056</v>
      </c>
      <c r="M336" s="37">
        <f t="shared" si="59"/>
        <v>7766539.3501215372</v>
      </c>
      <c r="N336" s="41">
        <f>'jan-sep'!M336</f>
        <v>4040909.953278929</v>
      </c>
      <c r="O336" s="41">
        <f t="shared" si="60"/>
        <v>3725629.3968426082</v>
      </c>
    </row>
    <row r="337" spans="1:15" s="34" customFormat="1" x14ac:dyDescent="0.2">
      <c r="A337" s="33">
        <v>5417</v>
      </c>
      <c r="B337" s="34" t="s">
        <v>329</v>
      </c>
      <c r="C337" s="63">
        <v>57342201</v>
      </c>
      <c r="D337" s="36">
        <v>2087</v>
      </c>
      <c r="E337" s="37">
        <f t="shared" si="51"/>
        <v>27475.898897939627</v>
      </c>
      <c r="F337" s="38">
        <f t="shared" si="52"/>
        <v>0.6893846456624465</v>
      </c>
      <c r="G337" s="37">
        <f t="shared" si="53"/>
        <v>7427.8730682132027</v>
      </c>
      <c r="H337" s="39">
        <f t="shared" si="54"/>
        <v>2937.9768993840448</v>
      </c>
      <c r="I337" s="37">
        <f t="shared" si="55"/>
        <v>10365.849967597247</v>
      </c>
      <c r="J337" s="82">
        <f t="shared" si="56"/>
        <v>-554.76094540284691</v>
      </c>
      <c r="K337" s="37">
        <f t="shared" si="57"/>
        <v>9811.089022194401</v>
      </c>
      <c r="L337" s="37">
        <f t="shared" si="58"/>
        <v>21633528.882375456</v>
      </c>
      <c r="M337" s="37">
        <f t="shared" si="59"/>
        <v>20475742.789319716</v>
      </c>
      <c r="N337" s="41">
        <f>'jan-sep'!M337</f>
        <v>14295382.586794915</v>
      </c>
      <c r="O337" s="41">
        <f t="shared" si="60"/>
        <v>6180360.2025248017</v>
      </c>
    </row>
    <row r="338" spans="1:15" s="34" customFormat="1" x14ac:dyDescent="0.2">
      <c r="A338" s="33">
        <v>5418</v>
      </c>
      <c r="B338" s="34" t="s">
        <v>330</v>
      </c>
      <c r="C338" s="63">
        <v>219072150</v>
      </c>
      <c r="D338" s="36">
        <v>6599</v>
      </c>
      <c r="E338" s="37">
        <f t="shared" si="51"/>
        <v>33197.779966661612</v>
      </c>
      <c r="F338" s="38">
        <f t="shared" si="52"/>
        <v>0.832949628476507</v>
      </c>
      <c r="G338" s="37">
        <f t="shared" si="53"/>
        <v>3994.7444269800121</v>
      </c>
      <c r="H338" s="39">
        <f t="shared" si="54"/>
        <v>935.3185253313502</v>
      </c>
      <c r="I338" s="37">
        <f t="shared" si="55"/>
        <v>4930.0629523113621</v>
      </c>
      <c r="J338" s="82">
        <f t="shared" si="56"/>
        <v>-554.76094540284691</v>
      </c>
      <c r="K338" s="37">
        <f t="shared" si="57"/>
        <v>4375.3020069085151</v>
      </c>
      <c r="L338" s="37">
        <f t="shared" si="58"/>
        <v>32533485.422302678</v>
      </c>
      <c r="M338" s="37">
        <f t="shared" si="59"/>
        <v>28872617.943589292</v>
      </c>
      <c r="N338" s="41">
        <f>'jan-sep'!M338</f>
        <v>18566700.937450714</v>
      </c>
      <c r="O338" s="41">
        <f t="shared" si="60"/>
        <v>10305917.006138578</v>
      </c>
    </row>
    <row r="339" spans="1:15" s="34" customFormat="1" x14ac:dyDescent="0.2">
      <c r="A339" s="33">
        <v>5419</v>
      </c>
      <c r="B339" s="34" t="s">
        <v>331</v>
      </c>
      <c r="C339" s="63">
        <v>109412219</v>
      </c>
      <c r="D339" s="36">
        <v>3414</v>
      </c>
      <c r="E339" s="37">
        <f t="shared" si="51"/>
        <v>32048.101640304627</v>
      </c>
      <c r="F339" s="38">
        <f t="shared" si="52"/>
        <v>0.80410359914056273</v>
      </c>
      <c r="G339" s="37">
        <f t="shared" si="53"/>
        <v>4684.5514227942031</v>
      </c>
      <c r="H339" s="39">
        <f t="shared" si="54"/>
        <v>1337.7059395562949</v>
      </c>
      <c r="I339" s="37">
        <f t="shared" si="55"/>
        <v>6022.2573623504977</v>
      </c>
      <c r="J339" s="82">
        <f t="shared" si="56"/>
        <v>-554.76094540284691</v>
      </c>
      <c r="K339" s="37">
        <f t="shared" si="57"/>
        <v>5467.4964169476507</v>
      </c>
      <c r="L339" s="37">
        <f t="shared" si="58"/>
        <v>20559986.635064598</v>
      </c>
      <c r="M339" s="37">
        <f t="shared" si="59"/>
        <v>18666032.767459281</v>
      </c>
      <c r="N339" s="41">
        <f>'jan-sep'!M339</f>
        <v>14687525.180482913</v>
      </c>
      <c r="O339" s="41">
        <f t="shared" si="60"/>
        <v>3978507.586976368</v>
      </c>
    </row>
    <row r="340" spans="1:15" s="34" customFormat="1" x14ac:dyDescent="0.2">
      <c r="A340" s="33">
        <v>5420</v>
      </c>
      <c r="B340" s="34" t="s">
        <v>332</v>
      </c>
      <c r="C340" s="63">
        <v>29595849</v>
      </c>
      <c r="D340" s="36">
        <v>1068</v>
      </c>
      <c r="E340" s="37">
        <f t="shared" si="51"/>
        <v>27711.469101123595</v>
      </c>
      <c r="F340" s="38">
        <f t="shared" si="52"/>
        <v>0.69529522502706875</v>
      </c>
      <c r="G340" s="37">
        <f t="shared" si="53"/>
        <v>7286.5309463028216</v>
      </c>
      <c r="H340" s="39">
        <f t="shared" si="54"/>
        <v>2855.5273282696558</v>
      </c>
      <c r="I340" s="37">
        <f t="shared" si="55"/>
        <v>10142.058274572477</v>
      </c>
      <c r="J340" s="82">
        <f t="shared" si="56"/>
        <v>-554.76094540284691</v>
      </c>
      <c r="K340" s="37">
        <f t="shared" si="57"/>
        <v>9587.2973291696308</v>
      </c>
      <c r="L340" s="37">
        <f t="shared" si="58"/>
        <v>10831718.237243405</v>
      </c>
      <c r="M340" s="37">
        <f t="shared" si="59"/>
        <v>10239233.547553165</v>
      </c>
      <c r="N340" s="41">
        <f>'jan-sep'!M340</f>
        <v>8449602.4526818246</v>
      </c>
      <c r="O340" s="41">
        <f t="shared" si="60"/>
        <v>1789631.0948713403</v>
      </c>
    </row>
    <row r="341" spans="1:15" s="34" customFormat="1" x14ac:dyDescent="0.2">
      <c r="A341" s="33">
        <v>5421</v>
      </c>
      <c r="B341" s="34" t="s">
        <v>414</v>
      </c>
      <c r="C341" s="63">
        <v>488323818</v>
      </c>
      <c r="D341" s="36">
        <v>14738</v>
      </c>
      <c r="E341" s="37">
        <f t="shared" si="51"/>
        <v>33133.655719907722</v>
      </c>
      <c r="F341" s="38">
        <f t="shared" si="52"/>
        <v>0.83134071765284268</v>
      </c>
      <c r="G341" s="37">
        <f t="shared" si="53"/>
        <v>4033.2189750323464</v>
      </c>
      <c r="H341" s="39">
        <f t="shared" si="54"/>
        <v>957.76201169521187</v>
      </c>
      <c r="I341" s="37">
        <f t="shared" si="55"/>
        <v>4990.980986727558</v>
      </c>
      <c r="J341" s="82">
        <f t="shared" si="56"/>
        <v>-554.76094540284691</v>
      </c>
      <c r="K341" s="37">
        <f t="shared" si="57"/>
        <v>4436.220041324711</v>
      </c>
      <c r="L341" s="37">
        <f t="shared" si="58"/>
        <v>73557077.782390743</v>
      </c>
      <c r="M341" s="37">
        <f t="shared" si="59"/>
        <v>65381010.96904359</v>
      </c>
      <c r="N341" s="41">
        <f>'jan-sep'!M341</f>
        <v>47589729.372775994</v>
      </c>
      <c r="O341" s="41">
        <f t="shared" si="60"/>
        <v>17791281.596267596</v>
      </c>
    </row>
    <row r="342" spans="1:15" s="34" customFormat="1" x14ac:dyDescent="0.2">
      <c r="A342" s="33">
        <v>5422</v>
      </c>
      <c r="B342" s="34" t="s">
        <v>333</v>
      </c>
      <c r="C342" s="63">
        <v>159556455</v>
      </c>
      <c r="D342" s="36">
        <v>5576</v>
      </c>
      <c r="E342" s="37">
        <f t="shared" si="51"/>
        <v>28614.859218077476</v>
      </c>
      <c r="F342" s="38">
        <f t="shared" si="52"/>
        <v>0.71796175462759471</v>
      </c>
      <c r="G342" s="37">
        <f t="shared" si="53"/>
        <v>6744.4968761304935</v>
      </c>
      <c r="H342" s="39">
        <f t="shared" si="54"/>
        <v>2539.3407873357978</v>
      </c>
      <c r="I342" s="37">
        <f t="shared" si="55"/>
        <v>9283.8376634662909</v>
      </c>
      <c r="J342" s="82">
        <f t="shared" si="56"/>
        <v>-554.76094540284691</v>
      </c>
      <c r="K342" s="37">
        <f t="shared" si="57"/>
        <v>8729.0767180634448</v>
      </c>
      <c r="L342" s="37">
        <f t="shared" si="58"/>
        <v>51766678.81148804</v>
      </c>
      <c r="M342" s="37">
        <f t="shared" si="59"/>
        <v>48673331.77992177</v>
      </c>
      <c r="N342" s="41">
        <f>'jan-sep'!M342</f>
        <v>40289598.261005484</v>
      </c>
      <c r="O342" s="41">
        <f t="shared" si="60"/>
        <v>8383733.5189162865</v>
      </c>
    </row>
    <row r="343" spans="1:15" s="34" customFormat="1" x14ac:dyDescent="0.2">
      <c r="A343" s="33">
        <v>5423</v>
      </c>
      <c r="B343" s="34" t="s">
        <v>334</v>
      </c>
      <c r="C343" s="63">
        <v>65930588</v>
      </c>
      <c r="D343" s="36">
        <v>2179</v>
      </c>
      <c r="E343" s="37">
        <f t="shared" si="51"/>
        <v>30257.268471776046</v>
      </c>
      <c r="F343" s="38">
        <f t="shared" si="52"/>
        <v>0.759170660134181</v>
      </c>
      <c r="G343" s="37">
        <f t="shared" si="53"/>
        <v>5759.0513239113516</v>
      </c>
      <c r="H343" s="39">
        <f t="shared" si="54"/>
        <v>1964.4975485412983</v>
      </c>
      <c r="I343" s="37">
        <f t="shared" si="55"/>
        <v>7723.5488724526494</v>
      </c>
      <c r="J343" s="82">
        <f t="shared" si="56"/>
        <v>-554.76094540284691</v>
      </c>
      <c r="K343" s="37">
        <f t="shared" si="57"/>
        <v>7168.7879270498024</v>
      </c>
      <c r="L343" s="37">
        <f t="shared" si="58"/>
        <v>16829612.993074324</v>
      </c>
      <c r="M343" s="37">
        <f t="shared" si="59"/>
        <v>15620788.893041519</v>
      </c>
      <c r="N343" s="41">
        <f>'jan-sep'!M343</f>
        <v>12047302.510434177</v>
      </c>
      <c r="O343" s="41">
        <f t="shared" si="60"/>
        <v>3573486.3826073427</v>
      </c>
    </row>
    <row r="344" spans="1:15" s="34" customFormat="1" x14ac:dyDescent="0.2">
      <c r="A344" s="33">
        <v>5424</v>
      </c>
      <c r="B344" s="34" t="s">
        <v>335</v>
      </c>
      <c r="C344" s="63">
        <v>78421382</v>
      </c>
      <c r="D344" s="36">
        <v>2729</v>
      </c>
      <c r="E344" s="37">
        <f t="shared" si="51"/>
        <v>28736.307072187614</v>
      </c>
      <c r="F344" s="38">
        <f t="shared" si="52"/>
        <v>0.72100894468252907</v>
      </c>
      <c r="G344" s="37">
        <f t="shared" si="53"/>
        <v>6671.6281636644107</v>
      </c>
      <c r="H344" s="39">
        <f t="shared" si="54"/>
        <v>2496.8340383972495</v>
      </c>
      <c r="I344" s="37">
        <f t="shared" si="55"/>
        <v>9168.4622020616607</v>
      </c>
      <c r="J344" s="82">
        <f t="shared" si="56"/>
        <v>-554.76094540284691</v>
      </c>
      <c r="K344" s="37">
        <f t="shared" si="57"/>
        <v>8613.7012566588146</v>
      </c>
      <c r="L344" s="37">
        <f t="shared" si="58"/>
        <v>25020733.349426273</v>
      </c>
      <c r="M344" s="37">
        <f t="shared" si="59"/>
        <v>23506790.729421906</v>
      </c>
      <c r="N344" s="41">
        <f>'jan-sep'!M344</f>
        <v>19301444.331103656</v>
      </c>
      <c r="O344" s="41">
        <f t="shared" si="60"/>
        <v>4205346.3983182497</v>
      </c>
    </row>
    <row r="345" spans="1:15" s="34" customFormat="1" x14ac:dyDescent="0.2">
      <c r="A345" s="33">
        <v>5425</v>
      </c>
      <c r="B345" s="34" t="s">
        <v>415</v>
      </c>
      <c r="C345" s="63">
        <v>51783409</v>
      </c>
      <c r="D345" s="36">
        <v>1836</v>
      </c>
      <c r="E345" s="37">
        <f t="shared" si="51"/>
        <v>28204.471132897605</v>
      </c>
      <c r="F345" s="38">
        <f t="shared" si="52"/>
        <v>0.70766490334943577</v>
      </c>
      <c r="G345" s="37">
        <f t="shared" si="53"/>
        <v>6990.7297272384167</v>
      </c>
      <c r="H345" s="39">
        <f t="shared" si="54"/>
        <v>2682.9766171487527</v>
      </c>
      <c r="I345" s="37">
        <f t="shared" si="55"/>
        <v>9673.7063443871702</v>
      </c>
      <c r="J345" s="82">
        <f t="shared" si="56"/>
        <v>-554.76094540284691</v>
      </c>
      <c r="K345" s="37">
        <f t="shared" si="57"/>
        <v>9118.9453989843241</v>
      </c>
      <c r="L345" s="37">
        <f t="shared" si="58"/>
        <v>17760924.848294843</v>
      </c>
      <c r="M345" s="37">
        <f t="shared" si="59"/>
        <v>16742383.752535218</v>
      </c>
      <c r="N345" s="41">
        <f>'jan-sep'!M345</f>
        <v>13897228.780453023</v>
      </c>
      <c r="O345" s="41">
        <f t="shared" si="60"/>
        <v>2845154.9720821958</v>
      </c>
    </row>
    <row r="346" spans="1:15" s="34" customFormat="1" x14ac:dyDescent="0.2">
      <c r="A346" s="33">
        <v>5426</v>
      </c>
      <c r="B346" s="34" t="s">
        <v>416</v>
      </c>
      <c r="C346" s="63">
        <v>53851955</v>
      </c>
      <c r="D346" s="36">
        <v>2012</v>
      </c>
      <c r="E346" s="37">
        <f t="shared" si="51"/>
        <v>26765.3851888668</v>
      </c>
      <c r="F346" s="38">
        <f t="shared" si="52"/>
        <v>0.6715574858163964</v>
      </c>
      <c r="G346" s="37">
        <f t="shared" si="53"/>
        <v>7854.1812936568995</v>
      </c>
      <c r="H346" s="39">
        <f t="shared" si="54"/>
        <v>3186.6566975595342</v>
      </c>
      <c r="I346" s="37">
        <f t="shared" si="55"/>
        <v>11040.837991216435</v>
      </c>
      <c r="J346" s="82">
        <f t="shared" si="56"/>
        <v>-554.76094540284691</v>
      </c>
      <c r="K346" s="37">
        <f t="shared" si="57"/>
        <v>10486.077045813588</v>
      </c>
      <c r="L346" s="37">
        <f t="shared" si="58"/>
        <v>22214166.038327467</v>
      </c>
      <c r="M346" s="37">
        <f t="shared" si="59"/>
        <v>21097987.016176939</v>
      </c>
      <c r="N346" s="41">
        <f>'jan-sep'!M346</f>
        <v>18022666.293067258</v>
      </c>
      <c r="O346" s="41">
        <f t="shared" si="60"/>
        <v>3075320.7231096812</v>
      </c>
    </row>
    <row r="347" spans="1:15" s="34" customFormat="1" x14ac:dyDescent="0.2">
      <c r="A347" s="33">
        <v>5427</v>
      </c>
      <c r="B347" s="34" t="s">
        <v>336</v>
      </c>
      <c r="C347" s="63">
        <v>81041888</v>
      </c>
      <c r="D347" s="36">
        <v>2804</v>
      </c>
      <c r="E347" s="37">
        <f t="shared" si="51"/>
        <v>28902.242510699001</v>
      </c>
      <c r="F347" s="38">
        <f t="shared" si="52"/>
        <v>0.72517235145243797</v>
      </c>
      <c r="G347" s="37">
        <f t="shared" si="53"/>
        <v>6572.0669005575783</v>
      </c>
      <c r="H347" s="39">
        <f t="shared" si="54"/>
        <v>2438.7566349182639</v>
      </c>
      <c r="I347" s="37">
        <f t="shared" si="55"/>
        <v>9010.8235354758417</v>
      </c>
      <c r="J347" s="82">
        <f t="shared" si="56"/>
        <v>-554.76094540284691</v>
      </c>
      <c r="K347" s="37">
        <f t="shared" si="57"/>
        <v>8456.0625900729956</v>
      </c>
      <c r="L347" s="37">
        <f t="shared" si="58"/>
        <v>25266349.193474259</v>
      </c>
      <c r="M347" s="37">
        <f t="shared" si="59"/>
        <v>23710799.50256468</v>
      </c>
      <c r="N347" s="41">
        <f>'jan-sep'!M347</f>
        <v>18096499.924831305</v>
      </c>
      <c r="O347" s="41">
        <f t="shared" si="60"/>
        <v>5614299.5777333751</v>
      </c>
    </row>
    <row r="348" spans="1:15" s="34" customFormat="1" x14ac:dyDescent="0.2">
      <c r="A348" s="33">
        <v>5428</v>
      </c>
      <c r="B348" s="34" t="s">
        <v>421</v>
      </c>
      <c r="C348" s="63">
        <v>136428935</v>
      </c>
      <c r="D348" s="36">
        <v>4746</v>
      </c>
      <c r="E348" s="37">
        <f t="shared" si="51"/>
        <v>28746.088284871472</v>
      </c>
      <c r="F348" s="38">
        <f t="shared" si="52"/>
        <v>0.72125436041452229</v>
      </c>
      <c r="G348" s="37">
        <f t="shared" si="53"/>
        <v>6665.7594360540961</v>
      </c>
      <c r="H348" s="39">
        <f t="shared" si="54"/>
        <v>2493.4106139578989</v>
      </c>
      <c r="I348" s="37">
        <f t="shared" si="55"/>
        <v>9159.170050011995</v>
      </c>
      <c r="J348" s="82">
        <f t="shared" si="56"/>
        <v>-554.76094540284691</v>
      </c>
      <c r="K348" s="37">
        <f t="shared" si="57"/>
        <v>8604.4091046091489</v>
      </c>
      <c r="L348" s="37">
        <f t="shared" si="58"/>
        <v>43469421.057356931</v>
      </c>
      <c r="M348" s="37">
        <f t="shared" si="59"/>
        <v>40836525.610475019</v>
      </c>
      <c r="N348" s="41">
        <f>'jan-sep'!M348</f>
        <v>29495596.577086084</v>
      </c>
      <c r="O348" s="41">
        <f t="shared" si="60"/>
        <v>11340929.033388935</v>
      </c>
    </row>
    <row r="349" spans="1:15" s="34" customFormat="1" x14ac:dyDescent="0.2">
      <c r="A349" s="33">
        <v>5429</v>
      </c>
      <c r="B349" s="34" t="s">
        <v>338</v>
      </c>
      <c r="C349" s="63">
        <v>32260910</v>
      </c>
      <c r="D349" s="36">
        <v>1159</v>
      </c>
      <c r="E349" s="37">
        <f t="shared" si="51"/>
        <v>27835.125107851596</v>
      </c>
      <c r="F349" s="38">
        <f t="shared" si="52"/>
        <v>0.69839781878383245</v>
      </c>
      <c r="G349" s="37">
        <f t="shared" si="53"/>
        <v>7212.3373422660216</v>
      </c>
      <c r="H349" s="39">
        <f t="shared" si="54"/>
        <v>2812.2477259148554</v>
      </c>
      <c r="I349" s="37">
        <f t="shared" si="55"/>
        <v>10024.585068180877</v>
      </c>
      <c r="J349" s="82">
        <f t="shared" si="56"/>
        <v>-554.76094540284691</v>
      </c>
      <c r="K349" s="37">
        <f t="shared" si="57"/>
        <v>9469.8241227780309</v>
      </c>
      <c r="L349" s="37">
        <f t="shared" si="58"/>
        <v>11618494.094021637</v>
      </c>
      <c r="M349" s="37">
        <f t="shared" si="59"/>
        <v>10975526.158299739</v>
      </c>
      <c r="N349" s="41">
        <f>'jan-sep'!M349</f>
        <v>9016622.8157380465</v>
      </c>
      <c r="O349" s="41">
        <f t="shared" si="60"/>
        <v>1958903.342561692</v>
      </c>
    </row>
    <row r="350" spans="1:15" s="34" customFormat="1" x14ac:dyDescent="0.2">
      <c r="A350" s="33">
        <v>5430</v>
      </c>
      <c r="B350" s="34" t="s">
        <v>417</v>
      </c>
      <c r="C350" s="63">
        <v>67984705</v>
      </c>
      <c r="D350" s="36">
        <v>2877</v>
      </c>
      <c r="E350" s="37">
        <f t="shared" si="51"/>
        <v>23630.415363225584</v>
      </c>
      <c r="F350" s="38">
        <f t="shared" si="52"/>
        <v>0.59289945644891329</v>
      </c>
      <c r="G350" s="37">
        <f t="shared" si="53"/>
        <v>9735.1631890416284</v>
      </c>
      <c r="H350" s="39">
        <f t="shared" si="54"/>
        <v>4283.8961365339601</v>
      </c>
      <c r="I350" s="37">
        <f t="shared" si="55"/>
        <v>14019.059325575588</v>
      </c>
      <c r="J350" s="82">
        <f t="shared" si="56"/>
        <v>-554.76094540284691</v>
      </c>
      <c r="K350" s="37">
        <f t="shared" si="57"/>
        <v>13464.298380172742</v>
      </c>
      <c r="L350" s="37">
        <f t="shared" si="58"/>
        <v>40332833.679680966</v>
      </c>
      <c r="M350" s="37">
        <f t="shared" si="59"/>
        <v>38736786.439756982</v>
      </c>
      <c r="N350" s="41">
        <f>'jan-sep'!M350</f>
        <v>29923702.297392886</v>
      </c>
      <c r="O350" s="41">
        <f t="shared" si="60"/>
        <v>8813084.1423640959</v>
      </c>
    </row>
    <row r="351" spans="1:15" s="34" customFormat="1" x14ac:dyDescent="0.2">
      <c r="A351" s="33">
        <v>5432</v>
      </c>
      <c r="B351" s="34" t="s">
        <v>343</v>
      </c>
      <c r="C351" s="63">
        <v>24351083</v>
      </c>
      <c r="D351" s="36">
        <v>859</v>
      </c>
      <c r="E351" s="37">
        <f t="shared" si="51"/>
        <v>28348.175785797437</v>
      </c>
      <c r="F351" s="38">
        <f t="shared" si="52"/>
        <v>0.71127052810396652</v>
      </c>
      <c r="G351" s="37">
        <f t="shared" si="53"/>
        <v>6904.5069354985171</v>
      </c>
      <c r="H351" s="39">
        <f t="shared" si="54"/>
        <v>2632.6799886338113</v>
      </c>
      <c r="I351" s="37">
        <f t="shared" si="55"/>
        <v>9537.1869241323293</v>
      </c>
      <c r="J351" s="82">
        <f t="shared" si="56"/>
        <v>-554.76094540284691</v>
      </c>
      <c r="K351" s="37">
        <f t="shared" si="57"/>
        <v>8982.4259787294832</v>
      </c>
      <c r="L351" s="37">
        <f t="shared" si="58"/>
        <v>8192443.5678296713</v>
      </c>
      <c r="M351" s="37">
        <f t="shared" si="59"/>
        <v>7715903.9157286258</v>
      </c>
      <c r="N351" s="41">
        <f>'jan-sep'!M351</f>
        <v>5847031.5408274224</v>
      </c>
      <c r="O351" s="41">
        <f t="shared" si="60"/>
        <v>1868872.3749012034</v>
      </c>
    </row>
    <row r="352" spans="1:15" s="34" customFormat="1" x14ac:dyDescent="0.2">
      <c r="A352" s="33">
        <v>5433</v>
      </c>
      <c r="B352" s="34" t="s">
        <v>344</v>
      </c>
      <c r="C352" s="63">
        <v>27253274</v>
      </c>
      <c r="D352" s="36">
        <v>964</v>
      </c>
      <c r="E352" s="37">
        <f t="shared" si="51"/>
        <v>28271.031120331951</v>
      </c>
      <c r="F352" s="38">
        <f t="shared" si="52"/>
        <v>0.70933492817821997</v>
      </c>
      <c r="G352" s="37">
        <f t="shared" si="53"/>
        <v>6950.7937347778088</v>
      </c>
      <c r="H352" s="39">
        <f t="shared" si="54"/>
        <v>2659.6806215467313</v>
      </c>
      <c r="I352" s="37">
        <f t="shared" si="55"/>
        <v>9610.4743563245393</v>
      </c>
      <c r="J352" s="82">
        <f t="shared" si="56"/>
        <v>-554.76094540284691</v>
      </c>
      <c r="K352" s="37">
        <f t="shared" si="57"/>
        <v>9055.7134109216931</v>
      </c>
      <c r="L352" s="37">
        <f t="shared" si="58"/>
        <v>9264497.279496856</v>
      </c>
      <c r="M352" s="37">
        <f t="shared" si="59"/>
        <v>8729707.7281285115</v>
      </c>
      <c r="N352" s="41">
        <f>'jan-sep'!M352</f>
        <v>5998861.3520461423</v>
      </c>
      <c r="O352" s="41">
        <f t="shared" si="60"/>
        <v>2730846.3760823691</v>
      </c>
    </row>
    <row r="353" spans="1:15" s="34" customFormat="1" x14ac:dyDescent="0.2">
      <c r="A353" s="33">
        <v>5434</v>
      </c>
      <c r="B353" s="34" t="s">
        <v>345</v>
      </c>
      <c r="C353" s="63">
        <v>39492329</v>
      </c>
      <c r="D353" s="36">
        <v>1162</v>
      </c>
      <c r="E353" s="37">
        <f t="shared" si="51"/>
        <v>33986.51376936317</v>
      </c>
      <c r="F353" s="38">
        <f t="shared" si="52"/>
        <v>0.85273937130228883</v>
      </c>
      <c r="G353" s="37">
        <f t="shared" si="53"/>
        <v>3521.5041453590775</v>
      </c>
      <c r="H353" s="39">
        <f t="shared" si="54"/>
        <v>659.26169438580507</v>
      </c>
      <c r="I353" s="37">
        <f t="shared" si="55"/>
        <v>4180.7658397448822</v>
      </c>
      <c r="J353" s="82">
        <f t="shared" si="56"/>
        <v>-554.76094540284691</v>
      </c>
      <c r="K353" s="37">
        <f t="shared" si="57"/>
        <v>3626.0048943420352</v>
      </c>
      <c r="L353" s="37">
        <f t="shared" si="58"/>
        <v>4858049.9057835527</v>
      </c>
      <c r="M353" s="37">
        <f t="shared" si="59"/>
        <v>4213417.6872254452</v>
      </c>
      <c r="N353" s="41">
        <f>'jan-sep'!M353</f>
        <v>2871234.4474871536</v>
      </c>
      <c r="O353" s="41">
        <f t="shared" si="60"/>
        <v>1342183.2397382916</v>
      </c>
    </row>
    <row r="354" spans="1:15" s="34" customFormat="1" x14ac:dyDescent="0.2">
      <c r="A354" s="33">
        <v>5435</v>
      </c>
      <c r="B354" s="34" t="s">
        <v>346</v>
      </c>
      <c r="C354" s="63">
        <v>97842142</v>
      </c>
      <c r="D354" s="36">
        <v>2947</v>
      </c>
      <c r="E354" s="37">
        <f t="shared" si="51"/>
        <v>33200.591109602989</v>
      </c>
      <c r="F354" s="38">
        <f t="shared" si="52"/>
        <v>0.83302016152031189</v>
      </c>
      <c r="G354" s="37">
        <f t="shared" si="53"/>
        <v>3993.0577412151861</v>
      </c>
      <c r="H354" s="39">
        <f t="shared" si="54"/>
        <v>934.33462530186841</v>
      </c>
      <c r="I354" s="37">
        <f t="shared" si="55"/>
        <v>4927.3923665170541</v>
      </c>
      <c r="J354" s="82">
        <f t="shared" si="56"/>
        <v>-554.76094540284691</v>
      </c>
      <c r="K354" s="37">
        <f t="shared" si="57"/>
        <v>4372.6314211142071</v>
      </c>
      <c r="L354" s="37">
        <f t="shared" si="58"/>
        <v>14521025.304125758</v>
      </c>
      <c r="M354" s="37">
        <f t="shared" si="59"/>
        <v>12886144.798023568</v>
      </c>
      <c r="N354" s="41">
        <f>'jan-sep'!M354</f>
        <v>8221146.6382053774</v>
      </c>
      <c r="O354" s="41">
        <f t="shared" si="60"/>
        <v>4664998.1598181911</v>
      </c>
    </row>
    <row r="355" spans="1:15" s="34" customFormat="1" x14ac:dyDescent="0.2">
      <c r="A355" s="33">
        <v>5436</v>
      </c>
      <c r="B355" s="34" t="s">
        <v>418</v>
      </c>
      <c r="C355" s="63">
        <v>116985496</v>
      </c>
      <c r="D355" s="36">
        <v>3904</v>
      </c>
      <c r="E355" s="37">
        <f t="shared" si="51"/>
        <v>29965.547131147541</v>
      </c>
      <c r="F355" s="38">
        <f t="shared" si="52"/>
        <v>0.75185121942039834</v>
      </c>
      <c r="G355" s="37">
        <f t="shared" si="53"/>
        <v>5934.0841282884548</v>
      </c>
      <c r="H355" s="39">
        <f t="shared" si="54"/>
        <v>2066.600017761275</v>
      </c>
      <c r="I355" s="37">
        <f t="shared" si="55"/>
        <v>8000.6841460497299</v>
      </c>
      <c r="J355" s="82">
        <f t="shared" si="56"/>
        <v>-554.76094540284691</v>
      </c>
      <c r="K355" s="37">
        <f t="shared" si="57"/>
        <v>7445.9232006468828</v>
      </c>
      <c r="L355" s="37">
        <f t="shared" si="58"/>
        <v>31234670.906178147</v>
      </c>
      <c r="M355" s="37">
        <f t="shared" si="59"/>
        <v>29068884.175325431</v>
      </c>
      <c r="N355" s="41">
        <f>'jan-sep'!M355</f>
        <v>22444176.366170261</v>
      </c>
      <c r="O355" s="41">
        <f t="shared" si="60"/>
        <v>6624707.8091551699</v>
      </c>
    </row>
    <row r="356" spans="1:15" s="34" customFormat="1" x14ac:dyDescent="0.2">
      <c r="A356" s="33">
        <v>5437</v>
      </c>
      <c r="B356" s="34" t="s">
        <v>388</v>
      </c>
      <c r="C356" s="63">
        <v>73003026</v>
      </c>
      <c r="D356" s="36">
        <v>2584</v>
      </c>
      <c r="E356" s="37">
        <f t="shared" si="51"/>
        <v>28251.945046439629</v>
      </c>
      <c r="F356" s="38">
        <f t="shared" si="52"/>
        <v>0.70885604862140472</v>
      </c>
      <c r="G356" s="37">
        <f t="shared" si="53"/>
        <v>6962.245379113202</v>
      </c>
      <c r="H356" s="39">
        <f t="shared" si="54"/>
        <v>2666.3607474090441</v>
      </c>
      <c r="I356" s="37">
        <f t="shared" si="55"/>
        <v>9628.6061265222452</v>
      </c>
      <c r="J356" s="82">
        <f t="shared" si="56"/>
        <v>-554.76094540284691</v>
      </c>
      <c r="K356" s="37">
        <f t="shared" si="57"/>
        <v>9073.8451811193991</v>
      </c>
      <c r="L356" s="37">
        <f t="shared" si="58"/>
        <v>24880318.23093348</v>
      </c>
      <c r="M356" s="37">
        <f t="shared" si="59"/>
        <v>23446815.948012527</v>
      </c>
      <c r="N356" s="41">
        <f>'jan-sep'!M356</f>
        <v>19070907.796563517</v>
      </c>
      <c r="O356" s="41">
        <f t="shared" si="60"/>
        <v>4375908.1514490098</v>
      </c>
    </row>
    <row r="357" spans="1:15" s="34" customFormat="1" x14ac:dyDescent="0.2">
      <c r="A357" s="33">
        <v>5438</v>
      </c>
      <c r="B357" s="34" t="s">
        <v>347</v>
      </c>
      <c r="C357" s="63">
        <v>40783473</v>
      </c>
      <c r="D357" s="36">
        <v>1221</v>
      </c>
      <c r="E357" s="37">
        <f t="shared" si="51"/>
        <v>33401.697788697791</v>
      </c>
      <c r="F357" s="38">
        <f t="shared" si="52"/>
        <v>0.83806603307571048</v>
      </c>
      <c r="G357" s="37">
        <f t="shared" si="53"/>
        <v>3872.3937337583047</v>
      </c>
      <c r="H357" s="39">
        <f t="shared" si="54"/>
        <v>863.94728761868748</v>
      </c>
      <c r="I357" s="37">
        <f t="shared" si="55"/>
        <v>4736.3410213769921</v>
      </c>
      <c r="J357" s="82">
        <f t="shared" si="56"/>
        <v>-554.76094540284691</v>
      </c>
      <c r="K357" s="37">
        <f t="shared" si="57"/>
        <v>4181.5800759741451</v>
      </c>
      <c r="L357" s="37">
        <f t="shared" si="58"/>
        <v>5783072.3871013075</v>
      </c>
      <c r="M357" s="37">
        <f t="shared" si="59"/>
        <v>5105709.2727644313</v>
      </c>
      <c r="N357" s="41">
        <f>'jan-sep'!M357</f>
        <v>3172229.0218862435</v>
      </c>
      <c r="O357" s="41">
        <f t="shared" si="60"/>
        <v>1933480.2508781878</v>
      </c>
    </row>
    <row r="358" spans="1:15" s="34" customFormat="1" x14ac:dyDescent="0.2">
      <c r="A358" s="33">
        <v>5439</v>
      </c>
      <c r="B358" s="34" t="s">
        <v>348</v>
      </c>
      <c r="C358" s="63">
        <v>27493708</v>
      </c>
      <c r="D358" s="36">
        <v>1057</v>
      </c>
      <c r="E358" s="37">
        <f t="shared" si="51"/>
        <v>26011.076631977296</v>
      </c>
      <c r="F358" s="38">
        <f t="shared" si="52"/>
        <v>0.65263149037788437</v>
      </c>
      <c r="G358" s="37">
        <f t="shared" si="53"/>
        <v>8306.7664277906024</v>
      </c>
      <c r="H358" s="39">
        <f t="shared" si="54"/>
        <v>3450.6646924708607</v>
      </c>
      <c r="I358" s="37">
        <f t="shared" si="55"/>
        <v>11757.431120261463</v>
      </c>
      <c r="J358" s="82">
        <f t="shared" si="56"/>
        <v>-554.76094540284691</v>
      </c>
      <c r="K358" s="37">
        <f t="shared" si="57"/>
        <v>11202.670174858617</v>
      </c>
      <c r="L358" s="37">
        <f t="shared" si="58"/>
        <v>12427604.694116365</v>
      </c>
      <c r="M358" s="37">
        <f t="shared" si="59"/>
        <v>11841222.374825558</v>
      </c>
      <c r="N358" s="41">
        <f>'jan-sep'!M358</f>
        <v>7456510.2862684336</v>
      </c>
      <c r="O358" s="41">
        <f t="shared" si="60"/>
        <v>4384712.0885571241</v>
      </c>
    </row>
    <row r="359" spans="1:15" s="34" customFormat="1" x14ac:dyDescent="0.2">
      <c r="A359" s="33">
        <v>5440</v>
      </c>
      <c r="B359" s="34" t="s">
        <v>349</v>
      </c>
      <c r="C359" s="63">
        <v>31865286</v>
      </c>
      <c r="D359" s="36">
        <v>906</v>
      </c>
      <c r="E359" s="37">
        <f t="shared" si="51"/>
        <v>35171.397350993378</v>
      </c>
      <c r="F359" s="38">
        <f t="shared" si="52"/>
        <v>0.88246871887004552</v>
      </c>
      <c r="G359" s="37">
        <f t="shared" si="53"/>
        <v>2810.5739963809524</v>
      </c>
      <c r="H359" s="39">
        <f t="shared" si="54"/>
        <v>244.55244081523196</v>
      </c>
      <c r="I359" s="37">
        <f t="shared" si="55"/>
        <v>3055.1264371961843</v>
      </c>
      <c r="J359" s="82">
        <f t="shared" si="56"/>
        <v>-554.76094540284691</v>
      </c>
      <c r="K359" s="37">
        <f t="shared" si="57"/>
        <v>2500.3654917933372</v>
      </c>
      <c r="L359" s="37">
        <f t="shared" si="58"/>
        <v>2767944.5520997429</v>
      </c>
      <c r="M359" s="37">
        <f t="shared" si="59"/>
        <v>2265331.1355647636</v>
      </c>
      <c r="N359" s="41">
        <f>'jan-sep'!M359</f>
        <v>1839280.6382300868</v>
      </c>
      <c r="O359" s="41">
        <f t="shared" si="60"/>
        <v>426050.49733467679</v>
      </c>
    </row>
    <row r="360" spans="1:15" s="34" customFormat="1" x14ac:dyDescent="0.2">
      <c r="A360" s="33">
        <v>5441</v>
      </c>
      <c r="B360" s="34" t="s">
        <v>389</v>
      </c>
      <c r="C360" s="63">
        <v>86710554</v>
      </c>
      <c r="D360" s="36">
        <v>2821</v>
      </c>
      <c r="E360" s="37">
        <f t="shared" si="51"/>
        <v>30737.523573200993</v>
      </c>
      <c r="F360" s="38">
        <f t="shared" si="52"/>
        <v>0.77122051132024161</v>
      </c>
      <c r="G360" s="37">
        <f t="shared" si="53"/>
        <v>5470.8982630563833</v>
      </c>
      <c r="H360" s="39">
        <f t="shared" si="54"/>
        <v>1796.4082630425667</v>
      </c>
      <c r="I360" s="37">
        <f t="shared" si="55"/>
        <v>7267.3065260989497</v>
      </c>
      <c r="J360" s="82">
        <f t="shared" si="56"/>
        <v>-554.76094540284691</v>
      </c>
      <c r="K360" s="37">
        <f t="shared" si="57"/>
        <v>6712.5455806961027</v>
      </c>
      <c r="L360" s="37">
        <f t="shared" si="58"/>
        <v>20501071.710125137</v>
      </c>
      <c r="M360" s="37">
        <f t="shared" si="59"/>
        <v>18936091.083143707</v>
      </c>
      <c r="N360" s="41">
        <f>'jan-sep'!M360</f>
        <v>15198558.604742907</v>
      </c>
      <c r="O360" s="41">
        <f t="shared" si="60"/>
        <v>3737532.4784008004</v>
      </c>
    </row>
    <row r="361" spans="1:15" s="34" customFormat="1" x14ac:dyDescent="0.2">
      <c r="A361" s="33">
        <v>5442</v>
      </c>
      <c r="B361" s="34" t="s">
        <v>390</v>
      </c>
      <c r="C361" s="63">
        <v>25303085</v>
      </c>
      <c r="D361" s="36">
        <v>854</v>
      </c>
      <c r="E361" s="37">
        <f t="shared" si="51"/>
        <v>29628.905152224823</v>
      </c>
      <c r="F361" s="38">
        <f t="shared" si="52"/>
        <v>0.74340469644341411</v>
      </c>
      <c r="G361" s="37">
        <f t="shared" si="53"/>
        <v>6136.0693156420857</v>
      </c>
      <c r="H361" s="39">
        <f t="shared" si="54"/>
        <v>2184.4247103842263</v>
      </c>
      <c r="I361" s="37">
        <f t="shared" si="55"/>
        <v>8320.494026026312</v>
      </c>
      <c r="J361" s="82">
        <f t="shared" si="56"/>
        <v>-554.76094540284691</v>
      </c>
      <c r="K361" s="37">
        <f t="shared" si="57"/>
        <v>7765.733080623465</v>
      </c>
      <c r="L361" s="37">
        <f t="shared" si="58"/>
        <v>7105701.8982264707</v>
      </c>
      <c r="M361" s="37">
        <f t="shared" si="59"/>
        <v>6631936.0508524394</v>
      </c>
      <c r="N361" s="41">
        <f>'jan-sep'!M361</f>
        <v>5574240.0879122447</v>
      </c>
      <c r="O361" s="41">
        <f t="shared" si="60"/>
        <v>1057695.9629401946</v>
      </c>
    </row>
    <row r="362" spans="1:15" s="34" customFormat="1" x14ac:dyDescent="0.2">
      <c r="A362" s="33">
        <v>5443</v>
      </c>
      <c r="B362" s="34" t="s">
        <v>350</v>
      </c>
      <c r="C362" s="63">
        <v>66250665</v>
      </c>
      <c r="D362" s="36">
        <v>2165</v>
      </c>
      <c r="E362" s="37">
        <f t="shared" si="51"/>
        <v>30600.769053117783</v>
      </c>
      <c r="F362" s="38">
        <f t="shared" si="52"/>
        <v>0.7677892690260224</v>
      </c>
      <c r="G362" s="37">
        <f t="shared" si="53"/>
        <v>5552.9509751063097</v>
      </c>
      <c r="H362" s="39">
        <f t="shared" si="54"/>
        <v>1844.2723450716901</v>
      </c>
      <c r="I362" s="37">
        <f t="shared" si="55"/>
        <v>7397.223320178</v>
      </c>
      <c r="J362" s="82">
        <f t="shared" si="56"/>
        <v>-554.76094540284691</v>
      </c>
      <c r="K362" s="37">
        <f t="shared" si="57"/>
        <v>6842.462374775153</v>
      </c>
      <c r="L362" s="37">
        <f t="shared" si="58"/>
        <v>16014988.48818537</v>
      </c>
      <c r="M362" s="37">
        <f t="shared" si="59"/>
        <v>14813931.041388206</v>
      </c>
      <c r="N362" s="41">
        <f>'jan-sep'!M362</f>
        <v>9734536.7122716736</v>
      </c>
      <c r="O362" s="41">
        <f t="shared" si="60"/>
        <v>5079394.3291165326</v>
      </c>
    </row>
    <row r="363" spans="1:15" s="34" customFormat="1" x14ac:dyDescent="0.2">
      <c r="A363" s="33">
        <v>5444</v>
      </c>
      <c r="B363" s="34" t="s">
        <v>351</v>
      </c>
      <c r="C363" s="63">
        <v>317555793</v>
      </c>
      <c r="D363" s="36">
        <v>9925</v>
      </c>
      <c r="E363" s="37">
        <f t="shared" si="51"/>
        <v>31995.545894206549</v>
      </c>
      <c r="F363" s="38">
        <f t="shared" si="52"/>
        <v>0.80278494803706535</v>
      </c>
      <c r="G363" s="37">
        <f t="shared" si="53"/>
        <v>4716.0848704530499</v>
      </c>
      <c r="H363" s="39">
        <f t="shared" si="54"/>
        <v>1356.1004506906222</v>
      </c>
      <c r="I363" s="37">
        <f t="shared" si="55"/>
        <v>6072.1853211436719</v>
      </c>
      <c r="J363" s="82">
        <f t="shared" si="56"/>
        <v>-554.76094540284691</v>
      </c>
      <c r="K363" s="37">
        <f t="shared" si="57"/>
        <v>5517.4243757408249</v>
      </c>
      <c r="L363" s="37">
        <f t="shared" si="58"/>
        <v>60266439.312350944</v>
      </c>
      <c r="M363" s="37">
        <f t="shared" si="59"/>
        <v>54760436.929227687</v>
      </c>
      <c r="N363" s="41">
        <f>'jan-sep'!M363</f>
        <v>42413127.28662651</v>
      </c>
      <c r="O363" s="41">
        <f t="shared" si="60"/>
        <v>12347309.642601177</v>
      </c>
    </row>
    <row r="364" spans="1:15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58" customFormat="1" ht="13.5" thickBot="1" x14ac:dyDescent="0.25">
      <c r="A365" s="42"/>
      <c r="B365" s="42" t="s">
        <v>32</v>
      </c>
      <c r="C365" s="43">
        <f>SUM(C8:C364)</f>
        <v>216227864882</v>
      </c>
      <c r="D365" s="44">
        <f>SUM(D8:D364)</f>
        <v>5425270</v>
      </c>
      <c r="E365" s="44">
        <f>(C365)/D365</f>
        <v>39855.687344961632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SUM(L8:L364)</f>
        <v>3009727914.2657032</v>
      </c>
      <c r="M365" s="44">
        <f>SUM(M8:M364)</f>
        <v>3.4868717193603516E-6</v>
      </c>
      <c r="N365" s="44">
        <f>jan!M365</f>
        <v>6.2701292335987091E-7</v>
      </c>
      <c r="O365" s="44">
        <f t="shared" ref="O365" si="61">M365-N365</f>
        <v>2.8598587960004807E-6</v>
      </c>
    </row>
    <row r="366" spans="1:15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49"/>
    </row>
    <row r="367" spans="1:15" s="34" customFormat="1" x14ac:dyDescent="0.2">
      <c r="A367" s="50" t="s">
        <v>33</v>
      </c>
      <c r="B367" s="50"/>
      <c r="C367" s="50"/>
      <c r="D367" s="51">
        <f>L365</f>
        <v>3009727914.2657032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-554.76094540284691</v>
      </c>
      <c r="J367" s="55" t="s">
        <v>36</v>
      </c>
      <c r="M367" s="56"/>
    </row>
    <row r="392" ht="12" customHeight="1" x14ac:dyDescent="0.2"/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40"/>
  <sheetViews>
    <sheetView zoomScaleNormal="100" workbookViewId="0">
      <pane xSplit="2" ySplit="7" topLeftCell="C8" activePane="bottomRight" state="frozen"/>
      <selection activeCell="F60" sqref="F60"/>
      <selection pane="topRight" activeCell="F60" sqref="F60"/>
      <selection pane="bottomLeft" activeCell="F60" sqref="F60"/>
      <selection pane="bottomRight" activeCell="M5" sqref="M5"/>
    </sheetView>
  </sheetViews>
  <sheetFormatPr baseColWidth="10" defaultColWidth="8.85546875" defaultRowHeight="12.75" x14ac:dyDescent="0.2"/>
  <cols>
    <col min="1" max="1" width="6.42578125" style="2" customWidth="1"/>
    <col min="2" max="2" width="14" style="2" bestFit="1" customWidth="1"/>
    <col min="3" max="3" width="14.5703125" style="2" customWidth="1"/>
    <col min="4" max="4" width="12.140625" style="2" bestFit="1" customWidth="1"/>
    <col min="5" max="6" width="11.42578125" style="2" customWidth="1"/>
    <col min="7" max="8" width="11.42578125" style="59" customWidth="1"/>
    <col min="9" max="9" width="11.42578125" style="2" customWidth="1"/>
    <col min="10" max="10" width="13.5703125" style="60" customWidth="1"/>
    <col min="11" max="11" width="11.42578125" style="2" customWidth="1"/>
    <col min="12" max="12" width="15" style="2" customWidth="1"/>
    <col min="13" max="13" width="16.140625" style="2" customWidth="1"/>
    <col min="14" max="14" width="13.5703125" style="2" bestFit="1" customWidth="1"/>
    <col min="15" max="15" width="16" style="2" customWidth="1"/>
    <col min="16" max="230" width="11.42578125" style="2" customWidth="1"/>
    <col min="231" max="16384" width="8.85546875" style="2"/>
  </cols>
  <sheetData>
    <row r="1" spans="1:17" ht="22.5" customHeight="1" x14ac:dyDescent="0.2">
      <c r="A1" s="84" t="s">
        <v>441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7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440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7" x14ac:dyDescent="0.2">
      <c r="A3" s="87"/>
      <c r="B3" s="87"/>
      <c r="C3" s="8" t="s">
        <v>53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7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50</v>
      </c>
      <c r="O4" s="17" t="s">
        <v>55</v>
      </c>
      <c r="P4" s="79"/>
      <c r="Q4" s="79" t="s">
        <v>423</v>
      </c>
    </row>
    <row r="5" spans="1:17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54</v>
      </c>
      <c r="N5" s="27"/>
      <c r="O5" s="27"/>
    </row>
    <row r="6" spans="1:17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</row>
    <row r="7" spans="1:17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7" s="34" customFormat="1" x14ac:dyDescent="0.2">
      <c r="A8" s="33">
        <v>301</v>
      </c>
      <c r="B8" s="34" t="s">
        <v>90</v>
      </c>
      <c r="C8" s="63">
        <v>30571996543</v>
      </c>
      <c r="D8" s="36">
        <v>699827</v>
      </c>
      <c r="E8" s="37">
        <f>(C8)/D8</f>
        <v>43685.077230515541</v>
      </c>
      <c r="F8" s="38">
        <f>IF(ISNUMBER(C8),E8/E$365,"")</f>
        <v>1.4303024234376027</v>
      </c>
      <c r="G8" s="37">
        <f>(E$365-E8)*0.6</f>
        <v>-7885.5188772613028</v>
      </c>
      <c r="H8" s="39">
        <f>IF(E8&gt;=E$365*0.9,0,IF(E8&lt;0.9*E$365,(E$365*0.9-E8)*0.35))</f>
        <v>0</v>
      </c>
      <c r="I8" s="37">
        <f>G8+H8</f>
        <v>-7885.5188772613028</v>
      </c>
      <c r="J8" s="82">
        <f>I$367</f>
        <v>-432.16879506281578</v>
      </c>
      <c r="K8" s="37">
        <f>I8+J8</f>
        <v>-8317.6876723241185</v>
      </c>
      <c r="L8" s="37">
        <f>(I8*D8)</f>
        <v>-5518499019.3171453</v>
      </c>
      <c r="M8" s="37">
        <f>(K8*D8)</f>
        <v>-5820942410.6595707</v>
      </c>
      <c r="N8" s="41">
        <f>'jan-aug'!M8</f>
        <v>-4442724520.844615</v>
      </c>
      <c r="O8" s="41">
        <f>M8-N8</f>
        <v>-1378217889.8149557</v>
      </c>
    </row>
    <row r="9" spans="1:17" s="34" customFormat="1" x14ac:dyDescent="0.2">
      <c r="A9" s="33">
        <v>1101</v>
      </c>
      <c r="B9" s="34" t="s">
        <v>204</v>
      </c>
      <c r="C9" s="63">
        <v>441002570</v>
      </c>
      <c r="D9" s="36">
        <v>14860</v>
      </c>
      <c r="E9" s="37">
        <f t="shared" ref="E9:E72" si="1">(C9)/D9</f>
        <v>29677.158142664874</v>
      </c>
      <c r="F9" s="38">
        <f t="shared" ref="F9:F72" si="2">IF(ISNUMBER(C9),E9/E$365,"")</f>
        <v>0.97166615932050215</v>
      </c>
      <c r="G9" s="37">
        <f t="shared" ref="G9:G72" si="3">(E$365-E9)*0.6</f>
        <v>519.23257544909723</v>
      </c>
      <c r="H9" s="39">
        <f t="shared" ref="H9:H72" si="4">IF(E9&gt;=E$365*0.9,0,IF(E9&lt;0.9*E$365,(E$365*0.9-E9)*0.35))</f>
        <v>0</v>
      </c>
      <c r="I9" s="37">
        <f t="shared" ref="I9:I72" si="5">G9+H9</f>
        <v>519.23257544909723</v>
      </c>
      <c r="J9" s="82">
        <f t="shared" ref="J9:J72" si="6">I$367</f>
        <v>-432.16879506281578</v>
      </c>
      <c r="K9" s="37">
        <f>I9+J9</f>
        <v>87.063780386281451</v>
      </c>
      <c r="L9" s="37">
        <f t="shared" ref="L9:L72" si="7">(I9*D9)</f>
        <v>7715796.071173585</v>
      </c>
      <c r="M9" s="37">
        <f t="shared" ref="M9:M72" si="8">(K9*D9)</f>
        <v>1293767.7765401423</v>
      </c>
      <c r="N9" s="41">
        <f>'jan-aug'!M9</f>
        <v>-1367150.7563337311</v>
      </c>
      <c r="O9" s="41">
        <f t="shared" ref="O9:O72" si="9">M9-N9</f>
        <v>2660918.5328738736</v>
      </c>
    </row>
    <row r="10" spans="1:17" s="34" customFormat="1" x14ac:dyDescent="0.2">
      <c r="A10" s="33">
        <v>1103</v>
      </c>
      <c r="B10" s="34" t="s">
        <v>206</v>
      </c>
      <c r="C10" s="63">
        <v>5427563362</v>
      </c>
      <c r="D10" s="36">
        <v>144699</v>
      </c>
      <c r="E10" s="37">
        <f t="shared" si="1"/>
        <v>37509.335669216787</v>
      </c>
      <c r="F10" s="38">
        <f t="shared" si="2"/>
        <v>1.2281011528517825</v>
      </c>
      <c r="G10" s="37">
        <f t="shared" si="3"/>
        <v>-4180.0739404820506</v>
      </c>
      <c r="H10" s="39">
        <f t="shared" si="4"/>
        <v>0</v>
      </c>
      <c r="I10" s="37">
        <f t="shared" si="5"/>
        <v>-4180.0739404820506</v>
      </c>
      <c r="J10" s="82">
        <f t="shared" si="6"/>
        <v>-432.16879506281578</v>
      </c>
      <c r="K10" s="37">
        <f t="shared" ref="K10:K72" si="10">I10+J10</f>
        <v>-4612.2427355448663</v>
      </c>
      <c r="L10" s="37">
        <f t="shared" si="7"/>
        <v>-604852519.11381221</v>
      </c>
      <c r="M10" s="37">
        <f t="shared" si="8"/>
        <v>-667386911.59060657</v>
      </c>
      <c r="N10" s="41">
        <f>'jan-aug'!M10</f>
        <v>-524518292.06730372</v>
      </c>
      <c r="O10" s="41">
        <f t="shared" si="9"/>
        <v>-142868619.52330285</v>
      </c>
    </row>
    <row r="11" spans="1:17" s="34" customFormat="1" x14ac:dyDescent="0.2">
      <c r="A11" s="33">
        <v>1106</v>
      </c>
      <c r="B11" s="34" t="s">
        <v>207</v>
      </c>
      <c r="C11" s="63">
        <v>1086297554</v>
      </c>
      <c r="D11" s="36">
        <v>37444</v>
      </c>
      <c r="E11" s="37">
        <f t="shared" si="1"/>
        <v>29011.258252323471</v>
      </c>
      <c r="F11" s="38">
        <f t="shared" si="2"/>
        <v>0.94986378909928548</v>
      </c>
      <c r="G11" s="37">
        <f t="shared" si="3"/>
        <v>918.77250965393898</v>
      </c>
      <c r="H11" s="39">
        <f t="shared" si="4"/>
        <v>0</v>
      </c>
      <c r="I11" s="37">
        <f t="shared" si="5"/>
        <v>918.77250965393898</v>
      </c>
      <c r="J11" s="82">
        <f t="shared" si="6"/>
        <v>-432.16879506281578</v>
      </c>
      <c r="K11" s="37">
        <f t="shared" si="10"/>
        <v>486.60371459112321</v>
      </c>
      <c r="L11" s="37">
        <f t="shared" si="7"/>
        <v>34402517.851482093</v>
      </c>
      <c r="M11" s="37">
        <f t="shared" si="8"/>
        <v>18220389.489150017</v>
      </c>
      <c r="N11" s="41">
        <f>'jan-aug'!M11</f>
        <v>12097838.173986532</v>
      </c>
      <c r="O11" s="41">
        <f t="shared" si="9"/>
        <v>6122551.3151634857</v>
      </c>
    </row>
    <row r="12" spans="1:17" s="34" customFormat="1" x14ac:dyDescent="0.2">
      <c r="A12" s="33">
        <v>1108</v>
      </c>
      <c r="B12" s="34" t="s">
        <v>205</v>
      </c>
      <c r="C12" s="63">
        <v>2437554260</v>
      </c>
      <c r="D12" s="36">
        <v>81305</v>
      </c>
      <c r="E12" s="37">
        <f t="shared" si="1"/>
        <v>29980.37340876945</v>
      </c>
      <c r="F12" s="38">
        <f t="shared" si="2"/>
        <v>0.98159379496697652</v>
      </c>
      <c r="G12" s="37">
        <f t="shared" si="3"/>
        <v>337.30341578635125</v>
      </c>
      <c r="H12" s="39">
        <f t="shared" si="4"/>
        <v>0</v>
      </c>
      <c r="I12" s="37">
        <f>G12+H12</f>
        <v>337.30341578635125</v>
      </c>
      <c r="J12" s="82">
        <f t="shared" si="6"/>
        <v>-432.16879506281578</v>
      </c>
      <c r="K12" s="37">
        <f t="shared" si="10"/>
        <v>-94.865379276464523</v>
      </c>
      <c r="L12" s="37">
        <f t="shared" si="7"/>
        <v>27424454.220509287</v>
      </c>
      <c r="M12" s="37">
        <f t="shared" si="8"/>
        <v>-7713029.6620729482</v>
      </c>
      <c r="N12" s="41">
        <f>'jan-aug'!M12</f>
        <v>-16515441.466804484</v>
      </c>
      <c r="O12" s="41">
        <f t="shared" si="9"/>
        <v>8802411.8047315367</v>
      </c>
    </row>
    <row r="13" spans="1:17" s="34" customFormat="1" x14ac:dyDescent="0.2">
      <c r="A13" s="33">
        <v>1111</v>
      </c>
      <c r="B13" s="34" t="s">
        <v>208</v>
      </c>
      <c r="C13" s="63">
        <v>77529641</v>
      </c>
      <c r="D13" s="36">
        <v>3281</v>
      </c>
      <c r="E13" s="37">
        <f t="shared" si="1"/>
        <v>23629.881438585799</v>
      </c>
      <c r="F13" s="38">
        <f t="shared" si="2"/>
        <v>0.77367098400237022</v>
      </c>
      <c r="G13" s="37">
        <f t="shared" si="3"/>
        <v>4147.5985978965418</v>
      </c>
      <c r="H13" s="39">
        <f t="shared" si="4"/>
        <v>1350.4434135451818</v>
      </c>
      <c r="I13" s="37">
        <f t="shared" si="5"/>
        <v>5498.0420114417238</v>
      </c>
      <c r="J13" s="82">
        <f t="shared" si="6"/>
        <v>-432.16879506281578</v>
      </c>
      <c r="K13" s="37">
        <f t="shared" si="10"/>
        <v>5065.8732163789082</v>
      </c>
      <c r="L13" s="37">
        <f t="shared" si="7"/>
        <v>18039075.839540295</v>
      </c>
      <c r="M13" s="37">
        <f t="shared" si="8"/>
        <v>16621130.022939198</v>
      </c>
      <c r="N13" s="41">
        <f>'jan-aug'!M13</f>
        <v>12953890.699534899</v>
      </c>
      <c r="O13" s="41">
        <f t="shared" si="9"/>
        <v>3667239.3234042991</v>
      </c>
    </row>
    <row r="14" spans="1:17" s="34" customFormat="1" x14ac:dyDescent="0.2">
      <c r="A14" s="33">
        <v>1112</v>
      </c>
      <c r="B14" s="34" t="s">
        <v>209</v>
      </c>
      <c r="C14" s="63">
        <v>79837886</v>
      </c>
      <c r="D14" s="36">
        <v>3178</v>
      </c>
      <c r="E14" s="37">
        <f t="shared" si="1"/>
        <v>25122.053492762745</v>
      </c>
      <c r="F14" s="38">
        <f t="shared" si="2"/>
        <v>0.82252650722860132</v>
      </c>
      <c r="G14" s="37">
        <f t="shared" si="3"/>
        <v>3252.2953653903742</v>
      </c>
      <c r="H14" s="39">
        <f t="shared" si="4"/>
        <v>828.1831945832505</v>
      </c>
      <c r="I14" s="37">
        <f t="shared" si="5"/>
        <v>4080.4785599736247</v>
      </c>
      <c r="J14" s="82">
        <f t="shared" si="6"/>
        <v>-432.16879506281578</v>
      </c>
      <c r="K14" s="37">
        <f t="shared" si="10"/>
        <v>3648.309764910809</v>
      </c>
      <c r="L14" s="37">
        <f t="shared" si="7"/>
        <v>12967760.863596179</v>
      </c>
      <c r="M14" s="37">
        <f t="shared" si="8"/>
        <v>11594328.43288655</v>
      </c>
      <c r="N14" s="41">
        <f>'jan-aug'!M14</f>
        <v>8888250.8588911612</v>
      </c>
      <c r="O14" s="41">
        <f t="shared" si="9"/>
        <v>2706077.573995389</v>
      </c>
    </row>
    <row r="15" spans="1:17" s="34" customFormat="1" x14ac:dyDescent="0.2">
      <c r="A15" s="33">
        <v>1114</v>
      </c>
      <c r="B15" s="34" t="s">
        <v>210</v>
      </c>
      <c r="C15" s="63">
        <v>80597714</v>
      </c>
      <c r="D15" s="36">
        <v>2789</v>
      </c>
      <c r="E15" s="37">
        <f t="shared" si="1"/>
        <v>28898.427393330941</v>
      </c>
      <c r="F15" s="38">
        <f t="shared" si="2"/>
        <v>0.94616956989935175</v>
      </c>
      <c r="G15" s="37">
        <f t="shared" si="3"/>
        <v>986.47102504945644</v>
      </c>
      <c r="H15" s="39">
        <f t="shared" si="4"/>
        <v>0</v>
      </c>
      <c r="I15" s="37">
        <f t="shared" si="5"/>
        <v>986.47102504945644</v>
      </c>
      <c r="J15" s="82">
        <f t="shared" si="6"/>
        <v>-432.16879506281578</v>
      </c>
      <c r="K15" s="37">
        <f t="shared" si="10"/>
        <v>554.30222998664067</v>
      </c>
      <c r="L15" s="37">
        <f t="shared" si="7"/>
        <v>2751267.6888629342</v>
      </c>
      <c r="M15" s="37">
        <f t="shared" si="8"/>
        <v>1545948.9194327409</v>
      </c>
      <c r="N15" s="41">
        <f>'jan-aug'!M15</f>
        <v>1650224.8057325205</v>
      </c>
      <c r="O15" s="41">
        <f t="shared" si="9"/>
        <v>-104275.88629977964</v>
      </c>
    </row>
    <row r="16" spans="1:17" s="34" customFormat="1" x14ac:dyDescent="0.2">
      <c r="A16" s="33">
        <v>1119</v>
      </c>
      <c r="B16" s="34" t="s">
        <v>211</v>
      </c>
      <c r="C16" s="63">
        <v>477940575</v>
      </c>
      <c r="D16" s="36">
        <v>19296</v>
      </c>
      <c r="E16" s="37">
        <f t="shared" si="1"/>
        <v>24768.893812189053</v>
      </c>
      <c r="F16" s="38">
        <f t="shared" si="2"/>
        <v>0.81096363086421763</v>
      </c>
      <c r="G16" s="37">
        <f t="shared" si="3"/>
        <v>3464.1911737345895</v>
      </c>
      <c r="H16" s="39">
        <f t="shared" si="4"/>
        <v>951.78908278404265</v>
      </c>
      <c r="I16" s="37">
        <f t="shared" si="5"/>
        <v>4415.9802565186319</v>
      </c>
      <c r="J16" s="82">
        <f t="shared" si="6"/>
        <v>-432.16879506281578</v>
      </c>
      <c r="K16" s="37">
        <f t="shared" si="10"/>
        <v>3983.8114614558162</v>
      </c>
      <c r="L16" s="37">
        <f t="shared" si="7"/>
        <v>85210755.029783517</v>
      </c>
      <c r="M16" s="37">
        <f t="shared" si="8"/>
        <v>76871625.960251436</v>
      </c>
      <c r="N16" s="41">
        <f>'jan-aug'!M16</f>
        <v>61107359.419529274</v>
      </c>
      <c r="O16" s="41">
        <f t="shared" si="9"/>
        <v>15764266.540722162</v>
      </c>
    </row>
    <row r="17" spans="1:15" s="34" customFormat="1" x14ac:dyDescent="0.2">
      <c r="A17" s="33">
        <v>1120</v>
      </c>
      <c r="B17" s="34" t="s">
        <v>212</v>
      </c>
      <c r="C17" s="63">
        <v>562628734</v>
      </c>
      <c r="D17" s="36">
        <v>20163</v>
      </c>
      <c r="E17" s="37">
        <f t="shared" si="1"/>
        <v>27904.018945593412</v>
      </c>
      <c r="F17" s="38">
        <f t="shared" si="2"/>
        <v>0.91361143099116904</v>
      </c>
      <c r="G17" s="37">
        <f t="shared" si="3"/>
        <v>1583.1160936919739</v>
      </c>
      <c r="H17" s="39">
        <f t="shared" si="4"/>
        <v>0</v>
      </c>
      <c r="I17" s="37">
        <f t="shared" si="5"/>
        <v>1583.1160936919739</v>
      </c>
      <c r="J17" s="82">
        <f t="shared" si="6"/>
        <v>-432.16879506281578</v>
      </c>
      <c r="K17" s="37">
        <f t="shared" si="10"/>
        <v>1150.947298629158</v>
      </c>
      <c r="L17" s="37">
        <f t="shared" si="7"/>
        <v>31920369.797111269</v>
      </c>
      <c r="M17" s="37">
        <f t="shared" si="8"/>
        <v>23206550.382259712</v>
      </c>
      <c r="N17" s="41">
        <f>'jan-aug'!M17</f>
        <v>18569566.650621999</v>
      </c>
      <c r="O17" s="41">
        <f t="shared" si="9"/>
        <v>4636983.7316377126</v>
      </c>
    </row>
    <row r="18" spans="1:15" s="34" customFormat="1" x14ac:dyDescent="0.2">
      <c r="A18" s="33">
        <v>1121</v>
      </c>
      <c r="B18" s="34" t="s">
        <v>213</v>
      </c>
      <c r="C18" s="63">
        <v>582026471</v>
      </c>
      <c r="D18" s="36">
        <v>19353</v>
      </c>
      <c r="E18" s="37">
        <f t="shared" si="1"/>
        <v>30074.224719681704</v>
      </c>
      <c r="F18" s="38">
        <f t="shared" si="2"/>
        <v>0.98466660073843626</v>
      </c>
      <c r="G18" s="37">
        <f t="shared" si="3"/>
        <v>280.99262923899875</v>
      </c>
      <c r="H18" s="39">
        <f t="shared" si="4"/>
        <v>0</v>
      </c>
      <c r="I18" s="37">
        <f t="shared" si="5"/>
        <v>280.99262923899875</v>
      </c>
      <c r="J18" s="82">
        <f t="shared" si="6"/>
        <v>-432.16879506281578</v>
      </c>
      <c r="K18" s="37">
        <f t="shared" si="10"/>
        <v>-151.17616582381703</v>
      </c>
      <c r="L18" s="37">
        <f t="shared" si="7"/>
        <v>5438050.3536623428</v>
      </c>
      <c r="M18" s="37">
        <f t="shared" si="8"/>
        <v>-2925712.3371883309</v>
      </c>
      <c r="N18" s="41">
        <f>'jan-aug'!M18</f>
        <v>-5631219.762659939</v>
      </c>
      <c r="O18" s="41">
        <f t="shared" si="9"/>
        <v>2705507.4254716081</v>
      </c>
    </row>
    <row r="19" spans="1:15" s="34" customFormat="1" x14ac:dyDescent="0.2">
      <c r="A19" s="33">
        <v>1122</v>
      </c>
      <c r="B19" s="34" t="s">
        <v>214</v>
      </c>
      <c r="C19" s="63">
        <v>308606009</v>
      </c>
      <c r="D19" s="36">
        <v>12131</v>
      </c>
      <c r="E19" s="37">
        <f t="shared" si="1"/>
        <v>25439.453383892505</v>
      </c>
      <c r="F19" s="38">
        <f t="shared" si="2"/>
        <v>0.83291856470594527</v>
      </c>
      <c r="G19" s="37">
        <f t="shared" si="3"/>
        <v>3061.8554307125182</v>
      </c>
      <c r="H19" s="39">
        <f t="shared" si="4"/>
        <v>717.09323268783442</v>
      </c>
      <c r="I19" s="37">
        <f t="shared" si="5"/>
        <v>3778.9486634003524</v>
      </c>
      <c r="J19" s="82">
        <f t="shared" si="6"/>
        <v>-432.16879506281578</v>
      </c>
      <c r="K19" s="37">
        <f t="shared" si="10"/>
        <v>3346.7798683375368</v>
      </c>
      <c r="L19" s="37">
        <f t="shared" si="7"/>
        <v>45842426.235709675</v>
      </c>
      <c r="M19" s="37">
        <f t="shared" si="8"/>
        <v>40599786.582802661</v>
      </c>
      <c r="N19" s="41">
        <f>'jan-aug'!M19</f>
        <v>31166641.427661669</v>
      </c>
      <c r="O19" s="41">
        <f t="shared" si="9"/>
        <v>9433145.1551409923</v>
      </c>
    </row>
    <row r="20" spans="1:15" s="34" customFormat="1" x14ac:dyDescent="0.2">
      <c r="A20" s="33">
        <v>1124</v>
      </c>
      <c r="B20" s="34" t="s">
        <v>215</v>
      </c>
      <c r="C20" s="63">
        <v>1036327169</v>
      </c>
      <c r="D20" s="36">
        <v>27568</v>
      </c>
      <c r="E20" s="37">
        <f t="shared" si="1"/>
        <v>37591.670378699942</v>
      </c>
      <c r="F20" s="38">
        <f t="shared" si="2"/>
        <v>1.230796891121521</v>
      </c>
      <c r="G20" s="37">
        <f t="shared" si="3"/>
        <v>-4229.4747661719439</v>
      </c>
      <c r="H20" s="39">
        <f t="shared" si="4"/>
        <v>0</v>
      </c>
      <c r="I20" s="37">
        <f t="shared" si="5"/>
        <v>-4229.4747661719439</v>
      </c>
      <c r="J20" s="82">
        <f t="shared" si="6"/>
        <v>-432.16879506281578</v>
      </c>
      <c r="K20" s="37">
        <f t="shared" si="10"/>
        <v>-4661.6435612347595</v>
      </c>
      <c r="L20" s="37">
        <f t="shared" si="7"/>
        <v>-116598160.35382815</v>
      </c>
      <c r="M20" s="37">
        <f t="shared" si="8"/>
        <v>-128512189.69611984</v>
      </c>
      <c r="N20" s="41">
        <f>'jan-aug'!M20</f>
        <v>-105465525.6279548</v>
      </c>
      <c r="O20" s="41">
        <f t="shared" si="9"/>
        <v>-23046664.068165049</v>
      </c>
    </row>
    <row r="21" spans="1:15" s="34" customFormat="1" x14ac:dyDescent="0.2">
      <c r="A21" s="33">
        <v>1127</v>
      </c>
      <c r="B21" s="34" t="s">
        <v>216</v>
      </c>
      <c r="C21" s="63">
        <v>370539187</v>
      </c>
      <c r="D21" s="36">
        <v>11454</v>
      </c>
      <c r="E21" s="37">
        <f t="shared" si="1"/>
        <v>32350.199668238169</v>
      </c>
      <c r="F21" s="38">
        <f t="shared" si="2"/>
        <v>1.0591847815676927</v>
      </c>
      <c r="G21" s="37">
        <f t="shared" si="3"/>
        <v>-1084.5923398948798</v>
      </c>
      <c r="H21" s="39">
        <f t="shared" si="4"/>
        <v>0</v>
      </c>
      <c r="I21" s="37">
        <f t="shared" si="5"/>
        <v>-1084.5923398948798</v>
      </c>
      <c r="J21" s="82">
        <f t="shared" si="6"/>
        <v>-432.16879506281578</v>
      </c>
      <c r="K21" s="37">
        <f t="shared" si="10"/>
        <v>-1516.7611349576955</v>
      </c>
      <c r="L21" s="37">
        <f t="shared" si="7"/>
        <v>-12422920.661155954</v>
      </c>
      <c r="M21" s="37">
        <f t="shared" si="8"/>
        <v>-17372982.039805446</v>
      </c>
      <c r="N21" s="41">
        <f>'jan-aug'!M21</f>
        <v>-14437589.452183487</v>
      </c>
      <c r="O21" s="41">
        <f t="shared" si="9"/>
        <v>-2935392.5876219589</v>
      </c>
    </row>
    <row r="22" spans="1:15" s="34" customFormat="1" x14ac:dyDescent="0.2">
      <c r="A22" s="33">
        <v>1130</v>
      </c>
      <c r="B22" s="34" t="s">
        <v>217</v>
      </c>
      <c r="C22" s="63">
        <v>349004129</v>
      </c>
      <c r="D22" s="36">
        <v>13268</v>
      </c>
      <c r="E22" s="37">
        <f t="shared" si="1"/>
        <v>26304.200256255652</v>
      </c>
      <c r="F22" s="38">
        <f t="shared" si="2"/>
        <v>0.86123142634230088</v>
      </c>
      <c r="G22" s="37">
        <f t="shared" si="3"/>
        <v>2543.0073072946302</v>
      </c>
      <c r="H22" s="39">
        <f t="shared" si="4"/>
        <v>414.43182736073322</v>
      </c>
      <c r="I22" s="37">
        <f t="shared" si="5"/>
        <v>2957.4391346553634</v>
      </c>
      <c r="J22" s="82">
        <f t="shared" si="6"/>
        <v>-432.16879506281578</v>
      </c>
      <c r="K22" s="37">
        <f t="shared" si="10"/>
        <v>2525.2703395925478</v>
      </c>
      <c r="L22" s="37">
        <f t="shared" si="7"/>
        <v>39239302.438607365</v>
      </c>
      <c r="M22" s="37">
        <f t="shared" si="8"/>
        <v>33505286.865713924</v>
      </c>
      <c r="N22" s="41">
        <f>'jan-aug'!M22</f>
        <v>27003075.008359976</v>
      </c>
      <c r="O22" s="41">
        <f t="shared" si="9"/>
        <v>6502211.8573539481</v>
      </c>
    </row>
    <row r="23" spans="1:15" s="34" customFormat="1" x14ac:dyDescent="0.2">
      <c r="A23" s="33">
        <v>1133</v>
      </c>
      <c r="B23" s="34" t="s">
        <v>218</v>
      </c>
      <c r="C23" s="63">
        <v>90614079</v>
      </c>
      <c r="D23" s="36">
        <v>2534</v>
      </c>
      <c r="E23" s="37">
        <f t="shared" si="1"/>
        <v>35759.30505130229</v>
      </c>
      <c r="F23" s="38">
        <f t="shared" si="2"/>
        <v>1.1708030274373531</v>
      </c>
      <c r="G23" s="37">
        <f t="shared" si="3"/>
        <v>-3130.0555697333525</v>
      </c>
      <c r="H23" s="39">
        <f t="shared" si="4"/>
        <v>0</v>
      </c>
      <c r="I23" s="37">
        <f t="shared" si="5"/>
        <v>-3130.0555697333525</v>
      </c>
      <c r="J23" s="82">
        <f t="shared" si="6"/>
        <v>-432.16879506281578</v>
      </c>
      <c r="K23" s="37">
        <f t="shared" si="10"/>
        <v>-3562.2243647961682</v>
      </c>
      <c r="L23" s="37">
        <f t="shared" si="7"/>
        <v>-7931560.8137043156</v>
      </c>
      <c r="M23" s="37">
        <f t="shared" si="8"/>
        <v>-9026676.5403934903</v>
      </c>
      <c r="N23" s="41">
        <f>'jan-aug'!M23</f>
        <v>-9472939.3984488323</v>
      </c>
      <c r="O23" s="41">
        <f t="shared" si="9"/>
        <v>446262.85805534199</v>
      </c>
    </row>
    <row r="24" spans="1:15" s="34" customFormat="1" x14ac:dyDescent="0.2">
      <c r="A24" s="33">
        <v>1134</v>
      </c>
      <c r="B24" s="34" t="s">
        <v>219</v>
      </c>
      <c r="C24" s="63">
        <v>140476983</v>
      </c>
      <c r="D24" s="36">
        <v>3784</v>
      </c>
      <c r="E24" s="37">
        <f t="shared" si="1"/>
        <v>37123.938424947148</v>
      </c>
      <c r="F24" s="38">
        <f t="shared" si="2"/>
        <v>1.215482779544204</v>
      </c>
      <c r="G24" s="37">
        <f t="shared" si="3"/>
        <v>-3948.835593920267</v>
      </c>
      <c r="H24" s="39">
        <f t="shared" si="4"/>
        <v>0</v>
      </c>
      <c r="I24" s="37">
        <f t="shared" si="5"/>
        <v>-3948.835593920267</v>
      </c>
      <c r="J24" s="82">
        <f t="shared" si="6"/>
        <v>-432.16879506281578</v>
      </c>
      <c r="K24" s="37">
        <f t="shared" si="10"/>
        <v>-4381.0043889830831</v>
      </c>
      <c r="L24" s="37">
        <f t="shared" si="7"/>
        <v>-14942393.88739429</v>
      </c>
      <c r="M24" s="37">
        <f t="shared" si="8"/>
        <v>-16577720.607911987</v>
      </c>
      <c r="N24" s="41">
        <f>'jan-aug'!M24</f>
        <v>-19892796.777952008</v>
      </c>
      <c r="O24" s="41">
        <f t="shared" si="9"/>
        <v>3315076.1700400207</v>
      </c>
    </row>
    <row r="25" spans="1:15" s="34" customFormat="1" x14ac:dyDescent="0.2">
      <c r="A25" s="33">
        <v>1135</v>
      </c>
      <c r="B25" s="34" t="s">
        <v>220</v>
      </c>
      <c r="C25" s="63">
        <v>131566825</v>
      </c>
      <c r="D25" s="36">
        <v>4525</v>
      </c>
      <c r="E25" s="37">
        <f t="shared" si="1"/>
        <v>29075.541436464089</v>
      </c>
      <c r="F25" s="38">
        <f t="shared" si="2"/>
        <v>0.95196849853077958</v>
      </c>
      <c r="G25" s="37">
        <f t="shared" si="3"/>
        <v>880.20259916956786</v>
      </c>
      <c r="H25" s="39">
        <f t="shared" si="4"/>
        <v>0</v>
      </c>
      <c r="I25" s="37">
        <f t="shared" si="5"/>
        <v>880.20259916956786</v>
      </c>
      <c r="J25" s="82">
        <f t="shared" si="6"/>
        <v>-432.16879506281578</v>
      </c>
      <c r="K25" s="37">
        <f t="shared" si="10"/>
        <v>448.03380410675209</v>
      </c>
      <c r="L25" s="37">
        <f t="shared" si="7"/>
        <v>3982916.7612422947</v>
      </c>
      <c r="M25" s="37">
        <f t="shared" si="8"/>
        <v>2027352.9635830531</v>
      </c>
      <c r="N25" s="41">
        <f>'jan-aug'!M25</f>
        <v>-1026552.5258014873</v>
      </c>
      <c r="O25" s="41">
        <f t="shared" si="9"/>
        <v>3053905.4893845404</v>
      </c>
    </row>
    <row r="26" spans="1:15" s="34" customFormat="1" x14ac:dyDescent="0.2">
      <c r="A26" s="33">
        <v>1144</v>
      </c>
      <c r="B26" s="34" t="s">
        <v>221</v>
      </c>
      <c r="C26" s="63">
        <v>13679544</v>
      </c>
      <c r="D26" s="36">
        <v>523</v>
      </c>
      <c r="E26" s="37">
        <f t="shared" si="1"/>
        <v>26155.91586998088</v>
      </c>
      <c r="F26" s="38">
        <f t="shared" si="2"/>
        <v>0.85637641565003153</v>
      </c>
      <c r="G26" s="37">
        <f t="shared" si="3"/>
        <v>2631.9779390594936</v>
      </c>
      <c r="H26" s="39">
        <f t="shared" si="4"/>
        <v>466.33136255690346</v>
      </c>
      <c r="I26" s="37">
        <f t="shared" si="5"/>
        <v>3098.3093016163971</v>
      </c>
      <c r="J26" s="82">
        <f t="shared" si="6"/>
        <v>-432.16879506281578</v>
      </c>
      <c r="K26" s="37">
        <f t="shared" si="10"/>
        <v>2666.1405065535814</v>
      </c>
      <c r="L26" s="37">
        <f t="shared" si="7"/>
        <v>1620415.7647453756</v>
      </c>
      <c r="M26" s="37">
        <f t="shared" si="8"/>
        <v>1394391.4849275232</v>
      </c>
      <c r="N26" s="41">
        <f>'jan-aug'!M26</f>
        <v>918361.17045314063</v>
      </c>
      <c r="O26" s="41">
        <f t="shared" si="9"/>
        <v>476030.31447438255</v>
      </c>
    </row>
    <row r="27" spans="1:15" s="34" customFormat="1" x14ac:dyDescent="0.2">
      <c r="A27" s="33">
        <v>1145</v>
      </c>
      <c r="B27" s="34" t="s">
        <v>222</v>
      </c>
      <c r="C27" s="63">
        <v>24335478</v>
      </c>
      <c r="D27" s="36">
        <v>855</v>
      </c>
      <c r="E27" s="37">
        <f t="shared" si="1"/>
        <v>28462.547368421052</v>
      </c>
      <c r="F27" s="38">
        <f t="shared" si="2"/>
        <v>0.9318983291123224</v>
      </c>
      <c r="G27" s="37">
        <f t="shared" si="3"/>
        <v>1247.9990399953901</v>
      </c>
      <c r="H27" s="39">
        <f t="shared" si="4"/>
        <v>0</v>
      </c>
      <c r="I27" s="37">
        <f t="shared" si="5"/>
        <v>1247.9990399953901</v>
      </c>
      <c r="J27" s="82">
        <f t="shared" si="6"/>
        <v>-432.16879506281578</v>
      </c>
      <c r="K27" s="37">
        <f t="shared" si="10"/>
        <v>815.83024493257437</v>
      </c>
      <c r="L27" s="37">
        <f t="shared" si="7"/>
        <v>1067039.1791960585</v>
      </c>
      <c r="M27" s="37">
        <f t="shared" si="8"/>
        <v>697534.85941735108</v>
      </c>
      <c r="N27" s="41">
        <f>'jan-aug'!M27</f>
        <v>463575.61401982891</v>
      </c>
      <c r="O27" s="41">
        <f t="shared" si="9"/>
        <v>233959.24539752217</v>
      </c>
    </row>
    <row r="28" spans="1:15" s="34" customFormat="1" x14ac:dyDescent="0.2">
      <c r="A28" s="33">
        <v>1146</v>
      </c>
      <c r="B28" s="34" t="s">
        <v>223</v>
      </c>
      <c r="C28" s="63">
        <v>300308158</v>
      </c>
      <c r="D28" s="36">
        <v>11283</v>
      </c>
      <c r="E28" s="37">
        <f t="shared" si="1"/>
        <v>26615.984933085172</v>
      </c>
      <c r="F28" s="38">
        <f t="shared" si="2"/>
        <v>0.87143963489156873</v>
      </c>
      <c r="G28" s="37">
        <f t="shared" si="3"/>
        <v>2355.936501196918</v>
      </c>
      <c r="H28" s="39">
        <f t="shared" si="4"/>
        <v>305.30719047040111</v>
      </c>
      <c r="I28" s="37">
        <f t="shared" si="5"/>
        <v>2661.2436916673191</v>
      </c>
      <c r="J28" s="82">
        <f t="shared" si="6"/>
        <v>-432.16879506281578</v>
      </c>
      <c r="K28" s="37">
        <f t="shared" si="10"/>
        <v>2229.0748966045035</v>
      </c>
      <c r="L28" s="37">
        <f t="shared" si="7"/>
        <v>30026812.573082361</v>
      </c>
      <c r="M28" s="37">
        <f t="shared" si="8"/>
        <v>25150652.058388613</v>
      </c>
      <c r="N28" s="41">
        <f>'jan-aug'!M28</f>
        <v>17676114.450808384</v>
      </c>
      <c r="O28" s="41">
        <f t="shared" si="9"/>
        <v>7474537.6075802296</v>
      </c>
    </row>
    <row r="29" spans="1:15" s="34" customFormat="1" x14ac:dyDescent="0.2">
      <c r="A29" s="33">
        <v>1149</v>
      </c>
      <c r="B29" s="34" t="s">
        <v>224</v>
      </c>
      <c r="C29" s="63">
        <v>1091622205</v>
      </c>
      <c r="D29" s="36">
        <v>42541</v>
      </c>
      <c r="E29" s="37">
        <f t="shared" si="1"/>
        <v>25660.473543170119</v>
      </c>
      <c r="F29" s="38">
        <f t="shared" si="2"/>
        <v>0.84015503284299853</v>
      </c>
      <c r="G29" s="37">
        <f t="shared" si="3"/>
        <v>2929.2433351459499</v>
      </c>
      <c r="H29" s="39">
        <f t="shared" si="4"/>
        <v>639.73617694066957</v>
      </c>
      <c r="I29" s="37">
        <f t="shared" si="5"/>
        <v>3568.9795120866193</v>
      </c>
      <c r="J29" s="82">
        <f t="shared" si="6"/>
        <v>-432.16879506281578</v>
      </c>
      <c r="K29" s="37">
        <f t="shared" si="10"/>
        <v>3136.8107170238036</v>
      </c>
      <c r="L29" s="37">
        <f t="shared" si="7"/>
        <v>151827957.42367688</v>
      </c>
      <c r="M29" s="37">
        <f t="shared" si="8"/>
        <v>133443064.71290962</v>
      </c>
      <c r="N29" s="41">
        <f>'jan-aug'!M29</f>
        <v>101131043.35267113</v>
      </c>
      <c r="O29" s="41">
        <f t="shared" si="9"/>
        <v>32312021.360238492</v>
      </c>
    </row>
    <row r="30" spans="1:15" s="34" customFormat="1" x14ac:dyDescent="0.2">
      <c r="A30" s="33">
        <v>1151</v>
      </c>
      <c r="B30" s="34" t="s">
        <v>225</v>
      </c>
      <c r="C30" s="63">
        <v>5792254</v>
      </c>
      <c r="D30" s="36">
        <v>188</v>
      </c>
      <c r="E30" s="37">
        <f t="shared" si="1"/>
        <v>30809.861702127659</v>
      </c>
      <c r="F30" s="38">
        <f t="shared" si="2"/>
        <v>1.0087522479540898</v>
      </c>
      <c r="G30" s="37">
        <f t="shared" si="3"/>
        <v>-160.38956022857383</v>
      </c>
      <c r="H30" s="39">
        <f t="shared" si="4"/>
        <v>0</v>
      </c>
      <c r="I30" s="37">
        <f t="shared" si="5"/>
        <v>-160.38956022857383</v>
      </c>
      <c r="J30" s="82">
        <f t="shared" si="6"/>
        <v>-432.16879506281578</v>
      </c>
      <c r="K30" s="37">
        <f t="shared" si="10"/>
        <v>-592.5583552913896</v>
      </c>
      <c r="L30" s="37">
        <f t="shared" si="7"/>
        <v>-30153.23732297188</v>
      </c>
      <c r="M30" s="37">
        <f t="shared" si="8"/>
        <v>-111400.97079478124</v>
      </c>
      <c r="N30" s="41">
        <f>'jan-aug'!M30</f>
        <v>52458.723082722638</v>
      </c>
      <c r="O30" s="41">
        <f t="shared" si="9"/>
        <v>-163859.69387750389</v>
      </c>
    </row>
    <row r="31" spans="1:15" s="34" customFormat="1" x14ac:dyDescent="0.2">
      <c r="A31" s="33">
        <v>1160</v>
      </c>
      <c r="B31" s="34" t="s">
        <v>226</v>
      </c>
      <c r="C31" s="63">
        <v>308574985</v>
      </c>
      <c r="D31" s="36">
        <v>8775</v>
      </c>
      <c r="E31" s="37">
        <f t="shared" si="1"/>
        <v>35165.240455840452</v>
      </c>
      <c r="F31" s="38">
        <f t="shared" si="2"/>
        <v>1.1513526319147831</v>
      </c>
      <c r="G31" s="37">
        <f t="shared" si="3"/>
        <v>-2773.61681245625</v>
      </c>
      <c r="H31" s="39">
        <f t="shared" si="4"/>
        <v>0</v>
      </c>
      <c r="I31" s="37">
        <f t="shared" si="5"/>
        <v>-2773.61681245625</v>
      </c>
      <c r="J31" s="82">
        <f t="shared" si="6"/>
        <v>-432.16879506281578</v>
      </c>
      <c r="K31" s="37">
        <f t="shared" si="10"/>
        <v>-3205.7856075190657</v>
      </c>
      <c r="L31" s="37">
        <f t="shared" si="7"/>
        <v>-24338487.529303595</v>
      </c>
      <c r="M31" s="37">
        <f t="shared" si="8"/>
        <v>-28130768.705979802</v>
      </c>
      <c r="N31" s="41">
        <f>'jan-aug'!M31</f>
        <v>-26119559.256112281</v>
      </c>
      <c r="O31" s="41">
        <f t="shared" si="9"/>
        <v>-2011209.4498675205</v>
      </c>
    </row>
    <row r="32" spans="1:15" s="34" customFormat="1" x14ac:dyDescent="0.2">
      <c r="A32" s="33">
        <v>1505</v>
      </c>
      <c r="B32" s="34" t="s">
        <v>267</v>
      </c>
      <c r="C32" s="63">
        <v>624950227</v>
      </c>
      <c r="D32" s="36">
        <v>24013</v>
      </c>
      <c r="E32" s="37">
        <f t="shared" si="1"/>
        <v>26025.495648190565</v>
      </c>
      <c r="F32" s="38">
        <f t="shared" si="2"/>
        <v>0.85210629937422344</v>
      </c>
      <c r="G32" s="37">
        <f t="shared" si="3"/>
        <v>2710.2300721336824</v>
      </c>
      <c r="H32" s="39">
        <f t="shared" si="4"/>
        <v>511.97844018351367</v>
      </c>
      <c r="I32" s="37">
        <f t="shared" si="5"/>
        <v>3222.208512317196</v>
      </c>
      <c r="J32" s="82">
        <f t="shared" si="6"/>
        <v>-432.16879506281578</v>
      </c>
      <c r="K32" s="37">
        <f t="shared" si="10"/>
        <v>2790.0397172543803</v>
      </c>
      <c r="L32" s="37">
        <f t="shared" si="7"/>
        <v>77374893.006272823</v>
      </c>
      <c r="M32" s="37">
        <f t="shared" si="8"/>
        <v>66997223.730429433</v>
      </c>
      <c r="N32" s="41">
        <f>'jan-aug'!M32</f>
        <v>51387540.487650596</v>
      </c>
      <c r="O32" s="41">
        <f t="shared" si="9"/>
        <v>15609683.242778838</v>
      </c>
    </row>
    <row r="33" spans="1:15" s="34" customFormat="1" x14ac:dyDescent="0.2">
      <c r="A33" s="33">
        <v>1506</v>
      </c>
      <c r="B33" s="34" t="s">
        <v>265</v>
      </c>
      <c r="C33" s="63">
        <v>897114362</v>
      </c>
      <c r="D33" s="36">
        <v>32002</v>
      </c>
      <c r="E33" s="37">
        <f t="shared" si="1"/>
        <v>28033.071745515907</v>
      </c>
      <c r="F33" s="38">
        <f t="shared" si="2"/>
        <v>0.9178367762161882</v>
      </c>
      <c r="G33" s="37">
        <f t="shared" si="3"/>
        <v>1505.6844137384774</v>
      </c>
      <c r="H33" s="39">
        <f t="shared" si="4"/>
        <v>0</v>
      </c>
      <c r="I33" s="37">
        <f t="shared" si="5"/>
        <v>1505.6844137384774</v>
      </c>
      <c r="J33" s="82">
        <f t="shared" si="6"/>
        <v>-432.16879506281578</v>
      </c>
      <c r="K33" s="37">
        <f t="shared" si="10"/>
        <v>1073.5156186756617</v>
      </c>
      <c r="L33" s="37">
        <f t="shared" si="7"/>
        <v>48184912.60845875</v>
      </c>
      <c r="M33" s="37">
        <f t="shared" si="8"/>
        <v>34354646.828858525</v>
      </c>
      <c r="N33" s="41">
        <f>'jan-aug'!M33</f>
        <v>24222974.804751556</v>
      </c>
      <c r="O33" s="41">
        <f t="shared" si="9"/>
        <v>10131672.024106968</v>
      </c>
    </row>
    <row r="34" spans="1:15" s="34" customFormat="1" x14ac:dyDescent="0.2">
      <c r="A34" s="33">
        <v>1507</v>
      </c>
      <c r="B34" s="34" t="s">
        <v>266</v>
      </c>
      <c r="C34" s="63">
        <v>1963671859</v>
      </c>
      <c r="D34" s="36">
        <v>67114</v>
      </c>
      <c r="E34" s="37">
        <f t="shared" si="1"/>
        <v>29258.751661352326</v>
      </c>
      <c r="F34" s="38">
        <f t="shared" si="2"/>
        <v>0.95796702354822294</v>
      </c>
      <c r="G34" s="37">
        <f t="shared" si="3"/>
        <v>770.27646423662588</v>
      </c>
      <c r="H34" s="39">
        <f t="shared" si="4"/>
        <v>0</v>
      </c>
      <c r="I34" s="37">
        <f t="shared" si="5"/>
        <v>770.27646423662588</v>
      </c>
      <c r="J34" s="82">
        <f t="shared" si="6"/>
        <v>-432.16879506281578</v>
      </c>
      <c r="K34" s="37">
        <f t="shared" si="10"/>
        <v>338.10766917381011</v>
      </c>
      <c r="L34" s="37">
        <f t="shared" si="7"/>
        <v>51696334.620776907</v>
      </c>
      <c r="M34" s="37">
        <f t="shared" si="8"/>
        <v>22691758.108931091</v>
      </c>
      <c r="N34" s="41">
        <f>'jan-aug'!M34</f>
        <v>13922606.660499148</v>
      </c>
      <c r="O34" s="41">
        <f t="shared" si="9"/>
        <v>8769151.4484319426</v>
      </c>
    </row>
    <row r="35" spans="1:15" s="34" customFormat="1" x14ac:dyDescent="0.2">
      <c r="A35" s="33">
        <v>1511</v>
      </c>
      <c r="B35" s="34" t="s">
        <v>268</v>
      </c>
      <c r="C35" s="63">
        <v>77549691</v>
      </c>
      <c r="D35" s="36">
        <v>3045</v>
      </c>
      <c r="E35" s="37">
        <f t="shared" si="1"/>
        <v>25467.878817733988</v>
      </c>
      <c r="F35" s="38">
        <f t="shared" si="2"/>
        <v>0.83384924789316273</v>
      </c>
      <c r="G35" s="37">
        <f t="shared" si="3"/>
        <v>3044.8001704076282</v>
      </c>
      <c r="H35" s="39">
        <f t="shared" si="4"/>
        <v>707.1443308433154</v>
      </c>
      <c r="I35" s="37">
        <f t="shared" si="5"/>
        <v>3751.9445012509436</v>
      </c>
      <c r="J35" s="82">
        <f t="shared" si="6"/>
        <v>-432.16879506281578</v>
      </c>
      <c r="K35" s="37">
        <f t="shared" si="10"/>
        <v>3319.775706188128</v>
      </c>
      <c r="L35" s="37">
        <f t="shared" si="7"/>
        <v>11424671.006309124</v>
      </c>
      <c r="M35" s="37">
        <f t="shared" si="8"/>
        <v>10108717.02534285</v>
      </c>
      <c r="N35" s="41">
        <f>'jan-aug'!M35</f>
        <v>7356111.1161181927</v>
      </c>
      <c r="O35" s="41">
        <f t="shared" si="9"/>
        <v>2752605.9092246573</v>
      </c>
    </row>
    <row r="36" spans="1:15" s="34" customFormat="1" x14ac:dyDescent="0.2">
      <c r="A36" s="33">
        <v>1514</v>
      </c>
      <c r="B36" s="34" t="s">
        <v>159</v>
      </c>
      <c r="C36" s="63">
        <v>68062116</v>
      </c>
      <c r="D36" s="36">
        <v>2422</v>
      </c>
      <c r="E36" s="37">
        <f t="shared" si="1"/>
        <v>28101.616845582164</v>
      </c>
      <c r="F36" s="38">
        <f t="shared" si="2"/>
        <v>0.92008102594527086</v>
      </c>
      <c r="G36" s="37">
        <f t="shared" si="3"/>
        <v>1464.5573536987226</v>
      </c>
      <c r="H36" s="39">
        <f t="shared" si="4"/>
        <v>0</v>
      </c>
      <c r="I36" s="37">
        <f t="shared" si="5"/>
        <v>1464.5573536987226</v>
      </c>
      <c r="J36" s="82">
        <f t="shared" si="6"/>
        <v>-432.16879506281578</v>
      </c>
      <c r="K36" s="37">
        <f t="shared" si="10"/>
        <v>1032.388558635907</v>
      </c>
      <c r="L36" s="37">
        <f t="shared" si="7"/>
        <v>3547157.9106583064</v>
      </c>
      <c r="M36" s="37">
        <f t="shared" si="8"/>
        <v>2500445.0890161665</v>
      </c>
      <c r="N36" s="41">
        <f>'jan-aug'!M36</f>
        <v>1225164.5197146477</v>
      </c>
      <c r="O36" s="41">
        <f t="shared" si="9"/>
        <v>1275280.5693015188</v>
      </c>
    </row>
    <row r="37" spans="1:15" s="34" customFormat="1" x14ac:dyDescent="0.2">
      <c r="A37" s="33">
        <v>1515</v>
      </c>
      <c r="B37" s="34" t="s">
        <v>393</v>
      </c>
      <c r="C37" s="63">
        <v>266863097</v>
      </c>
      <c r="D37" s="36">
        <v>8765</v>
      </c>
      <c r="E37" s="37">
        <f t="shared" si="1"/>
        <v>30446.445750142611</v>
      </c>
      <c r="F37" s="38">
        <f t="shared" si="2"/>
        <v>0.99685356882168796</v>
      </c>
      <c r="G37" s="37">
        <f t="shared" si="3"/>
        <v>57.660010962454542</v>
      </c>
      <c r="H37" s="39">
        <f t="shared" si="4"/>
        <v>0</v>
      </c>
      <c r="I37" s="37">
        <f t="shared" si="5"/>
        <v>57.660010962454542</v>
      </c>
      <c r="J37" s="82">
        <f t="shared" si="6"/>
        <v>-432.16879506281578</v>
      </c>
      <c r="K37" s="37">
        <f t="shared" si="10"/>
        <v>-374.50878410036125</v>
      </c>
      <c r="L37" s="37">
        <f t="shared" si="7"/>
        <v>505389.99608591408</v>
      </c>
      <c r="M37" s="37">
        <f t="shared" si="8"/>
        <v>-3282569.4926396664</v>
      </c>
      <c r="N37" s="41">
        <f>'jan-aug'!M37</f>
        <v>-5576084.2562762601</v>
      </c>
      <c r="O37" s="41">
        <f t="shared" si="9"/>
        <v>2293514.7636365937</v>
      </c>
    </row>
    <row r="38" spans="1:15" s="34" customFormat="1" x14ac:dyDescent="0.2">
      <c r="A38" s="33">
        <v>1516</v>
      </c>
      <c r="B38" s="34" t="s">
        <v>269</v>
      </c>
      <c r="C38" s="63">
        <v>244931833</v>
      </c>
      <c r="D38" s="36">
        <v>8557</v>
      </c>
      <c r="E38" s="37">
        <f t="shared" si="1"/>
        <v>28623.563515250673</v>
      </c>
      <c r="F38" s="38">
        <f t="shared" si="2"/>
        <v>0.93717019309021454</v>
      </c>
      <c r="G38" s="37">
        <f t="shared" si="3"/>
        <v>1151.3893518976176</v>
      </c>
      <c r="H38" s="39">
        <f t="shared" si="4"/>
        <v>0</v>
      </c>
      <c r="I38" s="37">
        <f t="shared" si="5"/>
        <v>1151.3893518976176</v>
      </c>
      <c r="J38" s="82">
        <f t="shared" si="6"/>
        <v>-432.16879506281578</v>
      </c>
      <c r="K38" s="37">
        <f t="shared" si="10"/>
        <v>719.22055683480187</v>
      </c>
      <c r="L38" s="37">
        <f t="shared" si="7"/>
        <v>9852438.6841879133</v>
      </c>
      <c r="M38" s="37">
        <f t="shared" si="8"/>
        <v>6154370.3048353996</v>
      </c>
      <c r="N38" s="41">
        <f>'jan-aug'!M38</f>
        <v>3472671.6203130675</v>
      </c>
      <c r="O38" s="41">
        <f t="shared" si="9"/>
        <v>2681698.6845223322</v>
      </c>
    </row>
    <row r="39" spans="1:15" s="34" customFormat="1" x14ac:dyDescent="0.2">
      <c r="A39" s="33">
        <v>1517</v>
      </c>
      <c r="B39" s="34" t="s">
        <v>270</v>
      </c>
      <c r="C39" s="63">
        <v>120304665</v>
      </c>
      <c r="D39" s="36">
        <v>5126</v>
      </c>
      <c r="E39" s="37">
        <f t="shared" si="1"/>
        <v>23469.501560671088</v>
      </c>
      <c r="F39" s="38">
        <f t="shared" si="2"/>
        <v>0.76841995224061788</v>
      </c>
      <c r="G39" s="37">
        <f t="shared" si="3"/>
        <v>4243.8265246453684</v>
      </c>
      <c r="H39" s="39">
        <f t="shared" si="4"/>
        <v>1406.5763708153306</v>
      </c>
      <c r="I39" s="37">
        <f t="shared" si="5"/>
        <v>5650.4028954606993</v>
      </c>
      <c r="J39" s="82">
        <f t="shared" si="6"/>
        <v>-432.16879506281578</v>
      </c>
      <c r="K39" s="37">
        <f t="shared" si="10"/>
        <v>5218.2341003978836</v>
      </c>
      <c r="L39" s="37">
        <f t="shared" si="7"/>
        <v>28963965.242131546</v>
      </c>
      <c r="M39" s="37">
        <f t="shared" si="8"/>
        <v>26748667.99863955</v>
      </c>
      <c r="N39" s="41">
        <f>'jan-aug'!M39</f>
        <v>19512426.780483354</v>
      </c>
      <c r="O39" s="41">
        <f t="shared" si="9"/>
        <v>7236241.2181561962</v>
      </c>
    </row>
    <row r="40" spans="1:15" s="34" customFormat="1" x14ac:dyDescent="0.2">
      <c r="A40" s="33">
        <v>1520</v>
      </c>
      <c r="B40" s="34" t="s">
        <v>272</v>
      </c>
      <c r="C40" s="63">
        <v>257695043</v>
      </c>
      <c r="D40" s="36">
        <v>10833</v>
      </c>
      <c r="E40" s="37">
        <f t="shared" si="1"/>
        <v>23787.966675897718</v>
      </c>
      <c r="F40" s="38">
        <f t="shared" si="2"/>
        <v>0.77884688644712996</v>
      </c>
      <c r="G40" s="37">
        <f t="shared" si="3"/>
        <v>4052.7474555093904</v>
      </c>
      <c r="H40" s="39">
        <f t="shared" si="4"/>
        <v>1295.1135804860098</v>
      </c>
      <c r="I40" s="37">
        <f t="shared" si="5"/>
        <v>5347.8610359954</v>
      </c>
      <c r="J40" s="82">
        <f t="shared" si="6"/>
        <v>-432.16879506281578</v>
      </c>
      <c r="K40" s="37">
        <f t="shared" si="10"/>
        <v>4915.6922409325844</v>
      </c>
      <c r="L40" s="37">
        <f t="shared" si="7"/>
        <v>57933378.602938168</v>
      </c>
      <c r="M40" s="37">
        <f t="shared" si="8"/>
        <v>53251694.046022683</v>
      </c>
      <c r="N40" s="41">
        <f>'jan-aug'!M40</f>
        <v>38938186.168869756</v>
      </c>
      <c r="O40" s="41">
        <f t="shared" si="9"/>
        <v>14313507.877152927</v>
      </c>
    </row>
    <row r="41" spans="1:15" s="34" customFormat="1" x14ac:dyDescent="0.2">
      <c r="A41" s="33">
        <v>1525</v>
      </c>
      <c r="B41" s="34" t="s">
        <v>273</v>
      </c>
      <c r="C41" s="63">
        <v>120628924</v>
      </c>
      <c r="D41" s="36">
        <v>4467</v>
      </c>
      <c r="E41" s="37">
        <f t="shared" si="1"/>
        <v>27004.460264159392</v>
      </c>
      <c r="F41" s="38">
        <f t="shared" si="2"/>
        <v>0.88415878849519447</v>
      </c>
      <c r="G41" s="37">
        <f t="shared" si="3"/>
        <v>2122.8513025523862</v>
      </c>
      <c r="H41" s="39">
        <f t="shared" si="4"/>
        <v>169.34082459442413</v>
      </c>
      <c r="I41" s="37">
        <f t="shared" si="5"/>
        <v>2292.1921271468104</v>
      </c>
      <c r="J41" s="82">
        <f t="shared" si="6"/>
        <v>-432.16879506281578</v>
      </c>
      <c r="K41" s="37">
        <f t="shared" si="10"/>
        <v>1860.0233320839948</v>
      </c>
      <c r="L41" s="37">
        <f t="shared" si="7"/>
        <v>10239222.231964802</v>
      </c>
      <c r="M41" s="37">
        <f t="shared" si="8"/>
        <v>8308724.2244192045</v>
      </c>
      <c r="N41" s="41">
        <f>'jan-aug'!M41</f>
        <v>7220012.7170443181</v>
      </c>
      <c r="O41" s="41">
        <f t="shared" si="9"/>
        <v>1088711.5073748864</v>
      </c>
    </row>
    <row r="42" spans="1:15" s="34" customFormat="1" x14ac:dyDescent="0.2">
      <c r="A42" s="33">
        <v>1528</v>
      </c>
      <c r="B42" s="34" t="s">
        <v>274</v>
      </c>
      <c r="C42" s="63">
        <v>179542568</v>
      </c>
      <c r="D42" s="36">
        <v>7558</v>
      </c>
      <c r="E42" s="37">
        <f t="shared" si="1"/>
        <v>23755.301402487432</v>
      </c>
      <c r="F42" s="38">
        <f t="shared" si="2"/>
        <v>0.77777738576902777</v>
      </c>
      <c r="G42" s="37">
        <f t="shared" si="3"/>
        <v>4072.346619555562</v>
      </c>
      <c r="H42" s="39">
        <f t="shared" si="4"/>
        <v>1306.5464261796101</v>
      </c>
      <c r="I42" s="37">
        <f t="shared" si="5"/>
        <v>5378.8930457351726</v>
      </c>
      <c r="J42" s="82">
        <f t="shared" si="6"/>
        <v>-432.16879506281578</v>
      </c>
      <c r="K42" s="37">
        <f t="shared" si="10"/>
        <v>4946.7242506723569</v>
      </c>
      <c r="L42" s="37">
        <f t="shared" si="7"/>
        <v>40653673.639666431</v>
      </c>
      <c r="M42" s="37">
        <f t="shared" si="8"/>
        <v>37387341.886581674</v>
      </c>
      <c r="N42" s="41">
        <f>'jan-aug'!M42</f>
        <v>25636556.669760689</v>
      </c>
      <c r="O42" s="41">
        <f t="shared" si="9"/>
        <v>11750785.216820985</v>
      </c>
    </row>
    <row r="43" spans="1:15" s="34" customFormat="1" x14ac:dyDescent="0.2">
      <c r="A43" s="33">
        <v>1531</v>
      </c>
      <c r="B43" s="34" t="s">
        <v>275</v>
      </c>
      <c r="C43" s="63">
        <v>228893116</v>
      </c>
      <c r="D43" s="36">
        <v>9547</v>
      </c>
      <c r="E43" s="37">
        <f t="shared" si="1"/>
        <v>23975.3970880905</v>
      </c>
      <c r="F43" s="38">
        <f t="shared" si="2"/>
        <v>0.78498358551648584</v>
      </c>
      <c r="G43" s="37">
        <f t="shared" si="3"/>
        <v>3940.2892081937212</v>
      </c>
      <c r="H43" s="39">
        <f t="shared" si="4"/>
        <v>1229.5129362185362</v>
      </c>
      <c r="I43" s="37">
        <f t="shared" si="5"/>
        <v>5169.8021444122569</v>
      </c>
      <c r="J43" s="82">
        <f t="shared" si="6"/>
        <v>-432.16879506281578</v>
      </c>
      <c r="K43" s="37">
        <f t="shared" si="10"/>
        <v>4737.6333493494412</v>
      </c>
      <c r="L43" s="37">
        <f t="shared" si="7"/>
        <v>49356101.072703816</v>
      </c>
      <c r="M43" s="37">
        <f t="shared" si="8"/>
        <v>45230185.586239114</v>
      </c>
      <c r="N43" s="41">
        <f>'jan-aug'!M43</f>
        <v>32421967.760929491</v>
      </c>
      <c r="O43" s="41">
        <f t="shared" si="9"/>
        <v>12808217.825309623</v>
      </c>
    </row>
    <row r="44" spans="1:15" s="34" customFormat="1" x14ac:dyDescent="0.2">
      <c r="A44" s="33">
        <v>1532</v>
      </c>
      <c r="B44" s="34" t="s">
        <v>276</v>
      </c>
      <c r="C44" s="63">
        <v>235026365</v>
      </c>
      <c r="D44" s="36">
        <v>8597</v>
      </c>
      <c r="E44" s="37">
        <f t="shared" si="1"/>
        <v>27338.183668721646</v>
      </c>
      <c r="F44" s="38">
        <f t="shared" si="2"/>
        <v>0.89508529760457545</v>
      </c>
      <c r="G44" s="37">
        <f t="shared" si="3"/>
        <v>1922.617259815034</v>
      </c>
      <c r="H44" s="39">
        <f t="shared" si="4"/>
        <v>52.537632997635406</v>
      </c>
      <c r="I44" s="37">
        <f t="shared" si="5"/>
        <v>1975.1548928126695</v>
      </c>
      <c r="J44" s="82">
        <f t="shared" si="6"/>
        <v>-432.16879506281578</v>
      </c>
      <c r="K44" s="37">
        <f t="shared" si="10"/>
        <v>1542.9860977498538</v>
      </c>
      <c r="L44" s="37">
        <f t="shared" si="7"/>
        <v>16980406.613510519</v>
      </c>
      <c r="M44" s="37">
        <f t="shared" si="8"/>
        <v>13265051.482355492</v>
      </c>
      <c r="N44" s="41">
        <f>'jan-aug'!M44</f>
        <v>7884055.8209689725</v>
      </c>
      <c r="O44" s="41">
        <f t="shared" si="9"/>
        <v>5380995.6613865197</v>
      </c>
    </row>
    <row r="45" spans="1:15" s="34" customFormat="1" x14ac:dyDescent="0.2">
      <c r="A45" s="33">
        <v>1535</v>
      </c>
      <c r="B45" s="34" t="s">
        <v>277</v>
      </c>
      <c r="C45" s="63">
        <v>187696070</v>
      </c>
      <c r="D45" s="36">
        <v>6936</v>
      </c>
      <c r="E45" s="37">
        <f t="shared" si="1"/>
        <v>27061.140426758939</v>
      </c>
      <c r="F45" s="38">
        <f t="shared" si="2"/>
        <v>0.88601456577811377</v>
      </c>
      <c r="G45" s="37">
        <f t="shared" si="3"/>
        <v>2088.8432049926582</v>
      </c>
      <c r="H45" s="39">
        <f t="shared" si="4"/>
        <v>149.50276768458278</v>
      </c>
      <c r="I45" s="37">
        <f t="shared" si="5"/>
        <v>2238.3459726772412</v>
      </c>
      <c r="J45" s="82">
        <f t="shared" si="6"/>
        <v>-432.16879506281578</v>
      </c>
      <c r="K45" s="37">
        <f t="shared" si="10"/>
        <v>1806.1771776144255</v>
      </c>
      <c r="L45" s="37">
        <f t="shared" si="7"/>
        <v>15525167.666489344</v>
      </c>
      <c r="M45" s="37">
        <f t="shared" si="8"/>
        <v>12527644.903933655</v>
      </c>
      <c r="N45" s="41">
        <f>'jan-aug'!M45</f>
        <v>8023310.5422810251</v>
      </c>
      <c r="O45" s="41">
        <f t="shared" si="9"/>
        <v>4504334.3616526304</v>
      </c>
    </row>
    <row r="46" spans="1:15" s="34" customFormat="1" x14ac:dyDescent="0.2">
      <c r="A46" s="33">
        <v>1539</v>
      </c>
      <c r="B46" s="34" t="s">
        <v>278</v>
      </c>
      <c r="C46" s="63">
        <v>178768089</v>
      </c>
      <c r="D46" s="36">
        <v>7019</v>
      </c>
      <c r="E46" s="37">
        <f t="shared" si="1"/>
        <v>25469.16783017524</v>
      </c>
      <c r="F46" s="38">
        <f t="shared" si="2"/>
        <v>0.83389145172420631</v>
      </c>
      <c r="G46" s="37">
        <f t="shared" si="3"/>
        <v>3044.0267629428772</v>
      </c>
      <c r="H46" s="39">
        <f t="shared" si="4"/>
        <v>706.69317648887727</v>
      </c>
      <c r="I46" s="37">
        <f t="shared" si="5"/>
        <v>3750.7199394317545</v>
      </c>
      <c r="J46" s="82">
        <f t="shared" si="6"/>
        <v>-432.16879506281578</v>
      </c>
      <c r="K46" s="37">
        <f t="shared" si="10"/>
        <v>3318.5511443689388</v>
      </c>
      <c r="L46" s="37">
        <f t="shared" si="7"/>
        <v>26326303.254871484</v>
      </c>
      <c r="M46" s="37">
        <f t="shared" si="8"/>
        <v>23292910.48232558</v>
      </c>
      <c r="N46" s="41">
        <f>'jan-aug'!M46</f>
        <v>19639007.114838611</v>
      </c>
      <c r="O46" s="41">
        <f t="shared" si="9"/>
        <v>3653903.3674869686</v>
      </c>
    </row>
    <row r="47" spans="1:15" s="34" customFormat="1" x14ac:dyDescent="0.2">
      <c r="A47" s="33">
        <v>1547</v>
      </c>
      <c r="B47" s="34" t="s">
        <v>279</v>
      </c>
      <c r="C47" s="63">
        <v>94595618</v>
      </c>
      <c r="D47" s="36">
        <v>3518</v>
      </c>
      <c r="E47" s="37">
        <f t="shared" si="1"/>
        <v>26889.032973280271</v>
      </c>
      <c r="F47" s="38">
        <f t="shared" si="2"/>
        <v>0.88037955896552988</v>
      </c>
      <c r="G47" s="37">
        <f t="shared" si="3"/>
        <v>2192.1076770798586</v>
      </c>
      <c r="H47" s="39">
        <f t="shared" si="4"/>
        <v>209.74037640211645</v>
      </c>
      <c r="I47" s="37">
        <f t="shared" si="5"/>
        <v>2401.8480534819751</v>
      </c>
      <c r="J47" s="82">
        <f t="shared" si="6"/>
        <v>-432.16879506281578</v>
      </c>
      <c r="K47" s="37">
        <f t="shared" si="10"/>
        <v>1969.6792584191594</v>
      </c>
      <c r="L47" s="37">
        <f t="shared" si="7"/>
        <v>8449701.4521495886</v>
      </c>
      <c r="M47" s="37">
        <f t="shared" si="8"/>
        <v>6929331.6311186031</v>
      </c>
      <c r="N47" s="41">
        <f>'jan-aug'!M47</f>
        <v>3742975.3776862635</v>
      </c>
      <c r="O47" s="41">
        <f t="shared" si="9"/>
        <v>3186356.2534323395</v>
      </c>
    </row>
    <row r="48" spans="1:15" s="34" customFormat="1" x14ac:dyDescent="0.2">
      <c r="A48" s="33">
        <v>1554</v>
      </c>
      <c r="B48" s="34" t="s">
        <v>280</v>
      </c>
      <c r="C48" s="63">
        <v>157942903</v>
      </c>
      <c r="D48" s="36">
        <v>5828</v>
      </c>
      <c r="E48" s="37">
        <f t="shared" si="1"/>
        <v>27100.70401509952</v>
      </c>
      <c r="F48" s="38">
        <f t="shared" si="2"/>
        <v>0.88730992565546551</v>
      </c>
      <c r="G48" s="37">
        <f t="shared" si="3"/>
        <v>2065.1050519883092</v>
      </c>
      <c r="H48" s="39">
        <f t="shared" si="4"/>
        <v>135.65551176537937</v>
      </c>
      <c r="I48" s="37">
        <f t="shared" si="5"/>
        <v>2200.7605637536885</v>
      </c>
      <c r="J48" s="82">
        <f t="shared" si="6"/>
        <v>-432.16879506281578</v>
      </c>
      <c r="K48" s="37">
        <f t="shared" si="10"/>
        <v>1768.5917686908729</v>
      </c>
      <c r="L48" s="37">
        <f t="shared" si="7"/>
        <v>12826032.565556496</v>
      </c>
      <c r="M48" s="37">
        <f t="shared" si="8"/>
        <v>10307352.827930408</v>
      </c>
      <c r="N48" s="41">
        <f>'jan-aug'!M48</f>
        <v>7230567.9303076603</v>
      </c>
      <c r="O48" s="41">
        <f t="shared" si="9"/>
        <v>3076784.8976227473</v>
      </c>
    </row>
    <row r="49" spans="1:15" s="34" customFormat="1" x14ac:dyDescent="0.2">
      <c r="A49" s="33">
        <v>1557</v>
      </c>
      <c r="B49" s="34" t="s">
        <v>281</v>
      </c>
      <c r="C49" s="63">
        <v>58617487</v>
      </c>
      <c r="D49" s="36">
        <v>2669</v>
      </c>
      <c r="E49" s="37">
        <f t="shared" si="1"/>
        <v>21962.340576995128</v>
      </c>
      <c r="F49" s="38">
        <f t="shared" si="2"/>
        <v>0.71907367327933225</v>
      </c>
      <c r="G49" s="37">
        <f t="shared" si="3"/>
        <v>5148.1231148509441</v>
      </c>
      <c r="H49" s="39">
        <f t="shared" si="4"/>
        <v>1934.0827151019164</v>
      </c>
      <c r="I49" s="37">
        <f t="shared" si="5"/>
        <v>7082.2058299528608</v>
      </c>
      <c r="J49" s="82">
        <f t="shared" si="6"/>
        <v>-432.16879506281578</v>
      </c>
      <c r="K49" s="37">
        <f t="shared" si="10"/>
        <v>6650.0370348900451</v>
      </c>
      <c r="L49" s="37">
        <f t="shared" si="7"/>
        <v>18902407.360144187</v>
      </c>
      <c r="M49" s="37">
        <f t="shared" si="8"/>
        <v>17748948.846121531</v>
      </c>
      <c r="N49" s="41">
        <f>'jan-aug'!M49</f>
        <v>14423726.756098339</v>
      </c>
      <c r="O49" s="41">
        <f t="shared" si="9"/>
        <v>3325222.0900231916</v>
      </c>
    </row>
    <row r="50" spans="1:15" s="34" customFormat="1" x14ac:dyDescent="0.2">
      <c r="A50" s="33">
        <v>1560</v>
      </c>
      <c r="B50" s="34" t="s">
        <v>282</v>
      </c>
      <c r="C50" s="63">
        <v>65681650</v>
      </c>
      <c r="D50" s="36">
        <v>2960</v>
      </c>
      <c r="E50" s="37">
        <f t="shared" si="1"/>
        <v>22189.74662162162</v>
      </c>
      <c r="F50" s="38">
        <f t="shared" si="2"/>
        <v>0.72651922304950478</v>
      </c>
      <c r="G50" s="37">
        <f t="shared" si="3"/>
        <v>5011.6794880750494</v>
      </c>
      <c r="H50" s="39">
        <f t="shared" si="4"/>
        <v>1854.4905994826443</v>
      </c>
      <c r="I50" s="37">
        <f t="shared" si="5"/>
        <v>6866.1700875576935</v>
      </c>
      <c r="J50" s="82">
        <f t="shared" si="6"/>
        <v>-432.16879506281578</v>
      </c>
      <c r="K50" s="37">
        <f t="shared" si="10"/>
        <v>6434.0012924948778</v>
      </c>
      <c r="L50" s="37">
        <f t="shared" si="7"/>
        <v>20323863.459170774</v>
      </c>
      <c r="M50" s="37">
        <f t="shared" si="8"/>
        <v>19044643.82578484</v>
      </c>
      <c r="N50" s="41">
        <f>'jan-aug'!M50</f>
        <v>15023249.126752004</v>
      </c>
      <c r="O50" s="41">
        <f t="shared" si="9"/>
        <v>4021394.6990328357</v>
      </c>
    </row>
    <row r="51" spans="1:15" s="34" customFormat="1" x14ac:dyDescent="0.2">
      <c r="A51" s="33">
        <v>1563</v>
      </c>
      <c r="B51" s="34" t="s">
        <v>283</v>
      </c>
      <c r="C51" s="63">
        <v>193441632</v>
      </c>
      <c r="D51" s="36">
        <v>6932</v>
      </c>
      <c r="E51" s="37">
        <f t="shared" si="1"/>
        <v>27905.601846508944</v>
      </c>
      <c r="F51" s="38">
        <f t="shared" si="2"/>
        <v>0.91366325708738028</v>
      </c>
      <c r="G51" s="37">
        <f t="shared" si="3"/>
        <v>1582.166353142655</v>
      </c>
      <c r="H51" s="39">
        <f t="shared" si="4"/>
        <v>0</v>
      </c>
      <c r="I51" s="37">
        <f t="shared" si="5"/>
        <v>1582.166353142655</v>
      </c>
      <c r="J51" s="82">
        <f t="shared" si="6"/>
        <v>-432.16879506281578</v>
      </c>
      <c r="K51" s="37">
        <f t="shared" si="10"/>
        <v>1149.9975580798391</v>
      </c>
      <c r="L51" s="37">
        <f t="shared" si="7"/>
        <v>10967577.159984885</v>
      </c>
      <c r="M51" s="37">
        <f t="shared" si="8"/>
        <v>7971783.0726094451</v>
      </c>
      <c r="N51" s="41">
        <f>'jan-aug'!M51</f>
        <v>3516147.5936672031</v>
      </c>
      <c r="O51" s="41">
        <f t="shared" si="9"/>
        <v>4455635.4789422415</v>
      </c>
    </row>
    <row r="52" spans="1:15" s="34" customFormat="1" x14ac:dyDescent="0.2">
      <c r="A52" s="33">
        <v>1566</v>
      </c>
      <c r="B52" s="34" t="s">
        <v>284</v>
      </c>
      <c r="C52" s="63">
        <v>141453664</v>
      </c>
      <c r="D52" s="36">
        <v>5849</v>
      </c>
      <c r="E52" s="37">
        <f t="shared" si="1"/>
        <v>24184.247563686102</v>
      </c>
      <c r="F52" s="38">
        <f t="shared" si="2"/>
        <v>0.79182160344659547</v>
      </c>
      <c r="G52" s="37">
        <f t="shared" si="3"/>
        <v>3814.9789228363602</v>
      </c>
      <c r="H52" s="39">
        <f t="shared" si="4"/>
        <v>1156.4152697600757</v>
      </c>
      <c r="I52" s="37">
        <f t="shared" si="5"/>
        <v>4971.3941925964355</v>
      </c>
      <c r="J52" s="82">
        <f t="shared" si="6"/>
        <v>-432.16879506281578</v>
      </c>
      <c r="K52" s="37">
        <f t="shared" si="10"/>
        <v>4539.2253975336198</v>
      </c>
      <c r="L52" s="37">
        <f t="shared" si="7"/>
        <v>29077684.632496551</v>
      </c>
      <c r="M52" s="37">
        <f t="shared" si="8"/>
        <v>26549929.350174144</v>
      </c>
      <c r="N52" s="41">
        <f>'jan-aug'!M52</f>
        <v>19948040.331798114</v>
      </c>
      <c r="O52" s="41">
        <f t="shared" si="9"/>
        <v>6601889.01837603</v>
      </c>
    </row>
    <row r="53" spans="1:15" s="34" customFormat="1" x14ac:dyDescent="0.2">
      <c r="A53" s="33">
        <v>1573</v>
      </c>
      <c r="B53" s="34" t="s">
        <v>286</v>
      </c>
      <c r="C53" s="63">
        <v>53378292</v>
      </c>
      <c r="D53" s="36">
        <v>2120</v>
      </c>
      <c r="E53" s="37">
        <f t="shared" si="1"/>
        <v>25178.439622641508</v>
      </c>
      <c r="F53" s="38">
        <f t="shared" si="2"/>
        <v>0.82437265752354749</v>
      </c>
      <c r="G53" s="37">
        <f t="shared" si="3"/>
        <v>3218.4636874631165</v>
      </c>
      <c r="H53" s="39">
        <f t="shared" si="4"/>
        <v>808.44804912568338</v>
      </c>
      <c r="I53" s="37">
        <f t="shared" si="5"/>
        <v>4026.9117365887996</v>
      </c>
      <c r="J53" s="82">
        <f t="shared" si="6"/>
        <v>-432.16879506281578</v>
      </c>
      <c r="K53" s="37">
        <f t="shared" si="10"/>
        <v>3594.742941525984</v>
      </c>
      <c r="L53" s="37">
        <f t="shared" si="7"/>
        <v>8537052.8815682549</v>
      </c>
      <c r="M53" s="37">
        <f t="shared" si="8"/>
        <v>7620855.036035086</v>
      </c>
      <c r="N53" s="41">
        <f>'jan-aug'!M53</f>
        <v>6042412.567133192</v>
      </c>
      <c r="O53" s="41">
        <f t="shared" si="9"/>
        <v>1578442.4689018941</v>
      </c>
    </row>
    <row r="54" spans="1:15" s="34" customFormat="1" x14ac:dyDescent="0.2">
      <c r="A54" s="33">
        <v>1576</v>
      </c>
      <c r="B54" s="34" t="s">
        <v>287</v>
      </c>
      <c r="C54" s="63">
        <v>87066992</v>
      </c>
      <c r="D54" s="36">
        <v>3384</v>
      </c>
      <c r="E54" s="37">
        <f t="shared" si="1"/>
        <v>25729.016548463358</v>
      </c>
      <c r="F54" s="38">
        <f t="shared" si="2"/>
        <v>0.84239921398667139</v>
      </c>
      <c r="G54" s="37">
        <f t="shared" si="3"/>
        <v>2888.1175319700064</v>
      </c>
      <c r="H54" s="39">
        <f t="shared" si="4"/>
        <v>615.74612508803602</v>
      </c>
      <c r="I54" s="37">
        <f t="shared" si="5"/>
        <v>3503.8636570580425</v>
      </c>
      <c r="J54" s="82">
        <f t="shared" si="6"/>
        <v>-432.16879506281578</v>
      </c>
      <c r="K54" s="37">
        <f t="shared" si="10"/>
        <v>3071.6948619952268</v>
      </c>
      <c r="L54" s="37">
        <f t="shared" si="7"/>
        <v>11857074.615484416</v>
      </c>
      <c r="M54" s="37">
        <f t="shared" si="8"/>
        <v>10394615.412991848</v>
      </c>
      <c r="N54" s="41">
        <f>'jan-aug'!M54</f>
        <v>8282570.5401786398</v>
      </c>
      <c r="O54" s="41">
        <f t="shared" si="9"/>
        <v>2112044.872813208</v>
      </c>
    </row>
    <row r="55" spans="1:15" s="34" customFormat="1" x14ac:dyDescent="0.2">
      <c r="A55" s="33">
        <v>1577</v>
      </c>
      <c r="B55" s="34" t="s">
        <v>271</v>
      </c>
      <c r="C55" s="63">
        <v>239963807</v>
      </c>
      <c r="D55" s="36">
        <v>10809</v>
      </c>
      <c r="E55" s="37">
        <f t="shared" si="1"/>
        <v>22200.370709593855</v>
      </c>
      <c r="F55" s="38">
        <f t="shared" si="2"/>
        <v>0.72686706857792904</v>
      </c>
      <c r="G55" s="37">
        <f t="shared" si="3"/>
        <v>5005.305035291708</v>
      </c>
      <c r="H55" s="39">
        <f t="shared" si="4"/>
        <v>1850.7721686923619</v>
      </c>
      <c r="I55" s="37">
        <f t="shared" si="5"/>
        <v>6856.0772039840704</v>
      </c>
      <c r="J55" s="82">
        <f t="shared" si="6"/>
        <v>-432.16879506281578</v>
      </c>
      <c r="K55" s="37">
        <f t="shared" si="10"/>
        <v>6423.9084089212547</v>
      </c>
      <c r="L55" s="37">
        <f t="shared" si="7"/>
        <v>74107338.497863814</v>
      </c>
      <c r="M55" s="37">
        <f t="shared" si="8"/>
        <v>69436025.992029846</v>
      </c>
      <c r="N55" s="41">
        <f>'jan-aug'!M55</f>
        <v>52476921.517166339</v>
      </c>
      <c r="O55" s="41">
        <f t="shared" si="9"/>
        <v>16959104.474863507</v>
      </c>
    </row>
    <row r="56" spans="1:15" s="34" customFormat="1" x14ac:dyDescent="0.2">
      <c r="A56" s="33">
        <v>1578</v>
      </c>
      <c r="B56" s="34" t="s">
        <v>394</v>
      </c>
      <c r="C56" s="63">
        <v>62564947</v>
      </c>
      <c r="D56" s="36">
        <v>2491</v>
      </c>
      <c r="E56" s="37">
        <f t="shared" si="1"/>
        <v>25116.397832195904</v>
      </c>
      <c r="F56" s="38">
        <f t="shared" si="2"/>
        <v>0.82234133404069076</v>
      </c>
      <c r="G56" s="37">
        <f t="shared" si="3"/>
        <v>3255.6887617304787</v>
      </c>
      <c r="H56" s="39">
        <f t="shared" si="4"/>
        <v>830.16267578164491</v>
      </c>
      <c r="I56" s="37">
        <f t="shared" si="5"/>
        <v>4085.8514375121235</v>
      </c>
      <c r="J56" s="82">
        <f t="shared" si="6"/>
        <v>-432.16879506281578</v>
      </c>
      <c r="K56" s="37">
        <f t="shared" si="10"/>
        <v>3653.6826424493079</v>
      </c>
      <c r="L56" s="37">
        <f t="shared" si="7"/>
        <v>10177855.930842699</v>
      </c>
      <c r="M56" s="37">
        <f t="shared" si="8"/>
        <v>9101323.4623412266</v>
      </c>
      <c r="N56" s="41">
        <f>'jan-aug'!M56</f>
        <v>5699092.6601314992</v>
      </c>
      <c r="O56" s="41">
        <f t="shared" si="9"/>
        <v>3402230.8022097275</v>
      </c>
    </row>
    <row r="57" spans="1:15" s="34" customFormat="1" x14ac:dyDescent="0.2">
      <c r="A57" s="33">
        <v>1579</v>
      </c>
      <c r="B57" s="34" t="s">
        <v>395</v>
      </c>
      <c r="C57" s="63">
        <v>316935001</v>
      </c>
      <c r="D57" s="36">
        <v>13287</v>
      </c>
      <c r="E57" s="37">
        <f t="shared" si="1"/>
        <v>23853.014299691429</v>
      </c>
      <c r="F57" s="38">
        <f t="shared" si="2"/>
        <v>0.78097662456021755</v>
      </c>
      <c r="G57" s="37">
        <f t="shared" si="3"/>
        <v>4013.7188812331638</v>
      </c>
      <c r="H57" s="39">
        <f t="shared" si="4"/>
        <v>1272.3469121582111</v>
      </c>
      <c r="I57" s="37">
        <f t="shared" si="5"/>
        <v>5286.0657933913753</v>
      </c>
      <c r="J57" s="82">
        <f t="shared" si="6"/>
        <v>-432.16879506281578</v>
      </c>
      <c r="K57" s="37">
        <f t="shared" si="10"/>
        <v>4853.8969983285597</v>
      </c>
      <c r="L57" s="37">
        <f t="shared" si="7"/>
        <v>70235956.196791202</v>
      </c>
      <c r="M57" s="37">
        <f t="shared" si="8"/>
        <v>64493729.416791573</v>
      </c>
      <c r="N57" s="41">
        <f>'jan-aug'!M57</f>
        <v>49219353.843041837</v>
      </c>
      <c r="O57" s="41">
        <f t="shared" si="9"/>
        <v>15274375.573749736</v>
      </c>
    </row>
    <row r="58" spans="1:15" s="34" customFormat="1" x14ac:dyDescent="0.2">
      <c r="A58" s="33">
        <v>1804</v>
      </c>
      <c r="B58" s="34" t="s">
        <v>288</v>
      </c>
      <c r="C58" s="63">
        <v>1541963805</v>
      </c>
      <c r="D58" s="36">
        <v>52803</v>
      </c>
      <c r="E58" s="37">
        <f t="shared" si="1"/>
        <v>29202.200727231408</v>
      </c>
      <c r="F58" s="38">
        <f t="shared" si="2"/>
        <v>0.9561154773624625</v>
      </c>
      <c r="G58" s="37">
        <f t="shared" si="3"/>
        <v>804.20702470917672</v>
      </c>
      <c r="H58" s="39">
        <f t="shared" si="4"/>
        <v>0</v>
      </c>
      <c r="I58" s="37">
        <f t="shared" si="5"/>
        <v>804.20702470917672</v>
      </c>
      <c r="J58" s="82">
        <f t="shared" si="6"/>
        <v>-432.16879506281578</v>
      </c>
      <c r="K58" s="37">
        <f t="shared" si="10"/>
        <v>372.03822964636095</v>
      </c>
      <c r="L58" s="37">
        <f t="shared" si="7"/>
        <v>42464543.525718659</v>
      </c>
      <c r="M58" s="37">
        <f t="shared" si="8"/>
        <v>19644734.640016798</v>
      </c>
      <c r="N58" s="41">
        <f>'jan-aug'!M58</f>
        <v>16604578.585835071</v>
      </c>
      <c r="O58" s="41">
        <f t="shared" si="9"/>
        <v>3040156.0541817266</v>
      </c>
    </row>
    <row r="59" spans="1:15" s="34" customFormat="1" x14ac:dyDescent="0.2">
      <c r="A59" s="33">
        <v>1806</v>
      </c>
      <c r="B59" s="34" t="s">
        <v>289</v>
      </c>
      <c r="C59" s="63">
        <v>550807843</v>
      </c>
      <c r="D59" s="36">
        <v>21530</v>
      </c>
      <c r="E59" s="37">
        <f t="shared" si="1"/>
        <v>25583.271853228052</v>
      </c>
      <c r="F59" s="38">
        <f t="shared" si="2"/>
        <v>0.83762735585996495</v>
      </c>
      <c r="G59" s="37">
        <f t="shared" si="3"/>
        <v>2975.56434911119</v>
      </c>
      <c r="H59" s="39">
        <f t="shared" si="4"/>
        <v>666.75676842039297</v>
      </c>
      <c r="I59" s="37">
        <f t="shared" si="5"/>
        <v>3642.3211175315828</v>
      </c>
      <c r="J59" s="82">
        <f t="shared" si="6"/>
        <v>-432.16879506281578</v>
      </c>
      <c r="K59" s="37">
        <f t="shared" si="10"/>
        <v>3210.1523224687671</v>
      </c>
      <c r="L59" s="37">
        <f t="shared" si="7"/>
        <v>78419173.660454974</v>
      </c>
      <c r="M59" s="37">
        <f t="shared" si="8"/>
        <v>69114579.502752557</v>
      </c>
      <c r="N59" s="41">
        <f>'jan-aug'!M59</f>
        <v>50139133.744753547</v>
      </c>
      <c r="O59" s="41">
        <f t="shared" si="9"/>
        <v>18975445.75799901</v>
      </c>
    </row>
    <row r="60" spans="1:15" s="34" customFormat="1" x14ac:dyDescent="0.2">
      <c r="A60" s="33">
        <v>1811</v>
      </c>
      <c r="B60" s="34" t="s">
        <v>290</v>
      </c>
      <c r="C60" s="63">
        <v>39828806</v>
      </c>
      <c r="D60" s="36">
        <v>1406</v>
      </c>
      <c r="E60" s="37">
        <f t="shared" si="1"/>
        <v>28327.74253200569</v>
      </c>
      <c r="F60" s="38">
        <f t="shared" si="2"/>
        <v>0.92748465523465973</v>
      </c>
      <c r="G60" s="37">
        <f t="shared" si="3"/>
        <v>1328.8819418446074</v>
      </c>
      <c r="H60" s="39">
        <f t="shared" si="4"/>
        <v>0</v>
      </c>
      <c r="I60" s="37">
        <f t="shared" si="5"/>
        <v>1328.8819418446074</v>
      </c>
      <c r="J60" s="82">
        <f t="shared" si="6"/>
        <v>-432.16879506281578</v>
      </c>
      <c r="K60" s="37">
        <f t="shared" si="10"/>
        <v>896.71314678179158</v>
      </c>
      <c r="L60" s="37">
        <f t="shared" si="7"/>
        <v>1868408.010233518</v>
      </c>
      <c r="M60" s="37">
        <f t="shared" si="8"/>
        <v>1260778.684375199</v>
      </c>
      <c r="N60" s="41">
        <f>'jan-aug'!M60</f>
        <v>395565.26305482985</v>
      </c>
      <c r="O60" s="41">
        <f t="shared" si="9"/>
        <v>865213.42132036923</v>
      </c>
    </row>
    <row r="61" spans="1:15" s="34" customFormat="1" x14ac:dyDescent="0.2">
      <c r="A61" s="33">
        <v>1812</v>
      </c>
      <c r="B61" s="34" t="s">
        <v>291</v>
      </c>
      <c r="C61" s="63">
        <v>47653801</v>
      </c>
      <c r="D61" s="36">
        <v>1981</v>
      </c>
      <c r="E61" s="37">
        <f t="shared" si="1"/>
        <v>24055.427057041899</v>
      </c>
      <c r="F61" s="38">
        <f t="shared" si="2"/>
        <v>0.78760386378530545</v>
      </c>
      <c r="G61" s="37">
        <f t="shared" si="3"/>
        <v>3892.2712268228815</v>
      </c>
      <c r="H61" s="39">
        <f t="shared" si="4"/>
        <v>1201.5024470855465</v>
      </c>
      <c r="I61" s="37">
        <f t="shared" si="5"/>
        <v>5093.7736739084285</v>
      </c>
      <c r="J61" s="82">
        <f t="shared" si="6"/>
        <v>-432.16879506281578</v>
      </c>
      <c r="K61" s="37">
        <f t="shared" si="10"/>
        <v>4661.6048788456128</v>
      </c>
      <c r="L61" s="37">
        <f t="shared" si="7"/>
        <v>10090765.648012597</v>
      </c>
      <c r="M61" s="37">
        <f t="shared" si="8"/>
        <v>9234639.2649931591</v>
      </c>
      <c r="N61" s="41">
        <f>'jan-aug'!M61</f>
        <v>7092885.673934361</v>
      </c>
      <c r="O61" s="41">
        <f t="shared" si="9"/>
        <v>2141753.5910587981</v>
      </c>
    </row>
    <row r="62" spans="1:15" s="34" customFormat="1" x14ac:dyDescent="0.2">
      <c r="A62" s="33">
        <v>1813</v>
      </c>
      <c r="B62" s="34" t="s">
        <v>292</v>
      </c>
      <c r="C62" s="63">
        <v>234338948</v>
      </c>
      <c r="D62" s="36">
        <v>7777</v>
      </c>
      <c r="E62" s="37">
        <f t="shared" si="1"/>
        <v>30132.306544940209</v>
      </c>
      <c r="F62" s="38">
        <f t="shared" si="2"/>
        <v>0.9865682701571844</v>
      </c>
      <c r="G62" s="37">
        <f t="shared" si="3"/>
        <v>246.14353408389579</v>
      </c>
      <c r="H62" s="39">
        <f t="shared" si="4"/>
        <v>0</v>
      </c>
      <c r="I62" s="37">
        <f t="shared" si="5"/>
        <v>246.14353408389579</v>
      </c>
      <c r="J62" s="82">
        <f t="shared" si="6"/>
        <v>-432.16879506281578</v>
      </c>
      <c r="K62" s="37">
        <f t="shared" si="10"/>
        <v>-186.02526097891999</v>
      </c>
      <c r="L62" s="37">
        <f t="shared" si="7"/>
        <v>1914258.2645704576</v>
      </c>
      <c r="M62" s="37">
        <f t="shared" si="8"/>
        <v>-1446718.4546330608</v>
      </c>
      <c r="N62" s="41">
        <f>'jan-aug'!M62</f>
        <v>-717787.19247694791</v>
      </c>
      <c r="O62" s="41">
        <f t="shared" si="9"/>
        <v>-728931.26215611293</v>
      </c>
    </row>
    <row r="63" spans="1:15" s="34" customFormat="1" x14ac:dyDescent="0.2">
      <c r="A63" s="33">
        <v>1815</v>
      </c>
      <c r="B63" s="34" t="s">
        <v>293</v>
      </c>
      <c r="C63" s="63">
        <v>33709172</v>
      </c>
      <c r="D63" s="36">
        <v>1175</v>
      </c>
      <c r="E63" s="37">
        <f t="shared" si="1"/>
        <v>28688.657021276595</v>
      </c>
      <c r="F63" s="38">
        <f t="shared" si="2"/>
        <v>0.93930143344324502</v>
      </c>
      <c r="G63" s="37">
        <f t="shared" si="3"/>
        <v>1112.3332482820645</v>
      </c>
      <c r="H63" s="39">
        <f t="shared" si="4"/>
        <v>0</v>
      </c>
      <c r="I63" s="37">
        <f t="shared" si="5"/>
        <v>1112.3332482820645</v>
      </c>
      <c r="J63" s="82">
        <f t="shared" si="6"/>
        <v>-432.16879506281578</v>
      </c>
      <c r="K63" s="37">
        <f t="shared" si="10"/>
        <v>680.16445321924868</v>
      </c>
      <c r="L63" s="37">
        <f t="shared" si="7"/>
        <v>1306991.5667314257</v>
      </c>
      <c r="M63" s="37">
        <f t="shared" si="8"/>
        <v>799193.23253261717</v>
      </c>
      <c r="N63" s="41">
        <f>'jan-aug'!M63</f>
        <v>946965.61926701746</v>
      </c>
      <c r="O63" s="41">
        <f t="shared" si="9"/>
        <v>-147772.38673440029</v>
      </c>
    </row>
    <row r="64" spans="1:15" s="34" customFormat="1" x14ac:dyDescent="0.2">
      <c r="A64" s="33">
        <v>1816</v>
      </c>
      <c r="B64" s="34" t="s">
        <v>294</v>
      </c>
      <c r="C64" s="63">
        <v>12721864</v>
      </c>
      <c r="D64" s="36">
        <v>462</v>
      </c>
      <c r="E64" s="37">
        <f t="shared" si="1"/>
        <v>27536.502164502166</v>
      </c>
      <c r="F64" s="38">
        <f t="shared" si="2"/>
        <v>0.90157848573906352</v>
      </c>
      <c r="G64" s="37">
        <f t="shared" si="3"/>
        <v>1803.6261623467217</v>
      </c>
      <c r="H64" s="39">
        <f t="shared" si="4"/>
        <v>0</v>
      </c>
      <c r="I64" s="37">
        <f t="shared" si="5"/>
        <v>1803.6261623467217</v>
      </c>
      <c r="J64" s="82">
        <f t="shared" si="6"/>
        <v>-432.16879506281578</v>
      </c>
      <c r="K64" s="37">
        <f t="shared" si="10"/>
        <v>1371.457367283906</v>
      </c>
      <c r="L64" s="37">
        <f t="shared" si="7"/>
        <v>833275.28700418537</v>
      </c>
      <c r="M64" s="37">
        <f t="shared" si="8"/>
        <v>633613.30368516454</v>
      </c>
      <c r="N64" s="41">
        <f>'jan-aug'!M64</f>
        <v>740275.33279034647</v>
      </c>
      <c r="O64" s="41">
        <f t="shared" si="9"/>
        <v>-106662.02910518192</v>
      </c>
    </row>
    <row r="65" spans="1:15" s="34" customFormat="1" x14ac:dyDescent="0.2">
      <c r="A65" s="33">
        <v>1818</v>
      </c>
      <c r="B65" s="34" t="s">
        <v>396</v>
      </c>
      <c r="C65" s="63">
        <v>49594390</v>
      </c>
      <c r="D65" s="36">
        <v>1825</v>
      </c>
      <c r="E65" s="37">
        <f t="shared" si="1"/>
        <v>27175.008219178082</v>
      </c>
      <c r="F65" s="38">
        <f t="shared" si="2"/>
        <v>0.88974273543635174</v>
      </c>
      <c r="G65" s="37">
        <f t="shared" si="3"/>
        <v>2020.5225295411719</v>
      </c>
      <c r="H65" s="39">
        <f t="shared" si="4"/>
        <v>109.64904033788261</v>
      </c>
      <c r="I65" s="37">
        <f t="shared" si="5"/>
        <v>2130.1715698790545</v>
      </c>
      <c r="J65" s="82">
        <f t="shared" si="6"/>
        <v>-432.16879506281578</v>
      </c>
      <c r="K65" s="37">
        <f t="shared" si="10"/>
        <v>1698.0027748162388</v>
      </c>
      <c r="L65" s="37">
        <f t="shared" si="7"/>
        <v>3887563.1150292745</v>
      </c>
      <c r="M65" s="37">
        <f t="shared" si="8"/>
        <v>3098855.0640396359</v>
      </c>
      <c r="N65" s="41">
        <f>'jan-aug'!M65</f>
        <v>1993011.6299253656</v>
      </c>
      <c r="O65" s="41">
        <f t="shared" si="9"/>
        <v>1105843.4341142704</v>
      </c>
    </row>
    <row r="66" spans="1:15" s="34" customFormat="1" x14ac:dyDescent="0.2">
      <c r="A66" s="33">
        <v>1820</v>
      </c>
      <c r="B66" s="34" t="s">
        <v>295</v>
      </c>
      <c r="C66" s="63">
        <v>177703565</v>
      </c>
      <c r="D66" s="36">
        <v>7333</v>
      </c>
      <c r="E66" s="37">
        <f t="shared" si="1"/>
        <v>24233.405836628939</v>
      </c>
      <c r="F66" s="38">
        <f t="shared" si="2"/>
        <v>0.79343110493725622</v>
      </c>
      <c r="G66" s="37">
        <f t="shared" si="3"/>
        <v>3785.4839590706579</v>
      </c>
      <c r="H66" s="39">
        <f t="shared" si="4"/>
        <v>1139.2098742300825</v>
      </c>
      <c r="I66" s="37">
        <f t="shared" si="5"/>
        <v>4924.6938333007402</v>
      </c>
      <c r="J66" s="82">
        <f t="shared" si="6"/>
        <v>-432.16879506281578</v>
      </c>
      <c r="K66" s="37">
        <f t="shared" si="10"/>
        <v>4492.5250382379245</v>
      </c>
      <c r="L66" s="37">
        <f t="shared" si="7"/>
        <v>36112779.879594326</v>
      </c>
      <c r="M66" s="37">
        <f t="shared" si="8"/>
        <v>32943686.1053987</v>
      </c>
      <c r="N66" s="41">
        <f>'jan-aug'!M66</f>
        <v>27424155.103791352</v>
      </c>
      <c r="O66" s="41">
        <f t="shared" si="9"/>
        <v>5519531.0016073473</v>
      </c>
    </row>
    <row r="67" spans="1:15" s="34" customFormat="1" x14ac:dyDescent="0.2">
      <c r="A67" s="33">
        <v>1822</v>
      </c>
      <c r="B67" s="34" t="s">
        <v>296</v>
      </c>
      <c r="C67" s="63">
        <v>44426150</v>
      </c>
      <c r="D67" s="36">
        <v>2257</v>
      </c>
      <c r="E67" s="37">
        <f t="shared" si="1"/>
        <v>19683.717323881257</v>
      </c>
      <c r="F67" s="38">
        <f t="shared" si="2"/>
        <v>0.64446878374617533</v>
      </c>
      <c r="G67" s="37">
        <f t="shared" si="3"/>
        <v>6515.2970667192667</v>
      </c>
      <c r="H67" s="39">
        <f t="shared" si="4"/>
        <v>2731.6008536917711</v>
      </c>
      <c r="I67" s="37">
        <f t="shared" si="5"/>
        <v>9246.8979204110383</v>
      </c>
      <c r="J67" s="82">
        <f t="shared" si="6"/>
        <v>-432.16879506281578</v>
      </c>
      <c r="K67" s="37">
        <f t="shared" si="10"/>
        <v>8814.7291253482217</v>
      </c>
      <c r="L67" s="37">
        <f t="shared" si="7"/>
        <v>20870248.606367715</v>
      </c>
      <c r="M67" s="37">
        <f t="shared" si="8"/>
        <v>19894843.635910936</v>
      </c>
      <c r="N67" s="41">
        <f>'jan-aug'!M67</f>
        <v>15791540.043523401</v>
      </c>
      <c r="O67" s="41">
        <f t="shared" si="9"/>
        <v>4103303.5923875347</v>
      </c>
    </row>
    <row r="68" spans="1:15" s="34" customFormat="1" x14ac:dyDescent="0.2">
      <c r="A68" s="33">
        <v>1824</v>
      </c>
      <c r="B68" s="34" t="s">
        <v>297</v>
      </c>
      <c r="C68" s="63">
        <v>322945526</v>
      </c>
      <c r="D68" s="36">
        <v>13233</v>
      </c>
      <c r="E68" s="37">
        <f t="shared" si="1"/>
        <v>24404.558754628579</v>
      </c>
      <c r="F68" s="38">
        <f t="shared" si="2"/>
        <v>0.79903485910029803</v>
      </c>
      <c r="G68" s="37">
        <f t="shared" si="3"/>
        <v>3682.7922082708742</v>
      </c>
      <c r="H68" s="39">
        <f t="shared" si="4"/>
        <v>1079.3063529302087</v>
      </c>
      <c r="I68" s="37">
        <f t="shared" si="5"/>
        <v>4762.0985612010827</v>
      </c>
      <c r="J68" s="82">
        <f t="shared" si="6"/>
        <v>-432.16879506281578</v>
      </c>
      <c r="K68" s="37">
        <f t="shared" si="10"/>
        <v>4329.929766138267</v>
      </c>
      <c r="L68" s="37">
        <f t="shared" si="7"/>
        <v>63016850.260373928</v>
      </c>
      <c r="M68" s="37">
        <f t="shared" si="8"/>
        <v>57297960.595307685</v>
      </c>
      <c r="N68" s="41">
        <f>'jan-aug'!M68</f>
        <v>46520340.739209183</v>
      </c>
      <c r="O68" s="41">
        <f t="shared" si="9"/>
        <v>10777619.856098503</v>
      </c>
    </row>
    <row r="69" spans="1:15" s="34" customFormat="1" x14ac:dyDescent="0.2">
      <c r="A69" s="33">
        <v>1825</v>
      </c>
      <c r="B69" s="34" t="s">
        <v>298</v>
      </c>
      <c r="C69" s="63">
        <v>32493341</v>
      </c>
      <c r="D69" s="36">
        <v>1461</v>
      </c>
      <c r="E69" s="37">
        <f t="shared" si="1"/>
        <v>22240.479808350447</v>
      </c>
      <c r="F69" s="38">
        <f t="shared" si="2"/>
        <v>0.72818028912806632</v>
      </c>
      <c r="G69" s="37">
        <f t="shared" si="3"/>
        <v>4981.2395760377531</v>
      </c>
      <c r="H69" s="39">
        <f t="shared" si="4"/>
        <v>1836.733984127555</v>
      </c>
      <c r="I69" s="37">
        <f t="shared" si="5"/>
        <v>6817.9735601653083</v>
      </c>
      <c r="J69" s="82">
        <f t="shared" si="6"/>
        <v>-432.16879506281578</v>
      </c>
      <c r="K69" s="37">
        <f t="shared" si="10"/>
        <v>6385.8047651024926</v>
      </c>
      <c r="L69" s="37">
        <f t="shared" si="7"/>
        <v>9961059.3714015149</v>
      </c>
      <c r="M69" s="37">
        <f t="shared" si="8"/>
        <v>9329660.7618147414</v>
      </c>
      <c r="N69" s="41">
        <f>'jan-aug'!M69</f>
        <v>7155837.0536941467</v>
      </c>
      <c r="O69" s="41">
        <f t="shared" si="9"/>
        <v>2173823.7081205947</v>
      </c>
    </row>
    <row r="70" spans="1:15" s="34" customFormat="1" x14ac:dyDescent="0.2">
      <c r="A70" s="33">
        <v>1826</v>
      </c>
      <c r="B70" s="34" t="s">
        <v>397</v>
      </c>
      <c r="C70" s="63">
        <v>26154425</v>
      </c>
      <c r="D70" s="36">
        <v>1273</v>
      </c>
      <c r="E70" s="37">
        <f t="shared" si="1"/>
        <v>20545.50274941084</v>
      </c>
      <c r="F70" s="38">
        <f t="shared" si="2"/>
        <v>0.67268468402063208</v>
      </c>
      <c r="G70" s="37">
        <f t="shared" si="3"/>
        <v>5998.2258114015176</v>
      </c>
      <c r="H70" s="39">
        <f t="shared" si="4"/>
        <v>2429.9759547564172</v>
      </c>
      <c r="I70" s="37">
        <f t="shared" si="5"/>
        <v>8428.2017661579339</v>
      </c>
      <c r="J70" s="82">
        <f t="shared" si="6"/>
        <v>-432.16879506281578</v>
      </c>
      <c r="K70" s="37">
        <f t="shared" si="10"/>
        <v>7996.0329710951182</v>
      </c>
      <c r="L70" s="37">
        <f t="shared" si="7"/>
        <v>10729100.84831905</v>
      </c>
      <c r="M70" s="37">
        <f t="shared" si="8"/>
        <v>10178949.972204085</v>
      </c>
      <c r="N70" s="41">
        <f>'jan-aug'!M70</f>
        <v>7500123.4236842217</v>
      </c>
      <c r="O70" s="41">
        <f t="shared" si="9"/>
        <v>2678826.5485198637</v>
      </c>
    </row>
    <row r="71" spans="1:15" s="34" customFormat="1" x14ac:dyDescent="0.2">
      <c r="A71" s="33">
        <v>1827</v>
      </c>
      <c r="B71" s="34" t="s">
        <v>299</v>
      </c>
      <c r="C71" s="63">
        <v>40237946</v>
      </c>
      <c r="D71" s="36">
        <v>1369</v>
      </c>
      <c r="E71" s="37">
        <f t="shared" si="1"/>
        <v>29392.217677136596</v>
      </c>
      <c r="F71" s="38">
        <f t="shared" si="2"/>
        <v>0.96233686281428366</v>
      </c>
      <c r="G71" s="37">
        <f t="shared" si="3"/>
        <v>690.19685476606389</v>
      </c>
      <c r="H71" s="39">
        <f t="shared" si="4"/>
        <v>0</v>
      </c>
      <c r="I71" s="37">
        <f t="shared" si="5"/>
        <v>690.19685476606389</v>
      </c>
      <c r="J71" s="82">
        <f t="shared" si="6"/>
        <v>-432.16879506281578</v>
      </c>
      <c r="K71" s="37">
        <f t="shared" si="10"/>
        <v>258.02805970324812</v>
      </c>
      <c r="L71" s="37">
        <f t="shared" si="7"/>
        <v>944879.49417474144</v>
      </c>
      <c r="M71" s="37">
        <f t="shared" si="8"/>
        <v>353240.41373374668</v>
      </c>
      <c r="N71" s="41">
        <f>'jan-aug'!M71</f>
        <v>275609.18244812486</v>
      </c>
      <c r="O71" s="41">
        <f t="shared" si="9"/>
        <v>77631.23128562182</v>
      </c>
    </row>
    <row r="72" spans="1:15" s="34" customFormat="1" x14ac:dyDescent="0.2">
      <c r="A72" s="33">
        <v>1828</v>
      </c>
      <c r="B72" s="34" t="s">
        <v>300</v>
      </c>
      <c r="C72" s="63">
        <v>36360715</v>
      </c>
      <c r="D72" s="36">
        <v>1698</v>
      </c>
      <c r="E72" s="37">
        <f t="shared" si="1"/>
        <v>21413.848645465252</v>
      </c>
      <c r="F72" s="38">
        <f t="shared" si="2"/>
        <v>0.70111538205866009</v>
      </c>
      <c r="G72" s="37">
        <f t="shared" si="3"/>
        <v>5477.2182737688699</v>
      </c>
      <c r="H72" s="39">
        <f t="shared" si="4"/>
        <v>2126.054891137373</v>
      </c>
      <c r="I72" s="37">
        <f t="shared" si="5"/>
        <v>7603.2731649062425</v>
      </c>
      <c r="J72" s="82">
        <f t="shared" si="6"/>
        <v>-432.16879506281578</v>
      </c>
      <c r="K72" s="37">
        <f t="shared" si="10"/>
        <v>7171.1043698434269</v>
      </c>
      <c r="L72" s="37">
        <f t="shared" si="7"/>
        <v>12910357.8340108</v>
      </c>
      <c r="M72" s="37">
        <f t="shared" si="8"/>
        <v>12176535.219994139</v>
      </c>
      <c r="N72" s="41">
        <f>'jan-aug'!M72</f>
        <v>9848313.5205151699</v>
      </c>
      <c r="O72" s="41">
        <f t="shared" si="9"/>
        <v>2328221.699478969</v>
      </c>
    </row>
    <row r="73" spans="1:15" s="34" customFormat="1" x14ac:dyDescent="0.2">
      <c r="A73" s="33">
        <v>1832</v>
      </c>
      <c r="B73" s="34" t="s">
        <v>301</v>
      </c>
      <c r="C73" s="63">
        <v>122188150</v>
      </c>
      <c r="D73" s="36">
        <v>4420</v>
      </c>
      <c r="E73" s="37">
        <f t="shared" ref="E73:E136" si="11">(C73)/D73</f>
        <v>27644.377828054297</v>
      </c>
      <c r="F73" s="38">
        <f t="shared" ref="F73:F136" si="12">IF(ISNUMBER(C73),E73/E$365,"")</f>
        <v>0.9051104658290694</v>
      </c>
      <c r="G73" s="37">
        <f t="shared" ref="G73:G136" si="13">(E$365-E73)*0.6</f>
        <v>1738.9007642154429</v>
      </c>
      <c r="H73" s="39">
        <f t="shared" ref="H73:H136" si="14">IF(E73&gt;=E$365*0.9,0,IF(E73&lt;0.9*E$365,(E$365*0.9-E73)*0.35))</f>
        <v>0</v>
      </c>
      <c r="I73" s="37">
        <f t="shared" ref="I73:I136" si="15">G73+H73</f>
        <v>1738.9007642154429</v>
      </c>
      <c r="J73" s="82">
        <f t="shared" ref="J73:J136" si="16">I$367</f>
        <v>-432.16879506281578</v>
      </c>
      <c r="K73" s="37">
        <f t="shared" ref="K73:K136" si="17">I73+J73</f>
        <v>1306.7319691526272</v>
      </c>
      <c r="L73" s="37">
        <f t="shared" ref="L73:L136" si="18">(I73*D73)</f>
        <v>7685941.3778322572</v>
      </c>
      <c r="M73" s="37">
        <f t="shared" ref="M73:M136" si="19">(K73*D73)</f>
        <v>5775755.303654612</v>
      </c>
      <c r="N73" s="41">
        <f>'jan-aug'!M73</f>
        <v>206818.87247678041</v>
      </c>
      <c r="O73" s="41">
        <f t="shared" ref="O73:O136" si="20">M73-N73</f>
        <v>5568936.4311778313</v>
      </c>
    </row>
    <row r="74" spans="1:15" s="34" customFormat="1" x14ac:dyDescent="0.2">
      <c r="A74" s="33">
        <v>1833</v>
      </c>
      <c r="B74" s="34" t="s">
        <v>302</v>
      </c>
      <c r="C74" s="63">
        <v>660147487</v>
      </c>
      <c r="D74" s="36">
        <v>26092</v>
      </c>
      <c r="E74" s="37">
        <f t="shared" si="11"/>
        <v>25300.762187643722</v>
      </c>
      <c r="F74" s="38">
        <f t="shared" si="12"/>
        <v>0.82837764669274494</v>
      </c>
      <c r="G74" s="37">
        <f t="shared" si="13"/>
        <v>3145.070148461788</v>
      </c>
      <c r="H74" s="39">
        <f t="shared" si="14"/>
        <v>765.63515137490845</v>
      </c>
      <c r="I74" s="37">
        <f t="shared" si="15"/>
        <v>3910.7052998366962</v>
      </c>
      <c r="J74" s="82">
        <f t="shared" si="16"/>
        <v>-432.16879506281578</v>
      </c>
      <c r="K74" s="37">
        <f t="shared" si="17"/>
        <v>3478.5365047738806</v>
      </c>
      <c r="L74" s="37">
        <f t="shared" si="18"/>
        <v>102038122.68333907</v>
      </c>
      <c r="M74" s="37">
        <f t="shared" si="19"/>
        <v>90761974.482560098</v>
      </c>
      <c r="N74" s="41">
        <f>'jan-aug'!M74</f>
        <v>70653988.285207182</v>
      </c>
      <c r="O74" s="41">
        <f t="shared" si="20"/>
        <v>20107986.197352916</v>
      </c>
    </row>
    <row r="75" spans="1:15" s="34" customFormat="1" x14ac:dyDescent="0.2">
      <c r="A75" s="33">
        <v>1834</v>
      </c>
      <c r="B75" s="34" t="s">
        <v>303</v>
      </c>
      <c r="C75" s="63">
        <v>79551239</v>
      </c>
      <c r="D75" s="36">
        <v>1869</v>
      </c>
      <c r="E75" s="37">
        <f t="shared" si="11"/>
        <v>42563.530765115036</v>
      </c>
      <c r="F75" s="38">
        <f t="shared" si="12"/>
        <v>1.3935816315984237</v>
      </c>
      <c r="G75" s="37">
        <f t="shared" si="13"/>
        <v>-7212.5909980209999</v>
      </c>
      <c r="H75" s="39">
        <f t="shared" si="14"/>
        <v>0</v>
      </c>
      <c r="I75" s="37">
        <f t="shared" si="15"/>
        <v>-7212.5909980209999</v>
      </c>
      <c r="J75" s="82">
        <f t="shared" si="16"/>
        <v>-432.16879506281578</v>
      </c>
      <c r="K75" s="37">
        <f t="shared" si="17"/>
        <v>-7644.7597930838156</v>
      </c>
      <c r="L75" s="37">
        <f t="shared" si="18"/>
        <v>-13480332.575301249</v>
      </c>
      <c r="M75" s="37">
        <f t="shared" si="19"/>
        <v>-14288056.053273652</v>
      </c>
      <c r="N75" s="41">
        <f>'jan-aug'!M75</f>
        <v>-9209264.6093531437</v>
      </c>
      <c r="O75" s="41">
        <f t="shared" si="20"/>
        <v>-5078791.443920508</v>
      </c>
    </row>
    <row r="76" spans="1:15" s="34" customFormat="1" x14ac:dyDescent="0.2">
      <c r="A76" s="33">
        <v>1835</v>
      </c>
      <c r="B76" s="34" t="s">
        <v>304</v>
      </c>
      <c r="C76" s="63">
        <v>11855158</v>
      </c>
      <c r="D76" s="36">
        <v>450</v>
      </c>
      <c r="E76" s="37">
        <f t="shared" si="11"/>
        <v>26344.795555555556</v>
      </c>
      <c r="F76" s="38">
        <f t="shared" si="12"/>
        <v>0.86256056568804229</v>
      </c>
      <c r="G76" s="37">
        <f t="shared" si="13"/>
        <v>2518.6501277146876</v>
      </c>
      <c r="H76" s="39">
        <f t="shared" si="14"/>
        <v>400.22347260576657</v>
      </c>
      <c r="I76" s="37">
        <f t="shared" si="15"/>
        <v>2918.873600320454</v>
      </c>
      <c r="J76" s="82">
        <f t="shared" si="16"/>
        <v>-432.16879506281578</v>
      </c>
      <c r="K76" s="37">
        <f t="shared" si="17"/>
        <v>2486.7048052576383</v>
      </c>
      <c r="L76" s="37">
        <f t="shared" si="18"/>
        <v>1313493.1201442042</v>
      </c>
      <c r="M76" s="37">
        <f t="shared" si="19"/>
        <v>1119017.1623659371</v>
      </c>
      <c r="N76" s="41">
        <f>'jan-aug'!M76</f>
        <v>513608.83193864906</v>
      </c>
      <c r="O76" s="41">
        <f t="shared" si="20"/>
        <v>605408.33042728808</v>
      </c>
    </row>
    <row r="77" spans="1:15" s="34" customFormat="1" x14ac:dyDescent="0.2">
      <c r="A77" s="33">
        <v>1836</v>
      </c>
      <c r="B77" s="34" t="s">
        <v>305</v>
      </c>
      <c r="C77" s="63">
        <v>26249905</v>
      </c>
      <c r="D77" s="36">
        <v>1153</v>
      </c>
      <c r="E77" s="37">
        <f t="shared" si="11"/>
        <v>22766.613183000867</v>
      </c>
      <c r="F77" s="38">
        <f t="shared" si="12"/>
        <v>0.74540653407306168</v>
      </c>
      <c r="G77" s="37">
        <f t="shared" si="13"/>
        <v>4665.5595512475011</v>
      </c>
      <c r="H77" s="39">
        <f t="shared" si="14"/>
        <v>1652.5873029999077</v>
      </c>
      <c r="I77" s="37">
        <f t="shared" si="15"/>
        <v>6318.1468542474086</v>
      </c>
      <c r="J77" s="82">
        <f t="shared" si="16"/>
        <v>-432.16879506281578</v>
      </c>
      <c r="K77" s="37">
        <f t="shared" si="17"/>
        <v>5885.9780591845929</v>
      </c>
      <c r="L77" s="37">
        <f t="shared" si="18"/>
        <v>7284823.3229472619</v>
      </c>
      <c r="M77" s="37">
        <f t="shared" si="19"/>
        <v>6786532.7022398356</v>
      </c>
      <c r="N77" s="41">
        <f>'jan-aug'!M77</f>
        <v>5106307.5651672501</v>
      </c>
      <c r="O77" s="41">
        <f t="shared" si="20"/>
        <v>1680225.1370725855</v>
      </c>
    </row>
    <row r="78" spans="1:15" s="34" customFormat="1" x14ac:dyDescent="0.2">
      <c r="A78" s="33">
        <v>1837</v>
      </c>
      <c r="B78" s="34" t="s">
        <v>306</v>
      </c>
      <c r="C78" s="63">
        <v>162690811</v>
      </c>
      <c r="D78" s="36">
        <v>6214</v>
      </c>
      <c r="E78" s="37">
        <f t="shared" si="11"/>
        <v>26181.334245252656</v>
      </c>
      <c r="F78" s="38">
        <f t="shared" si="12"/>
        <v>0.85720864409177666</v>
      </c>
      <c r="G78" s="37">
        <f t="shared" si="13"/>
        <v>2616.726913896428</v>
      </c>
      <c r="H78" s="39">
        <f t="shared" si="14"/>
        <v>457.43493121178176</v>
      </c>
      <c r="I78" s="37">
        <f t="shared" si="15"/>
        <v>3074.1618451082095</v>
      </c>
      <c r="J78" s="82">
        <f t="shared" si="16"/>
        <v>-432.16879506281578</v>
      </c>
      <c r="K78" s="37">
        <f t="shared" si="17"/>
        <v>2641.9930500453938</v>
      </c>
      <c r="L78" s="37">
        <f t="shared" si="18"/>
        <v>19102841.705502413</v>
      </c>
      <c r="M78" s="37">
        <f t="shared" si="19"/>
        <v>16417344.812982077</v>
      </c>
      <c r="N78" s="41">
        <f>'jan-aug'!M78</f>
        <v>11480541.624370581</v>
      </c>
      <c r="O78" s="41">
        <f t="shared" si="20"/>
        <v>4936803.1886114962</v>
      </c>
    </row>
    <row r="79" spans="1:15" s="34" customFormat="1" x14ac:dyDescent="0.2">
      <c r="A79" s="33">
        <v>1838</v>
      </c>
      <c r="B79" s="34" t="s">
        <v>307</v>
      </c>
      <c r="C79" s="63">
        <v>48049350</v>
      </c>
      <c r="D79" s="36">
        <v>1894</v>
      </c>
      <c r="E79" s="37">
        <f t="shared" si="11"/>
        <v>25369.244984160508</v>
      </c>
      <c r="F79" s="38">
        <f t="shared" si="12"/>
        <v>0.83061985652803672</v>
      </c>
      <c r="G79" s="37">
        <f t="shared" si="13"/>
        <v>3103.9804705517163</v>
      </c>
      <c r="H79" s="39">
        <f t="shared" si="14"/>
        <v>741.66617259403336</v>
      </c>
      <c r="I79" s="37">
        <f t="shared" si="15"/>
        <v>3845.6466431457497</v>
      </c>
      <c r="J79" s="82">
        <f t="shared" si="16"/>
        <v>-432.16879506281578</v>
      </c>
      <c r="K79" s="37">
        <f t="shared" si="17"/>
        <v>3413.4778480829341</v>
      </c>
      <c r="L79" s="37">
        <f t="shared" si="18"/>
        <v>7283654.7421180503</v>
      </c>
      <c r="M79" s="37">
        <f t="shared" si="19"/>
        <v>6465127.0442690775</v>
      </c>
      <c r="N79" s="41">
        <f>'jan-aug'!M79</f>
        <v>4068803.1177595551</v>
      </c>
      <c r="O79" s="41">
        <f t="shared" si="20"/>
        <v>2396323.9265095224</v>
      </c>
    </row>
    <row r="80" spans="1:15" s="34" customFormat="1" x14ac:dyDescent="0.2">
      <c r="A80" s="33">
        <v>1839</v>
      </c>
      <c r="B80" s="34" t="s">
        <v>308</v>
      </c>
      <c r="C80" s="63">
        <v>23871948</v>
      </c>
      <c r="D80" s="36">
        <v>1012</v>
      </c>
      <c r="E80" s="37">
        <f t="shared" si="11"/>
        <v>23588.8814229249</v>
      </c>
      <c r="F80" s="38">
        <f t="shared" si="12"/>
        <v>0.77232859375200347</v>
      </c>
      <c r="G80" s="37">
        <f t="shared" si="13"/>
        <v>4172.1986072930813</v>
      </c>
      <c r="H80" s="39">
        <f t="shared" si="14"/>
        <v>1364.7934190264962</v>
      </c>
      <c r="I80" s="37">
        <f t="shared" si="15"/>
        <v>5536.9920263195772</v>
      </c>
      <c r="J80" s="82">
        <f t="shared" si="16"/>
        <v>-432.16879506281578</v>
      </c>
      <c r="K80" s="37">
        <f t="shared" si="17"/>
        <v>5104.8232312567616</v>
      </c>
      <c r="L80" s="37">
        <f t="shared" si="18"/>
        <v>5603435.9306354122</v>
      </c>
      <c r="M80" s="37">
        <f t="shared" si="19"/>
        <v>5166081.1100318423</v>
      </c>
      <c r="N80" s="41">
        <f>'jan-aug'!M80</f>
        <v>2980145.6051598056</v>
      </c>
      <c r="O80" s="41">
        <f t="shared" si="20"/>
        <v>2185935.5048720366</v>
      </c>
    </row>
    <row r="81" spans="1:15" s="34" customFormat="1" x14ac:dyDescent="0.2">
      <c r="A81" s="33">
        <v>1840</v>
      </c>
      <c r="B81" s="34" t="s">
        <v>309</v>
      </c>
      <c r="C81" s="63">
        <v>103157304</v>
      </c>
      <c r="D81" s="36">
        <v>4617</v>
      </c>
      <c r="E81" s="37">
        <f t="shared" si="11"/>
        <v>22342.929174788824</v>
      </c>
      <c r="F81" s="38">
        <f t="shared" si="12"/>
        <v>0.73153460566785944</v>
      </c>
      <c r="G81" s="37">
        <f t="shared" si="13"/>
        <v>4919.7699561747268</v>
      </c>
      <c r="H81" s="39">
        <f t="shared" si="14"/>
        <v>1800.876705874123</v>
      </c>
      <c r="I81" s="37">
        <f t="shared" si="15"/>
        <v>6720.64666204885</v>
      </c>
      <c r="J81" s="82">
        <f t="shared" si="16"/>
        <v>-432.16879506281578</v>
      </c>
      <c r="K81" s="37">
        <f t="shared" si="17"/>
        <v>6288.4778669860343</v>
      </c>
      <c r="L81" s="37">
        <f t="shared" si="18"/>
        <v>31029225.638679542</v>
      </c>
      <c r="M81" s="37">
        <f t="shared" si="19"/>
        <v>29033902.31187452</v>
      </c>
      <c r="N81" s="41">
        <f>'jan-aug'!M81</f>
        <v>18942863.527690545</v>
      </c>
      <c r="O81" s="41">
        <f t="shared" si="20"/>
        <v>10091038.784183975</v>
      </c>
    </row>
    <row r="82" spans="1:15" s="34" customFormat="1" x14ac:dyDescent="0.2">
      <c r="A82" s="33">
        <v>1841</v>
      </c>
      <c r="B82" s="34" t="s">
        <v>398</v>
      </c>
      <c r="C82" s="63">
        <v>244151097</v>
      </c>
      <c r="D82" s="36">
        <v>9603</v>
      </c>
      <c r="E82" s="37">
        <f t="shared" si="11"/>
        <v>25424.460793502032</v>
      </c>
      <c r="F82" s="38">
        <f t="shared" si="12"/>
        <v>0.83242768910886333</v>
      </c>
      <c r="G82" s="37">
        <f t="shared" si="13"/>
        <v>3070.8509849468019</v>
      </c>
      <c r="H82" s="39">
        <f t="shared" si="14"/>
        <v>722.34063932449999</v>
      </c>
      <c r="I82" s="37">
        <f t="shared" si="15"/>
        <v>3793.1916242713019</v>
      </c>
      <c r="J82" s="82">
        <f t="shared" si="16"/>
        <v>-432.16879506281578</v>
      </c>
      <c r="K82" s="37">
        <f t="shared" si="17"/>
        <v>3361.0228292084862</v>
      </c>
      <c r="L82" s="37">
        <f t="shared" si="18"/>
        <v>36426019.167877309</v>
      </c>
      <c r="M82" s="37">
        <f t="shared" si="19"/>
        <v>32275902.228889093</v>
      </c>
      <c r="N82" s="41">
        <f>'jan-aug'!M82</f>
        <v>24548712.431570757</v>
      </c>
      <c r="O82" s="41">
        <f t="shared" si="20"/>
        <v>7727189.7973183356</v>
      </c>
    </row>
    <row r="83" spans="1:15" s="34" customFormat="1" x14ac:dyDescent="0.2">
      <c r="A83" s="33">
        <v>1845</v>
      </c>
      <c r="B83" s="34" t="s">
        <v>310</v>
      </c>
      <c r="C83" s="63">
        <v>54115475</v>
      </c>
      <c r="D83" s="36">
        <v>1869</v>
      </c>
      <c r="E83" s="37">
        <f t="shared" si="11"/>
        <v>28954.240235420009</v>
      </c>
      <c r="F83" s="38">
        <f t="shared" si="12"/>
        <v>0.94799695005660067</v>
      </c>
      <c r="G83" s="37">
        <f t="shared" si="13"/>
        <v>952.98331979601562</v>
      </c>
      <c r="H83" s="39">
        <f t="shared" si="14"/>
        <v>0</v>
      </c>
      <c r="I83" s="37">
        <f t="shared" si="15"/>
        <v>952.98331979601562</v>
      </c>
      <c r="J83" s="82">
        <f t="shared" si="16"/>
        <v>-432.16879506281578</v>
      </c>
      <c r="K83" s="37">
        <f t="shared" si="17"/>
        <v>520.81452473319985</v>
      </c>
      <c r="L83" s="37">
        <f t="shared" si="18"/>
        <v>1781125.8246987532</v>
      </c>
      <c r="M83" s="37">
        <f t="shared" si="19"/>
        <v>973402.34672635049</v>
      </c>
      <c r="N83" s="41">
        <f>'jan-aug'!M83</f>
        <v>-1053327.2093531447</v>
      </c>
      <c r="O83" s="41">
        <f t="shared" si="20"/>
        <v>2026729.5560794952</v>
      </c>
    </row>
    <row r="84" spans="1:15" s="34" customFormat="1" x14ac:dyDescent="0.2">
      <c r="A84" s="33">
        <v>1848</v>
      </c>
      <c r="B84" s="34" t="s">
        <v>311</v>
      </c>
      <c r="C84" s="63">
        <v>66217988</v>
      </c>
      <c r="D84" s="36">
        <v>2591</v>
      </c>
      <c r="E84" s="37">
        <f t="shared" si="11"/>
        <v>25556.923195677344</v>
      </c>
      <c r="F84" s="38">
        <f t="shared" si="12"/>
        <v>0.8367646688478706</v>
      </c>
      <c r="G84" s="37">
        <f t="shared" si="13"/>
        <v>2991.373543641615</v>
      </c>
      <c r="H84" s="39">
        <f t="shared" si="14"/>
        <v>675.97879856314103</v>
      </c>
      <c r="I84" s="37">
        <f t="shared" si="15"/>
        <v>3667.352342204756</v>
      </c>
      <c r="J84" s="82">
        <f t="shared" si="16"/>
        <v>-432.16879506281578</v>
      </c>
      <c r="K84" s="37">
        <f t="shared" si="17"/>
        <v>3235.1835471419404</v>
      </c>
      <c r="L84" s="37">
        <f t="shared" si="18"/>
        <v>9502109.9186525233</v>
      </c>
      <c r="M84" s="37">
        <f t="shared" si="19"/>
        <v>8382360.570644768</v>
      </c>
      <c r="N84" s="41">
        <f>'jan-aug'!M84</f>
        <v>6974618.0505623128</v>
      </c>
      <c r="O84" s="41">
        <f t="shared" si="20"/>
        <v>1407742.5200824551</v>
      </c>
    </row>
    <row r="85" spans="1:15" s="34" customFormat="1" x14ac:dyDescent="0.2">
      <c r="A85" s="33">
        <v>1851</v>
      </c>
      <c r="B85" s="34" t="s">
        <v>312</v>
      </c>
      <c r="C85" s="63">
        <v>49701457</v>
      </c>
      <c r="D85" s="36">
        <v>1976</v>
      </c>
      <c r="E85" s="37">
        <f t="shared" si="11"/>
        <v>25152.559210526317</v>
      </c>
      <c r="F85" s="38">
        <f t="shared" si="12"/>
        <v>0.82352530143504632</v>
      </c>
      <c r="G85" s="37">
        <f t="shared" si="13"/>
        <v>3233.9919347322311</v>
      </c>
      <c r="H85" s="39">
        <f t="shared" si="14"/>
        <v>817.50619336600039</v>
      </c>
      <c r="I85" s="37">
        <f t="shared" si="15"/>
        <v>4051.4981280982315</v>
      </c>
      <c r="J85" s="82">
        <f t="shared" si="16"/>
        <v>-432.16879506281578</v>
      </c>
      <c r="K85" s="37">
        <f t="shared" si="17"/>
        <v>3619.3293330354159</v>
      </c>
      <c r="L85" s="37">
        <f t="shared" si="18"/>
        <v>8005760.3011221057</v>
      </c>
      <c r="M85" s="37">
        <f t="shared" si="19"/>
        <v>7151794.7620779816</v>
      </c>
      <c r="N85" s="41">
        <f>'jan-aug'!M85</f>
        <v>5018874.206912824</v>
      </c>
      <c r="O85" s="41">
        <f t="shared" si="20"/>
        <v>2132920.5551651577</v>
      </c>
    </row>
    <row r="86" spans="1:15" s="34" customFormat="1" x14ac:dyDescent="0.2">
      <c r="A86" s="33">
        <v>1853</v>
      </c>
      <c r="B86" s="34" t="s">
        <v>314</v>
      </c>
      <c r="C86" s="63">
        <v>28475054</v>
      </c>
      <c r="D86" s="36">
        <v>1334</v>
      </c>
      <c r="E86" s="37">
        <f t="shared" si="11"/>
        <v>21345.617691154424</v>
      </c>
      <c r="F86" s="38">
        <f t="shared" si="12"/>
        <v>0.6988814178427043</v>
      </c>
      <c r="G86" s="37">
        <f t="shared" si="13"/>
        <v>5518.1568463553667</v>
      </c>
      <c r="H86" s="39">
        <f t="shared" si="14"/>
        <v>2149.9357251461624</v>
      </c>
      <c r="I86" s="37">
        <f t="shared" si="15"/>
        <v>7668.0925715015292</v>
      </c>
      <c r="J86" s="82">
        <f t="shared" si="16"/>
        <v>-432.16879506281578</v>
      </c>
      <c r="K86" s="37">
        <f t="shared" si="17"/>
        <v>7235.9237764387135</v>
      </c>
      <c r="L86" s="37">
        <f t="shared" si="18"/>
        <v>10229235.49038304</v>
      </c>
      <c r="M86" s="37">
        <f t="shared" si="19"/>
        <v>9652722.3177692443</v>
      </c>
      <c r="N86" s="41">
        <f>'jan-aug'!M86</f>
        <v>7296886.8613470178</v>
      </c>
      <c r="O86" s="41">
        <f t="shared" si="20"/>
        <v>2355835.4564222265</v>
      </c>
    </row>
    <row r="87" spans="1:15" s="34" customFormat="1" x14ac:dyDescent="0.2">
      <c r="A87" s="33">
        <v>1856</v>
      </c>
      <c r="B87" s="34" t="s">
        <v>315</v>
      </c>
      <c r="C87" s="63">
        <v>13969318</v>
      </c>
      <c r="D87" s="36">
        <v>469</v>
      </c>
      <c r="E87" s="37">
        <f t="shared" si="11"/>
        <v>29785.326226012792</v>
      </c>
      <c r="F87" s="38">
        <f t="shared" si="12"/>
        <v>0.97520771358936031</v>
      </c>
      <c r="G87" s="37">
        <f t="shared" si="13"/>
        <v>454.33172544034602</v>
      </c>
      <c r="H87" s="39">
        <f t="shared" si="14"/>
        <v>0</v>
      </c>
      <c r="I87" s="37">
        <f t="shared" si="15"/>
        <v>454.33172544034602</v>
      </c>
      <c r="J87" s="82">
        <f t="shared" si="16"/>
        <v>-432.16879506281578</v>
      </c>
      <c r="K87" s="37">
        <f t="shared" si="17"/>
        <v>22.162930377530245</v>
      </c>
      <c r="L87" s="37">
        <f t="shared" si="18"/>
        <v>213081.57923152228</v>
      </c>
      <c r="M87" s="37">
        <f t="shared" si="19"/>
        <v>10394.414347061685</v>
      </c>
      <c r="N87" s="41">
        <f>'jan-aug'!M87</f>
        <v>-312138.23230959132</v>
      </c>
      <c r="O87" s="41">
        <f t="shared" si="20"/>
        <v>322532.64665665303</v>
      </c>
    </row>
    <row r="88" spans="1:15" s="34" customFormat="1" x14ac:dyDescent="0.2">
      <c r="A88" s="33">
        <v>1857</v>
      </c>
      <c r="B88" s="34" t="s">
        <v>316</v>
      </c>
      <c r="C88" s="63">
        <v>19394834</v>
      </c>
      <c r="D88" s="36">
        <v>678</v>
      </c>
      <c r="E88" s="37">
        <f t="shared" si="11"/>
        <v>28605.949852507376</v>
      </c>
      <c r="F88" s="38">
        <f t="shared" si="12"/>
        <v>0.93659350040464573</v>
      </c>
      <c r="G88" s="37">
        <f t="shared" si="13"/>
        <v>1161.9575495435959</v>
      </c>
      <c r="H88" s="39">
        <f t="shared" si="14"/>
        <v>0</v>
      </c>
      <c r="I88" s="37">
        <f t="shared" si="15"/>
        <v>1161.9575495435959</v>
      </c>
      <c r="J88" s="82">
        <f t="shared" si="16"/>
        <v>-432.16879506281578</v>
      </c>
      <c r="K88" s="37">
        <f t="shared" si="17"/>
        <v>729.78875448078009</v>
      </c>
      <c r="L88" s="37">
        <f t="shared" si="18"/>
        <v>787807.21859055804</v>
      </c>
      <c r="M88" s="37">
        <f t="shared" si="19"/>
        <v>494796.7755379689</v>
      </c>
      <c r="N88" s="41">
        <f>'jan-aug'!M88</f>
        <v>102343.93111747796</v>
      </c>
      <c r="O88" s="41">
        <f t="shared" si="20"/>
        <v>392452.84442049096</v>
      </c>
    </row>
    <row r="89" spans="1:15" s="34" customFormat="1" x14ac:dyDescent="0.2">
      <c r="A89" s="33">
        <v>1859</v>
      </c>
      <c r="B89" s="34" t="s">
        <v>317</v>
      </c>
      <c r="C89" s="63">
        <v>32495792</v>
      </c>
      <c r="D89" s="36">
        <v>1216</v>
      </c>
      <c r="E89" s="37">
        <f t="shared" si="11"/>
        <v>26723.513157894737</v>
      </c>
      <c r="F89" s="38">
        <f t="shared" si="12"/>
        <v>0.8749602394156607</v>
      </c>
      <c r="G89" s="37">
        <f t="shared" si="13"/>
        <v>2291.4195663111791</v>
      </c>
      <c r="H89" s="39">
        <f t="shared" si="14"/>
        <v>267.6723117870535</v>
      </c>
      <c r="I89" s="37">
        <f t="shared" si="15"/>
        <v>2559.0918780982324</v>
      </c>
      <c r="J89" s="82">
        <f t="shared" si="16"/>
        <v>-432.16879506281578</v>
      </c>
      <c r="K89" s="37">
        <f t="shared" si="17"/>
        <v>2126.9230830354168</v>
      </c>
      <c r="L89" s="37">
        <f t="shared" si="18"/>
        <v>3111855.7237674505</v>
      </c>
      <c r="M89" s="37">
        <f t="shared" si="19"/>
        <v>2586338.4689710666</v>
      </c>
      <c r="N89" s="41">
        <f>'jan-aug'!M89</f>
        <v>1505532.2196386603</v>
      </c>
      <c r="O89" s="41">
        <f t="shared" si="20"/>
        <v>1080806.2493324063</v>
      </c>
    </row>
    <row r="90" spans="1:15" s="34" customFormat="1" x14ac:dyDescent="0.2">
      <c r="A90" s="33">
        <v>1860</v>
      </c>
      <c r="B90" s="34" t="s">
        <v>318</v>
      </c>
      <c r="C90" s="63">
        <v>285526517</v>
      </c>
      <c r="D90" s="36">
        <v>11566</v>
      </c>
      <c r="E90" s="37">
        <f t="shared" si="11"/>
        <v>24686.712519453569</v>
      </c>
      <c r="F90" s="38">
        <f t="shared" si="12"/>
        <v>0.80827291564490955</v>
      </c>
      <c r="G90" s="37">
        <f t="shared" si="13"/>
        <v>3513.4999493758796</v>
      </c>
      <c r="H90" s="39">
        <f t="shared" si="14"/>
        <v>980.55253524146201</v>
      </c>
      <c r="I90" s="37">
        <f t="shared" si="15"/>
        <v>4494.0524846173412</v>
      </c>
      <c r="J90" s="82">
        <f t="shared" si="16"/>
        <v>-432.16879506281578</v>
      </c>
      <c r="K90" s="37">
        <f t="shared" si="17"/>
        <v>4061.8836895545255</v>
      </c>
      <c r="L90" s="37">
        <f t="shared" si="18"/>
        <v>51978211.03708417</v>
      </c>
      <c r="M90" s="37">
        <f t="shared" si="19"/>
        <v>46979746.753387645</v>
      </c>
      <c r="N90" s="41">
        <f>'jan-aug'!M90</f>
        <v>35140137.954227567</v>
      </c>
      <c r="O90" s="41">
        <f t="shared" si="20"/>
        <v>11839608.799160078</v>
      </c>
    </row>
    <row r="91" spans="1:15" s="34" customFormat="1" x14ac:dyDescent="0.2">
      <c r="A91" s="33">
        <v>1865</v>
      </c>
      <c r="B91" s="34" t="s">
        <v>319</v>
      </c>
      <c r="C91" s="63">
        <v>272275144</v>
      </c>
      <c r="D91" s="36">
        <v>9724</v>
      </c>
      <c r="E91" s="37">
        <f t="shared" si="11"/>
        <v>28000.323323735087</v>
      </c>
      <c r="F91" s="38">
        <f t="shared" si="12"/>
        <v>0.9167645531595664</v>
      </c>
      <c r="G91" s="37">
        <f t="shared" si="13"/>
        <v>1525.3334668069692</v>
      </c>
      <c r="H91" s="39">
        <f t="shared" si="14"/>
        <v>0</v>
      </c>
      <c r="I91" s="37">
        <f t="shared" si="15"/>
        <v>1525.3334668069692</v>
      </c>
      <c r="J91" s="82">
        <f t="shared" si="16"/>
        <v>-432.16879506281578</v>
      </c>
      <c r="K91" s="37">
        <f t="shared" si="17"/>
        <v>1093.1646717441536</v>
      </c>
      <c r="L91" s="37">
        <f t="shared" si="18"/>
        <v>14832342.631230969</v>
      </c>
      <c r="M91" s="37">
        <f t="shared" si="19"/>
        <v>10629933.268040149</v>
      </c>
      <c r="N91" s="41">
        <f>'jan-aug'!M91</f>
        <v>5785317.5194489062</v>
      </c>
      <c r="O91" s="41">
        <f t="shared" si="20"/>
        <v>4844615.7485912424</v>
      </c>
    </row>
    <row r="92" spans="1:15" s="34" customFormat="1" x14ac:dyDescent="0.2">
      <c r="A92" s="33">
        <v>1866</v>
      </c>
      <c r="B92" s="34" t="s">
        <v>320</v>
      </c>
      <c r="C92" s="63">
        <v>248339226</v>
      </c>
      <c r="D92" s="36">
        <v>8107</v>
      </c>
      <c r="E92" s="37">
        <f t="shared" si="11"/>
        <v>30632.691007771064</v>
      </c>
      <c r="F92" s="38">
        <f t="shared" si="12"/>
        <v>1.0029514644928821</v>
      </c>
      <c r="G92" s="37">
        <f t="shared" si="13"/>
        <v>-54.087143614616799</v>
      </c>
      <c r="H92" s="39">
        <f t="shared" si="14"/>
        <v>0</v>
      </c>
      <c r="I92" s="37">
        <f t="shared" si="15"/>
        <v>-54.087143614616799</v>
      </c>
      <c r="J92" s="82">
        <f t="shared" si="16"/>
        <v>-432.16879506281578</v>
      </c>
      <c r="K92" s="37">
        <f t="shared" si="17"/>
        <v>-486.2559386774326</v>
      </c>
      <c r="L92" s="37">
        <f t="shared" si="18"/>
        <v>-438484.47328369837</v>
      </c>
      <c r="M92" s="37">
        <f t="shared" si="19"/>
        <v>-3942076.8948579459</v>
      </c>
      <c r="N92" s="41">
        <f>'jan-aug'!M92</f>
        <v>-8061020.3870657887</v>
      </c>
      <c r="O92" s="41">
        <f t="shared" si="20"/>
        <v>4118943.4922078429</v>
      </c>
    </row>
    <row r="93" spans="1:15" s="34" customFormat="1" x14ac:dyDescent="0.2">
      <c r="A93" s="33">
        <v>1867</v>
      </c>
      <c r="B93" s="34" t="s">
        <v>422</v>
      </c>
      <c r="C93" s="63">
        <v>133456924</v>
      </c>
      <c r="D93" s="36">
        <v>2565</v>
      </c>
      <c r="E93" s="37">
        <f t="shared" si="11"/>
        <v>52029.989863547758</v>
      </c>
      <c r="F93" s="38">
        <f t="shared" si="12"/>
        <v>1.703524986360383</v>
      </c>
      <c r="G93" s="37">
        <f t="shared" si="13"/>
        <v>-12892.466457080633</v>
      </c>
      <c r="H93" s="39">
        <f t="shared" si="14"/>
        <v>0</v>
      </c>
      <c r="I93" s="37">
        <f t="shared" si="15"/>
        <v>-12892.466457080633</v>
      </c>
      <c r="J93" s="82">
        <f t="shared" si="16"/>
        <v>-432.16879506281578</v>
      </c>
      <c r="K93" s="37">
        <f t="shared" si="17"/>
        <v>-13324.635252143449</v>
      </c>
      <c r="L93" s="37">
        <f t="shared" si="18"/>
        <v>-33069176.462411821</v>
      </c>
      <c r="M93" s="37">
        <f t="shared" si="19"/>
        <v>-34177689.421747945</v>
      </c>
      <c r="N93" s="41">
        <f>'jan-aug'!M93</f>
        <v>-30915856.157940511</v>
      </c>
      <c r="O93" s="41">
        <f t="shared" si="20"/>
        <v>-3261833.2638074346</v>
      </c>
    </row>
    <row r="94" spans="1:15" s="34" customFormat="1" x14ac:dyDescent="0.2">
      <c r="A94" s="33">
        <v>1868</v>
      </c>
      <c r="B94" s="34" t="s">
        <v>321</v>
      </c>
      <c r="C94" s="63">
        <v>117642235</v>
      </c>
      <c r="D94" s="36">
        <v>4458</v>
      </c>
      <c r="E94" s="37">
        <f t="shared" si="11"/>
        <v>26389.016375056079</v>
      </c>
      <c r="F94" s="38">
        <f t="shared" si="12"/>
        <v>0.86400840896331543</v>
      </c>
      <c r="G94" s="37">
        <f t="shared" si="13"/>
        <v>2492.1176360143741</v>
      </c>
      <c r="H94" s="39">
        <f t="shared" si="14"/>
        <v>384.7461857805838</v>
      </c>
      <c r="I94" s="37">
        <f t="shared" si="15"/>
        <v>2876.8638217949579</v>
      </c>
      <c r="J94" s="82">
        <f t="shared" si="16"/>
        <v>-432.16879506281578</v>
      </c>
      <c r="K94" s="37">
        <f t="shared" si="17"/>
        <v>2444.6950267321422</v>
      </c>
      <c r="L94" s="37">
        <f t="shared" si="18"/>
        <v>12825058.917561922</v>
      </c>
      <c r="M94" s="37">
        <f t="shared" si="19"/>
        <v>10898450.42917189</v>
      </c>
      <c r="N94" s="41">
        <f>'jan-aug'!M94</f>
        <v>6753779.5664055515</v>
      </c>
      <c r="O94" s="41">
        <f t="shared" si="20"/>
        <v>4144670.8627663385</v>
      </c>
    </row>
    <row r="95" spans="1:15" s="34" customFormat="1" x14ac:dyDescent="0.2">
      <c r="A95" s="33">
        <v>1870</v>
      </c>
      <c r="B95" s="34" t="s">
        <v>385</v>
      </c>
      <c r="C95" s="63">
        <v>280725634</v>
      </c>
      <c r="D95" s="36">
        <v>10468</v>
      </c>
      <c r="E95" s="37">
        <f t="shared" si="11"/>
        <v>26817.504203286204</v>
      </c>
      <c r="F95" s="38">
        <f t="shared" si="12"/>
        <v>0.87803762026348353</v>
      </c>
      <c r="G95" s="37">
        <f t="shared" si="13"/>
        <v>2235.0249390762988</v>
      </c>
      <c r="H95" s="39">
        <f t="shared" si="14"/>
        <v>234.77544590003998</v>
      </c>
      <c r="I95" s="37">
        <f t="shared" si="15"/>
        <v>2469.8003849763386</v>
      </c>
      <c r="J95" s="82">
        <f t="shared" si="16"/>
        <v>-432.16879506281578</v>
      </c>
      <c r="K95" s="37">
        <f t="shared" si="17"/>
        <v>2037.6315899135229</v>
      </c>
      <c r="L95" s="37">
        <f t="shared" si="18"/>
        <v>25853870.429932311</v>
      </c>
      <c r="M95" s="37">
        <f t="shared" si="19"/>
        <v>21329927.483214758</v>
      </c>
      <c r="N95" s="41">
        <f>'jan-aug'!M95</f>
        <v>13708541.726297271</v>
      </c>
      <c r="O95" s="41">
        <f t="shared" si="20"/>
        <v>7621385.7569174878</v>
      </c>
    </row>
    <row r="96" spans="1:15" s="34" customFormat="1" x14ac:dyDescent="0.2">
      <c r="A96" s="33">
        <v>1871</v>
      </c>
      <c r="B96" s="34" t="s">
        <v>322</v>
      </c>
      <c r="C96" s="63">
        <v>117847361</v>
      </c>
      <c r="D96" s="36">
        <v>4572</v>
      </c>
      <c r="E96" s="37">
        <f t="shared" si="11"/>
        <v>25775.88823272091</v>
      </c>
      <c r="F96" s="38">
        <f t="shared" si="12"/>
        <v>0.84393384978988684</v>
      </c>
      <c r="G96" s="37">
        <f t="shared" si="13"/>
        <v>2859.994521415475</v>
      </c>
      <c r="H96" s="39">
        <f t="shared" si="14"/>
        <v>599.34103559789264</v>
      </c>
      <c r="I96" s="37">
        <f t="shared" si="15"/>
        <v>3459.3355570133676</v>
      </c>
      <c r="J96" s="82">
        <f t="shared" si="16"/>
        <v>-432.16879506281578</v>
      </c>
      <c r="K96" s="37">
        <f t="shared" si="17"/>
        <v>3027.166761950552</v>
      </c>
      <c r="L96" s="37">
        <f t="shared" si="18"/>
        <v>15816082.166665116</v>
      </c>
      <c r="M96" s="37">
        <f t="shared" si="19"/>
        <v>13840206.435637923</v>
      </c>
      <c r="N96" s="41">
        <f>'jan-aug'!M96</f>
        <v>10409860.274496673</v>
      </c>
      <c r="O96" s="41">
        <f t="shared" si="20"/>
        <v>3430346.1611412503</v>
      </c>
    </row>
    <row r="97" spans="1:15" s="34" customFormat="1" x14ac:dyDescent="0.2">
      <c r="A97" s="33">
        <v>1874</v>
      </c>
      <c r="B97" s="34" t="s">
        <v>323</v>
      </c>
      <c r="C97" s="63">
        <v>30593228</v>
      </c>
      <c r="D97" s="36">
        <v>982</v>
      </c>
      <c r="E97" s="37">
        <f t="shared" si="11"/>
        <v>31154</v>
      </c>
      <c r="F97" s="38">
        <f t="shared" si="12"/>
        <v>1.0200197533048796</v>
      </c>
      <c r="G97" s="37">
        <f t="shared" si="13"/>
        <v>-366.87253895197864</v>
      </c>
      <c r="H97" s="39">
        <f t="shared" si="14"/>
        <v>0</v>
      </c>
      <c r="I97" s="37">
        <f t="shared" si="15"/>
        <v>-366.87253895197864</v>
      </c>
      <c r="J97" s="82">
        <f t="shared" si="16"/>
        <v>-432.16879506281578</v>
      </c>
      <c r="K97" s="37">
        <f t="shared" si="17"/>
        <v>-799.04133401479442</v>
      </c>
      <c r="L97" s="37">
        <f t="shared" si="18"/>
        <v>-360268.83325084305</v>
      </c>
      <c r="M97" s="37">
        <f t="shared" si="19"/>
        <v>-784658.59000252816</v>
      </c>
      <c r="N97" s="41">
        <f>'jan-aug'!M97</f>
        <v>-918680.50389769359</v>
      </c>
      <c r="O97" s="41">
        <f t="shared" si="20"/>
        <v>134021.91389516543</v>
      </c>
    </row>
    <row r="98" spans="1:15" s="34" customFormat="1" x14ac:dyDescent="0.2">
      <c r="A98" s="33">
        <v>1875</v>
      </c>
      <c r="B98" s="34" t="s">
        <v>419</v>
      </c>
      <c r="C98" s="63">
        <v>61447280</v>
      </c>
      <c r="D98" s="36">
        <v>2708</v>
      </c>
      <c r="E98" s="37">
        <f t="shared" si="11"/>
        <v>22691.019202363368</v>
      </c>
      <c r="F98" s="38">
        <f t="shared" si="12"/>
        <v>0.74293149544299186</v>
      </c>
      <c r="G98" s="37">
        <f t="shared" si="13"/>
        <v>4710.9159396300001</v>
      </c>
      <c r="H98" s="39">
        <f t="shared" si="14"/>
        <v>1679.0451962230325</v>
      </c>
      <c r="I98" s="37">
        <f t="shared" si="15"/>
        <v>6389.9611358530328</v>
      </c>
      <c r="J98" s="82">
        <f t="shared" si="16"/>
        <v>-432.16879506281578</v>
      </c>
      <c r="K98" s="37">
        <f t="shared" si="17"/>
        <v>5957.7923407902172</v>
      </c>
      <c r="L98" s="37">
        <f t="shared" si="18"/>
        <v>17304014.755890012</v>
      </c>
      <c r="M98" s="37">
        <f t="shared" si="19"/>
        <v>16133701.658859909</v>
      </c>
      <c r="N98" s="41">
        <f>'jan-aug'!M98</f>
        <v>9904077.5588663537</v>
      </c>
      <c r="O98" s="41">
        <f t="shared" si="20"/>
        <v>6229624.0999935549</v>
      </c>
    </row>
    <row r="99" spans="1:15" s="34" customFormat="1" x14ac:dyDescent="0.2">
      <c r="A99" s="33">
        <v>3001</v>
      </c>
      <c r="B99" s="34" t="s">
        <v>63</v>
      </c>
      <c r="C99" s="63">
        <v>717254773</v>
      </c>
      <c r="D99" s="36">
        <v>31444</v>
      </c>
      <c r="E99" s="37">
        <f t="shared" si="11"/>
        <v>22810.544873425773</v>
      </c>
      <c r="F99" s="38">
        <f t="shared" si="12"/>
        <v>0.74684491091165317</v>
      </c>
      <c r="G99" s="37">
        <f t="shared" si="13"/>
        <v>4639.2005369925573</v>
      </c>
      <c r="H99" s="39">
        <f t="shared" si="14"/>
        <v>1637.2112113511905</v>
      </c>
      <c r="I99" s="37">
        <f t="shared" si="15"/>
        <v>6276.4117483437476</v>
      </c>
      <c r="J99" s="82">
        <f t="shared" si="16"/>
        <v>-432.16879506281578</v>
      </c>
      <c r="K99" s="37">
        <f t="shared" si="17"/>
        <v>5844.2429532809319</v>
      </c>
      <c r="L99" s="37">
        <f t="shared" si="18"/>
        <v>197355491.0149208</v>
      </c>
      <c r="M99" s="37">
        <f t="shared" si="19"/>
        <v>183766375.42296562</v>
      </c>
      <c r="N99" s="41">
        <f>'jan-aug'!M99</f>
        <v>146919746.26506412</v>
      </c>
      <c r="O99" s="41">
        <f t="shared" si="20"/>
        <v>36846629.157901496</v>
      </c>
    </row>
    <row r="100" spans="1:15" s="34" customFormat="1" x14ac:dyDescent="0.2">
      <c r="A100" s="33">
        <v>3002</v>
      </c>
      <c r="B100" s="34" t="s">
        <v>64</v>
      </c>
      <c r="C100" s="63">
        <v>1408241634</v>
      </c>
      <c r="D100" s="36">
        <v>50290</v>
      </c>
      <c r="E100" s="37">
        <f t="shared" si="11"/>
        <v>28002.418651819447</v>
      </c>
      <c r="F100" s="38">
        <f t="shared" si="12"/>
        <v>0.91683315674291688</v>
      </c>
      <c r="G100" s="37">
        <f t="shared" si="13"/>
        <v>1524.0762699563529</v>
      </c>
      <c r="H100" s="39">
        <f t="shared" si="14"/>
        <v>0</v>
      </c>
      <c r="I100" s="37">
        <f t="shared" si="15"/>
        <v>1524.0762699563529</v>
      </c>
      <c r="J100" s="82">
        <f t="shared" si="16"/>
        <v>-432.16879506281578</v>
      </c>
      <c r="K100" s="37">
        <f t="shared" si="17"/>
        <v>1091.9074748935373</v>
      </c>
      <c r="L100" s="37">
        <f t="shared" si="18"/>
        <v>76645795.61610499</v>
      </c>
      <c r="M100" s="37">
        <f t="shared" si="19"/>
        <v>54912026.912395991</v>
      </c>
      <c r="N100" s="41">
        <f>'jan-aug'!M100</f>
        <v>45752724.824628279</v>
      </c>
      <c r="O100" s="41">
        <f t="shared" si="20"/>
        <v>9159302.0877677128</v>
      </c>
    </row>
    <row r="101" spans="1:15" s="34" customFormat="1" x14ac:dyDescent="0.2">
      <c r="A101" s="33">
        <v>3003</v>
      </c>
      <c r="B101" s="34" t="s">
        <v>65</v>
      </c>
      <c r="C101" s="63">
        <v>1385050775</v>
      </c>
      <c r="D101" s="36">
        <v>58182</v>
      </c>
      <c r="E101" s="37">
        <f t="shared" si="11"/>
        <v>23805.485803169366</v>
      </c>
      <c r="F101" s="38">
        <f t="shared" si="12"/>
        <v>0.77942048392667496</v>
      </c>
      <c r="G101" s="37">
        <f t="shared" si="13"/>
        <v>4042.2359791464019</v>
      </c>
      <c r="H101" s="39">
        <f t="shared" si="14"/>
        <v>1288.9818859409334</v>
      </c>
      <c r="I101" s="37">
        <f t="shared" si="15"/>
        <v>5331.2178650873357</v>
      </c>
      <c r="J101" s="82">
        <f t="shared" si="16"/>
        <v>-432.16879506281578</v>
      </c>
      <c r="K101" s="37">
        <f t="shared" si="17"/>
        <v>4899.04907002452</v>
      </c>
      <c r="L101" s="37">
        <f t="shared" si="18"/>
        <v>310180917.82651138</v>
      </c>
      <c r="M101" s="37">
        <f t="shared" si="19"/>
        <v>285036472.99216664</v>
      </c>
      <c r="N101" s="41">
        <f>'jan-aug'!M101</f>
        <v>224980069.1794543</v>
      </c>
      <c r="O101" s="41">
        <f t="shared" si="20"/>
        <v>60056403.812712342</v>
      </c>
    </row>
    <row r="102" spans="1:15" s="34" customFormat="1" x14ac:dyDescent="0.2">
      <c r="A102" s="33">
        <v>3004</v>
      </c>
      <c r="B102" s="34" t="s">
        <v>66</v>
      </c>
      <c r="C102" s="63">
        <v>2141375659</v>
      </c>
      <c r="D102" s="36">
        <v>83892</v>
      </c>
      <c r="E102" s="37">
        <f t="shared" si="11"/>
        <v>25525.385722118914</v>
      </c>
      <c r="F102" s="38">
        <f t="shared" si="12"/>
        <v>0.83573209370506618</v>
      </c>
      <c r="G102" s="37">
        <f t="shared" si="13"/>
        <v>3010.2960277766729</v>
      </c>
      <c r="H102" s="39">
        <f t="shared" si="14"/>
        <v>687.01691430859148</v>
      </c>
      <c r="I102" s="37">
        <f t="shared" si="15"/>
        <v>3697.3129420852642</v>
      </c>
      <c r="J102" s="82">
        <f t="shared" si="16"/>
        <v>-432.16879506281578</v>
      </c>
      <c r="K102" s="37">
        <f t="shared" si="17"/>
        <v>3265.1441470224486</v>
      </c>
      <c r="L102" s="37">
        <f t="shared" si="18"/>
        <v>310174977.33741701</v>
      </c>
      <c r="M102" s="37">
        <f t="shared" si="19"/>
        <v>273919472.78200728</v>
      </c>
      <c r="N102" s="41">
        <f>'jan-aug'!M102</f>
        <v>219215618.80421591</v>
      </c>
      <c r="O102" s="41">
        <f t="shared" si="20"/>
        <v>54703853.977791369</v>
      </c>
    </row>
    <row r="103" spans="1:15" s="34" customFormat="1" x14ac:dyDescent="0.2">
      <c r="A103" s="33">
        <v>3005</v>
      </c>
      <c r="B103" s="34" t="s">
        <v>138</v>
      </c>
      <c r="C103" s="63">
        <v>2862406549</v>
      </c>
      <c r="D103" s="36">
        <v>102273</v>
      </c>
      <c r="E103" s="37">
        <f t="shared" si="11"/>
        <v>27987.900511376414</v>
      </c>
      <c r="F103" s="38">
        <f t="shared" si="12"/>
        <v>0.91635781521267523</v>
      </c>
      <c r="G103" s="37">
        <f t="shared" si="13"/>
        <v>1532.7871542221728</v>
      </c>
      <c r="H103" s="39">
        <f t="shared" si="14"/>
        <v>0</v>
      </c>
      <c r="I103" s="37">
        <f t="shared" si="15"/>
        <v>1532.7871542221728</v>
      </c>
      <c r="J103" s="82">
        <f t="shared" si="16"/>
        <v>-432.16879506281578</v>
      </c>
      <c r="K103" s="37">
        <f t="shared" si="17"/>
        <v>1100.6183591593572</v>
      </c>
      <c r="L103" s="37">
        <f t="shared" si="18"/>
        <v>156762740.62376428</v>
      </c>
      <c r="M103" s="37">
        <f t="shared" si="19"/>
        <v>112563541.44630493</v>
      </c>
      <c r="N103" s="41">
        <f>'jan-aug'!M103</f>
        <v>93531136.19701755</v>
      </c>
      <c r="O103" s="41">
        <f t="shared" si="20"/>
        <v>19032405.249287382</v>
      </c>
    </row>
    <row r="104" spans="1:15" s="34" customFormat="1" x14ac:dyDescent="0.2">
      <c r="A104" s="33">
        <v>3006</v>
      </c>
      <c r="B104" s="34" t="s">
        <v>139</v>
      </c>
      <c r="C104" s="63">
        <v>838117934</v>
      </c>
      <c r="D104" s="36">
        <v>27879</v>
      </c>
      <c r="E104" s="37">
        <f t="shared" si="11"/>
        <v>30062.697155565122</v>
      </c>
      <c r="F104" s="38">
        <f t="shared" si="12"/>
        <v>0.98428917430502805</v>
      </c>
      <c r="G104" s="37">
        <f t="shared" si="13"/>
        <v>287.90916770894836</v>
      </c>
      <c r="H104" s="39">
        <f t="shared" si="14"/>
        <v>0</v>
      </c>
      <c r="I104" s="37">
        <f t="shared" si="15"/>
        <v>287.90916770894836</v>
      </c>
      <c r="J104" s="82">
        <f t="shared" si="16"/>
        <v>-432.16879506281578</v>
      </c>
      <c r="K104" s="37">
        <f t="shared" si="17"/>
        <v>-144.25962735386742</v>
      </c>
      <c r="L104" s="37">
        <f t="shared" si="18"/>
        <v>8026619.6865577716</v>
      </c>
      <c r="M104" s="37">
        <f t="shared" si="19"/>
        <v>-4021814.1509984694</v>
      </c>
      <c r="N104" s="41">
        <f>'jan-aug'!M104</f>
        <v>-4162364.1828552</v>
      </c>
      <c r="O104" s="41">
        <f t="shared" si="20"/>
        <v>140550.03185673058</v>
      </c>
    </row>
    <row r="105" spans="1:15" s="34" customFormat="1" x14ac:dyDescent="0.2">
      <c r="A105" s="33">
        <v>3007</v>
      </c>
      <c r="B105" s="34" t="s">
        <v>140</v>
      </c>
      <c r="C105" s="63">
        <v>828467295</v>
      </c>
      <c r="D105" s="36">
        <v>31011</v>
      </c>
      <c r="E105" s="37">
        <f t="shared" si="11"/>
        <v>26715.271839024863</v>
      </c>
      <c r="F105" s="38">
        <f t="shared" si="12"/>
        <v>0.87469040863821468</v>
      </c>
      <c r="G105" s="37">
        <f t="shared" si="13"/>
        <v>2296.3643576331037</v>
      </c>
      <c r="H105" s="39">
        <f t="shared" si="14"/>
        <v>270.5567733915093</v>
      </c>
      <c r="I105" s="37">
        <f t="shared" si="15"/>
        <v>2566.9211310246128</v>
      </c>
      <c r="J105" s="82">
        <f t="shared" si="16"/>
        <v>-432.16879506281578</v>
      </c>
      <c r="K105" s="37">
        <f t="shared" si="17"/>
        <v>2134.7523359617971</v>
      </c>
      <c r="L105" s="37">
        <f t="shared" si="18"/>
        <v>79602791.194204271</v>
      </c>
      <c r="M105" s="37">
        <f t="shared" si="19"/>
        <v>66200804.690511294</v>
      </c>
      <c r="N105" s="41">
        <f>'jan-aug'!M105</f>
        <v>48556544.30099871</v>
      </c>
      <c r="O105" s="41">
        <f t="shared" si="20"/>
        <v>17644260.389512584</v>
      </c>
    </row>
    <row r="106" spans="1:15" s="34" customFormat="1" x14ac:dyDescent="0.2">
      <c r="A106" s="33">
        <v>3011</v>
      </c>
      <c r="B106" s="34" t="s">
        <v>67</v>
      </c>
      <c r="C106" s="63">
        <v>157072485</v>
      </c>
      <c r="D106" s="36">
        <v>4741</v>
      </c>
      <c r="E106" s="37">
        <f t="shared" si="11"/>
        <v>33130.665471419532</v>
      </c>
      <c r="F106" s="38">
        <f t="shared" si="12"/>
        <v>1.0847381787566235</v>
      </c>
      <c r="G106" s="37">
        <f t="shared" si="13"/>
        <v>-1552.8718218036977</v>
      </c>
      <c r="H106" s="39">
        <f t="shared" si="14"/>
        <v>0</v>
      </c>
      <c r="I106" s="37">
        <f t="shared" si="15"/>
        <v>-1552.8718218036977</v>
      </c>
      <c r="J106" s="82">
        <f t="shared" si="16"/>
        <v>-432.16879506281578</v>
      </c>
      <c r="K106" s="37">
        <f t="shared" si="17"/>
        <v>-1985.0406168665136</v>
      </c>
      <c r="L106" s="37">
        <f t="shared" si="18"/>
        <v>-7362165.3071713308</v>
      </c>
      <c r="M106" s="37">
        <f t="shared" si="19"/>
        <v>-9411077.5645641405</v>
      </c>
      <c r="N106" s="41">
        <f>'jan-aug'!M106</f>
        <v>-6435143.0822596354</v>
      </c>
      <c r="O106" s="41">
        <f t="shared" si="20"/>
        <v>-2975934.4823045051</v>
      </c>
    </row>
    <row r="107" spans="1:15" s="34" customFormat="1" x14ac:dyDescent="0.2">
      <c r="A107" s="33">
        <v>3012</v>
      </c>
      <c r="B107" s="34" t="s">
        <v>68</v>
      </c>
      <c r="C107" s="63">
        <v>30497492</v>
      </c>
      <c r="D107" s="36">
        <v>1315</v>
      </c>
      <c r="E107" s="37">
        <f t="shared" si="11"/>
        <v>23192.009125475284</v>
      </c>
      <c r="F107" s="38">
        <f t="shared" si="12"/>
        <v>0.7593345132827829</v>
      </c>
      <c r="G107" s="37">
        <f t="shared" si="13"/>
        <v>4410.321985762851</v>
      </c>
      <c r="H107" s="39">
        <f t="shared" si="14"/>
        <v>1503.6987231338617</v>
      </c>
      <c r="I107" s="37">
        <f t="shared" si="15"/>
        <v>5914.0207088967127</v>
      </c>
      <c r="J107" s="82">
        <f t="shared" si="16"/>
        <v>-432.16879506281578</v>
      </c>
      <c r="K107" s="37">
        <f t="shared" si="17"/>
        <v>5481.851913833897</v>
      </c>
      <c r="L107" s="37">
        <f t="shared" si="18"/>
        <v>7776937.2321991771</v>
      </c>
      <c r="M107" s="37">
        <f t="shared" si="19"/>
        <v>7208635.2666915748</v>
      </c>
      <c r="N107" s="41">
        <f>'jan-aug'!M107</f>
        <v>5466225.7766651614</v>
      </c>
      <c r="O107" s="41">
        <f t="shared" si="20"/>
        <v>1742409.4900264135</v>
      </c>
    </row>
    <row r="108" spans="1:15" s="34" customFormat="1" x14ac:dyDescent="0.2">
      <c r="A108" s="33">
        <v>3013</v>
      </c>
      <c r="B108" s="34" t="s">
        <v>69</v>
      </c>
      <c r="C108" s="63">
        <v>86128351</v>
      </c>
      <c r="D108" s="36">
        <v>3578</v>
      </c>
      <c r="E108" s="37">
        <f t="shared" si="11"/>
        <v>24071.646450531021</v>
      </c>
      <c r="F108" s="38">
        <f t="shared" si="12"/>
        <v>0.78813490640408723</v>
      </c>
      <c r="G108" s="37">
        <f t="shared" si="13"/>
        <v>3882.5395907294082</v>
      </c>
      <c r="H108" s="39">
        <f t="shared" si="14"/>
        <v>1195.8256593643537</v>
      </c>
      <c r="I108" s="37">
        <f t="shared" si="15"/>
        <v>5078.3652500937624</v>
      </c>
      <c r="J108" s="82">
        <f t="shared" si="16"/>
        <v>-432.16879506281578</v>
      </c>
      <c r="K108" s="37">
        <f t="shared" si="17"/>
        <v>4646.1964550309467</v>
      </c>
      <c r="L108" s="37">
        <f t="shared" si="18"/>
        <v>18170390.864835482</v>
      </c>
      <c r="M108" s="37">
        <f t="shared" si="19"/>
        <v>16624090.916100727</v>
      </c>
      <c r="N108" s="41">
        <f>'jan-aug'!M108</f>
        <v>13252854.120614409</v>
      </c>
      <c r="O108" s="41">
        <f t="shared" si="20"/>
        <v>3371236.7954863179</v>
      </c>
    </row>
    <row r="109" spans="1:15" s="34" customFormat="1" x14ac:dyDescent="0.2">
      <c r="A109" s="33">
        <v>3014</v>
      </c>
      <c r="B109" s="34" t="s">
        <v>399</v>
      </c>
      <c r="C109" s="63">
        <v>1140543060</v>
      </c>
      <c r="D109" s="36">
        <v>45608</v>
      </c>
      <c r="E109" s="37">
        <f t="shared" si="11"/>
        <v>25007.521925977897</v>
      </c>
      <c r="F109" s="38">
        <f t="shared" si="12"/>
        <v>0.81877660479239722</v>
      </c>
      <c r="G109" s="37">
        <f t="shared" si="13"/>
        <v>3321.0143054612831</v>
      </c>
      <c r="H109" s="39">
        <f t="shared" si="14"/>
        <v>868.26924295794743</v>
      </c>
      <c r="I109" s="37">
        <f t="shared" si="15"/>
        <v>4189.283548419231</v>
      </c>
      <c r="J109" s="82">
        <f t="shared" si="16"/>
        <v>-432.16879506281578</v>
      </c>
      <c r="K109" s="37">
        <f t="shared" si="17"/>
        <v>3757.1147533564153</v>
      </c>
      <c r="L109" s="37">
        <f t="shared" si="18"/>
        <v>191064844.07630429</v>
      </c>
      <c r="M109" s="37">
        <f t="shared" si="19"/>
        <v>171354489.6710794</v>
      </c>
      <c r="N109" s="41">
        <f>'jan-aug'!M109</f>
        <v>131622824.85368428</v>
      </c>
      <c r="O109" s="41">
        <f t="shared" si="20"/>
        <v>39731664.817395121</v>
      </c>
    </row>
    <row r="110" spans="1:15" s="34" customFormat="1" x14ac:dyDescent="0.2">
      <c r="A110" s="33">
        <v>3015</v>
      </c>
      <c r="B110" s="34" t="s">
        <v>70</v>
      </c>
      <c r="C110" s="63">
        <v>90262833</v>
      </c>
      <c r="D110" s="36">
        <v>3846</v>
      </c>
      <c r="E110" s="37">
        <f t="shared" si="11"/>
        <v>23469.275351014039</v>
      </c>
      <c r="F110" s="38">
        <f t="shared" si="12"/>
        <v>0.76841254586202845</v>
      </c>
      <c r="G110" s="37">
        <f t="shared" si="13"/>
        <v>4243.9622504395975</v>
      </c>
      <c r="H110" s="39">
        <f t="shared" si="14"/>
        <v>1406.6555441952976</v>
      </c>
      <c r="I110" s="37">
        <f t="shared" si="15"/>
        <v>5650.6177946348953</v>
      </c>
      <c r="J110" s="82">
        <f t="shared" si="16"/>
        <v>-432.16879506281578</v>
      </c>
      <c r="K110" s="37">
        <f t="shared" si="17"/>
        <v>5218.4489995720796</v>
      </c>
      <c r="L110" s="37">
        <f t="shared" si="18"/>
        <v>21732276.038165808</v>
      </c>
      <c r="M110" s="37">
        <f t="shared" si="19"/>
        <v>20070154.852354217</v>
      </c>
      <c r="N110" s="41">
        <f>'jan-aug'!M110</f>
        <v>15086453.622968988</v>
      </c>
      <c r="O110" s="41">
        <f t="shared" si="20"/>
        <v>4983701.2293852288</v>
      </c>
    </row>
    <row r="111" spans="1:15" s="34" customFormat="1" x14ac:dyDescent="0.2">
      <c r="A111" s="33">
        <v>3016</v>
      </c>
      <c r="B111" s="34" t="s">
        <v>71</v>
      </c>
      <c r="C111" s="63">
        <v>196820652</v>
      </c>
      <c r="D111" s="36">
        <v>8312</v>
      </c>
      <c r="E111" s="37">
        <f t="shared" si="11"/>
        <v>23679.096727622713</v>
      </c>
      <c r="F111" s="38">
        <f t="shared" si="12"/>
        <v>0.77528235226911801</v>
      </c>
      <c r="G111" s="37">
        <f t="shared" si="13"/>
        <v>4118.0694244743936</v>
      </c>
      <c r="H111" s="39">
        <f t="shared" si="14"/>
        <v>1333.2180623822617</v>
      </c>
      <c r="I111" s="37">
        <f t="shared" si="15"/>
        <v>5451.2874868566551</v>
      </c>
      <c r="J111" s="82">
        <f t="shared" si="16"/>
        <v>-432.16879506281578</v>
      </c>
      <c r="K111" s="37">
        <f t="shared" si="17"/>
        <v>5019.1186917938394</v>
      </c>
      <c r="L111" s="37">
        <f t="shared" si="18"/>
        <v>45311101.59075252</v>
      </c>
      <c r="M111" s="37">
        <f t="shared" si="19"/>
        <v>41718914.566190392</v>
      </c>
      <c r="N111" s="41">
        <f>'jan-aug'!M111</f>
        <v>33988809.956608996</v>
      </c>
      <c r="O111" s="41">
        <f t="shared" si="20"/>
        <v>7730104.609581396</v>
      </c>
    </row>
    <row r="112" spans="1:15" s="34" customFormat="1" x14ac:dyDescent="0.2">
      <c r="A112" s="33">
        <v>3017</v>
      </c>
      <c r="B112" s="34" t="s">
        <v>72</v>
      </c>
      <c r="C112" s="63">
        <v>196034890</v>
      </c>
      <c r="D112" s="36">
        <v>7633</v>
      </c>
      <c r="E112" s="37">
        <f t="shared" si="11"/>
        <v>25682.548146207257</v>
      </c>
      <c r="F112" s="38">
        <f t="shared" si="12"/>
        <v>0.84087778212540987</v>
      </c>
      <c r="G112" s="37">
        <f t="shared" si="13"/>
        <v>2915.9985733236672</v>
      </c>
      <c r="H112" s="39">
        <f t="shared" si="14"/>
        <v>632.01006587767142</v>
      </c>
      <c r="I112" s="37">
        <f t="shared" si="15"/>
        <v>3548.0086392013386</v>
      </c>
      <c r="J112" s="82">
        <f t="shared" si="16"/>
        <v>-432.16879506281578</v>
      </c>
      <c r="K112" s="37">
        <f t="shared" si="17"/>
        <v>3115.8398441385229</v>
      </c>
      <c r="L112" s="37">
        <f t="shared" si="18"/>
        <v>27081949.943023816</v>
      </c>
      <c r="M112" s="37">
        <f t="shared" si="19"/>
        <v>23783205.530309346</v>
      </c>
      <c r="N112" s="41">
        <f>'jan-aug'!M112</f>
        <v>19153023.725083794</v>
      </c>
      <c r="O112" s="41">
        <f t="shared" si="20"/>
        <v>4630181.8052255511</v>
      </c>
    </row>
    <row r="113" spans="1:15" s="34" customFormat="1" x14ac:dyDescent="0.2">
      <c r="A113" s="33">
        <v>3018</v>
      </c>
      <c r="B113" s="34" t="s">
        <v>400</v>
      </c>
      <c r="C113" s="63">
        <v>142191457</v>
      </c>
      <c r="D113" s="36">
        <v>5913</v>
      </c>
      <c r="E113" s="37">
        <f t="shared" si="11"/>
        <v>24047.261457804838</v>
      </c>
      <c r="F113" s="38">
        <f t="shared" si="12"/>
        <v>0.78733651216049405</v>
      </c>
      <c r="G113" s="37">
        <f t="shared" si="13"/>
        <v>3897.1705863651187</v>
      </c>
      <c r="H113" s="39">
        <f t="shared" si="14"/>
        <v>1204.360406818518</v>
      </c>
      <c r="I113" s="37">
        <f t="shared" si="15"/>
        <v>5101.5309931836364</v>
      </c>
      <c r="J113" s="82">
        <f t="shared" si="16"/>
        <v>-432.16879506281578</v>
      </c>
      <c r="K113" s="37">
        <f t="shared" si="17"/>
        <v>4669.3621981208207</v>
      </c>
      <c r="L113" s="37">
        <f t="shared" si="18"/>
        <v>30165352.762694843</v>
      </c>
      <c r="M113" s="37">
        <f t="shared" si="19"/>
        <v>27609938.677488413</v>
      </c>
      <c r="N113" s="41">
        <f>'jan-aug'!M113</f>
        <v>21006733.019673847</v>
      </c>
      <c r="O113" s="41">
        <f t="shared" si="20"/>
        <v>6603205.657814566</v>
      </c>
    </row>
    <row r="114" spans="1:15" s="34" customFormat="1" x14ac:dyDescent="0.2">
      <c r="A114" s="33">
        <v>3019</v>
      </c>
      <c r="B114" s="34" t="s">
        <v>73</v>
      </c>
      <c r="C114" s="63">
        <v>536965106</v>
      </c>
      <c r="D114" s="36">
        <v>18699</v>
      </c>
      <c r="E114" s="37">
        <f t="shared" si="11"/>
        <v>28716.24717899353</v>
      </c>
      <c r="F114" s="38">
        <f t="shared" si="12"/>
        <v>0.94020476867686098</v>
      </c>
      <c r="G114" s="37">
        <f t="shared" si="13"/>
        <v>1095.7791536519035</v>
      </c>
      <c r="H114" s="39">
        <f t="shared" si="14"/>
        <v>0</v>
      </c>
      <c r="I114" s="37">
        <f t="shared" si="15"/>
        <v>1095.7791536519035</v>
      </c>
      <c r="J114" s="82">
        <f t="shared" si="16"/>
        <v>-432.16879506281578</v>
      </c>
      <c r="K114" s="37">
        <f t="shared" si="17"/>
        <v>663.6103585890877</v>
      </c>
      <c r="L114" s="37">
        <f t="shared" si="18"/>
        <v>20489974.394136943</v>
      </c>
      <c r="M114" s="37">
        <f t="shared" si="19"/>
        <v>12408850.095257351</v>
      </c>
      <c r="N114" s="41">
        <f>'jan-aug'!M114</f>
        <v>10865423.466616124</v>
      </c>
      <c r="O114" s="41">
        <f t="shared" si="20"/>
        <v>1543426.6286412273</v>
      </c>
    </row>
    <row r="115" spans="1:15" s="34" customFormat="1" x14ac:dyDescent="0.2">
      <c r="A115" s="33">
        <v>3020</v>
      </c>
      <c r="B115" s="34" t="s">
        <v>401</v>
      </c>
      <c r="C115" s="63">
        <v>2047754719</v>
      </c>
      <c r="D115" s="36">
        <v>61032</v>
      </c>
      <c r="E115" s="37">
        <f t="shared" si="11"/>
        <v>33552.148364792243</v>
      </c>
      <c r="F115" s="38">
        <f t="shared" si="12"/>
        <v>1.0985380399917861</v>
      </c>
      <c r="G115" s="37">
        <f t="shared" si="13"/>
        <v>-1805.7615578273246</v>
      </c>
      <c r="H115" s="39">
        <f t="shared" si="14"/>
        <v>0</v>
      </c>
      <c r="I115" s="37">
        <f t="shared" si="15"/>
        <v>-1805.7615578273246</v>
      </c>
      <c r="J115" s="82">
        <f t="shared" si="16"/>
        <v>-432.16879506281578</v>
      </c>
      <c r="K115" s="37">
        <f t="shared" si="17"/>
        <v>-2237.9303528901405</v>
      </c>
      <c r="L115" s="37">
        <f t="shared" si="18"/>
        <v>-110209239.39731728</v>
      </c>
      <c r="M115" s="37">
        <f t="shared" si="19"/>
        <v>-136585365.29759106</v>
      </c>
      <c r="N115" s="41">
        <f>'jan-aug'!M115</f>
        <v>-107391700.51923016</v>
      </c>
      <c r="O115" s="41">
        <f t="shared" si="20"/>
        <v>-29193664.778360903</v>
      </c>
    </row>
    <row r="116" spans="1:15" s="34" customFormat="1" x14ac:dyDescent="0.2">
      <c r="A116" s="33">
        <v>3021</v>
      </c>
      <c r="B116" s="34" t="s">
        <v>74</v>
      </c>
      <c r="C116" s="63">
        <v>574837442</v>
      </c>
      <c r="D116" s="36">
        <v>20780</v>
      </c>
      <c r="E116" s="37">
        <f t="shared" si="11"/>
        <v>27663.014533205005</v>
      </c>
      <c r="F116" s="38">
        <f t="shared" si="12"/>
        <v>0.9057206541641224</v>
      </c>
      <c r="G116" s="37">
        <f t="shared" si="13"/>
        <v>1727.7187411250181</v>
      </c>
      <c r="H116" s="39">
        <f t="shared" si="14"/>
        <v>0</v>
      </c>
      <c r="I116" s="37">
        <f t="shared" si="15"/>
        <v>1727.7187411250181</v>
      </c>
      <c r="J116" s="82">
        <f t="shared" si="16"/>
        <v>-432.16879506281578</v>
      </c>
      <c r="K116" s="37">
        <f t="shared" si="17"/>
        <v>1295.5499460622023</v>
      </c>
      <c r="L116" s="37">
        <f t="shared" si="18"/>
        <v>35901995.44057788</v>
      </c>
      <c r="M116" s="37">
        <f t="shared" si="19"/>
        <v>26921527.879172564</v>
      </c>
      <c r="N116" s="41">
        <f>'jan-aug'!M116</f>
        <v>21541416.940739214</v>
      </c>
      <c r="O116" s="41">
        <f t="shared" si="20"/>
        <v>5380110.9384333491</v>
      </c>
    </row>
    <row r="117" spans="1:15" s="34" customFormat="1" x14ac:dyDescent="0.2">
      <c r="A117" s="33">
        <v>3022</v>
      </c>
      <c r="B117" s="34" t="s">
        <v>75</v>
      </c>
      <c r="C117" s="63">
        <v>593607264</v>
      </c>
      <c r="D117" s="36">
        <v>16084</v>
      </c>
      <c r="E117" s="37">
        <f t="shared" si="11"/>
        <v>36906.69385724944</v>
      </c>
      <c r="F117" s="38">
        <f t="shared" si="12"/>
        <v>1.2083699288556939</v>
      </c>
      <c r="G117" s="37">
        <f t="shared" si="13"/>
        <v>-3818.4888533016424</v>
      </c>
      <c r="H117" s="39">
        <f t="shared" si="14"/>
        <v>0</v>
      </c>
      <c r="I117" s="37">
        <f t="shared" si="15"/>
        <v>-3818.4888533016424</v>
      </c>
      <c r="J117" s="82">
        <f t="shared" si="16"/>
        <v>-432.16879506281578</v>
      </c>
      <c r="K117" s="37">
        <f t="shared" si="17"/>
        <v>-4250.6576483644585</v>
      </c>
      <c r="L117" s="37">
        <f t="shared" si="18"/>
        <v>-61416574.716503613</v>
      </c>
      <c r="M117" s="37">
        <f t="shared" si="19"/>
        <v>-68367577.616293952</v>
      </c>
      <c r="N117" s="41">
        <f>'jan-aug'!M117</f>
        <v>-53259716.976263247</v>
      </c>
      <c r="O117" s="41">
        <f t="shared" si="20"/>
        <v>-15107860.640030704</v>
      </c>
    </row>
    <row r="118" spans="1:15" s="34" customFormat="1" x14ac:dyDescent="0.2">
      <c r="A118" s="33">
        <v>3023</v>
      </c>
      <c r="B118" s="34" t="s">
        <v>76</v>
      </c>
      <c r="C118" s="63">
        <v>636521948</v>
      </c>
      <c r="D118" s="36">
        <v>19939</v>
      </c>
      <c r="E118" s="37">
        <f t="shared" si="11"/>
        <v>31923.463965093535</v>
      </c>
      <c r="F118" s="38">
        <f t="shared" si="12"/>
        <v>1.0452129369683483</v>
      </c>
      <c r="G118" s="37">
        <f t="shared" si="13"/>
        <v>-828.55091800809964</v>
      </c>
      <c r="H118" s="39">
        <f t="shared" si="14"/>
        <v>0</v>
      </c>
      <c r="I118" s="37">
        <f t="shared" si="15"/>
        <v>-828.55091800809964</v>
      </c>
      <c r="J118" s="82">
        <f t="shared" si="16"/>
        <v>-432.16879506281578</v>
      </c>
      <c r="K118" s="37">
        <f t="shared" si="17"/>
        <v>-1260.7197130709155</v>
      </c>
      <c r="L118" s="37">
        <f t="shared" si="18"/>
        <v>-16520476.754163498</v>
      </c>
      <c r="M118" s="37">
        <f t="shared" si="19"/>
        <v>-25137490.358920984</v>
      </c>
      <c r="N118" s="41">
        <f>'jan-aug'!M118</f>
        <v>-19709229.513051048</v>
      </c>
      <c r="O118" s="41">
        <f t="shared" si="20"/>
        <v>-5428260.845869936</v>
      </c>
    </row>
    <row r="119" spans="1:15" s="34" customFormat="1" x14ac:dyDescent="0.2">
      <c r="A119" s="33">
        <v>3024</v>
      </c>
      <c r="B119" s="34" t="s">
        <v>77</v>
      </c>
      <c r="C119" s="63">
        <v>6782577483</v>
      </c>
      <c r="D119" s="36">
        <v>128982</v>
      </c>
      <c r="E119" s="37">
        <f t="shared" si="11"/>
        <v>52585.45752895753</v>
      </c>
      <c r="F119" s="38">
        <f t="shared" si="12"/>
        <v>1.7217116715706324</v>
      </c>
      <c r="G119" s="37">
        <f t="shared" si="13"/>
        <v>-13225.747056326496</v>
      </c>
      <c r="H119" s="39">
        <f t="shared" si="14"/>
        <v>0</v>
      </c>
      <c r="I119" s="37">
        <f t="shared" si="15"/>
        <v>-13225.747056326496</v>
      </c>
      <c r="J119" s="82">
        <f t="shared" si="16"/>
        <v>-432.16879506281578</v>
      </c>
      <c r="K119" s="37">
        <f t="shared" si="17"/>
        <v>-13657.915851389313</v>
      </c>
      <c r="L119" s="37">
        <f t="shared" si="18"/>
        <v>-1705883306.8191042</v>
      </c>
      <c r="M119" s="37">
        <f t="shared" si="19"/>
        <v>-1761625302.3438964</v>
      </c>
      <c r="N119" s="41">
        <f>'jan-aug'!M119</f>
        <v>-1386516732.4050226</v>
      </c>
      <c r="O119" s="41">
        <f t="shared" si="20"/>
        <v>-375108569.93887377</v>
      </c>
    </row>
    <row r="120" spans="1:15" s="34" customFormat="1" x14ac:dyDescent="0.2">
      <c r="A120" s="33">
        <v>3025</v>
      </c>
      <c r="B120" s="34" t="s">
        <v>78</v>
      </c>
      <c r="C120" s="63">
        <v>4000165922</v>
      </c>
      <c r="D120" s="36">
        <v>96088</v>
      </c>
      <c r="E120" s="37">
        <f t="shared" si="11"/>
        <v>41630.233973024726</v>
      </c>
      <c r="F120" s="38">
        <f t="shared" si="12"/>
        <v>1.3630243624314407</v>
      </c>
      <c r="G120" s="37">
        <f t="shared" si="13"/>
        <v>-6652.6129227668143</v>
      </c>
      <c r="H120" s="39">
        <f t="shared" si="14"/>
        <v>0</v>
      </c>
      <c r="I120" s="37">
        <f t="shared" si="15"/>
        <v>-6652.6129227668143</v>
      </c>
      <c r="J120" s="82">
        <f t="shared" si="16"/>
        <v>-432.16879506281578</v>
      </c>
      <c r="K120" s="37">
        <f t="shared" si="17"/>
        <v>-7084.78171782963</v>
      </c>
      <c r="L120" s="37">
        <f t="shared" si="18"/>
        <v>-639236270.52281761</v>
      </c>
      <c r="M120" s="37">
        <f t="shared" si="19"/>
        <v>-680762505.70281351</v>
      </c>
      <c r="N120" s="41">
        <f>'jan-aug'!M120</f>
        <v>-513606633.70440084</v>
      </c>
      <c r="O120" s="41">
        <f t="shared" si="20"/>
        <v>-167155871.99841267</v>
      </c>
    </row>
    <row r="121" spans="1:15" s="34" customFormat="1" x14ac:dyDescent="0.2">
      <c r="A121" s="33">
        <v>3026</v>
      </c>
      <c r="B121" s="34" t="s">
        <v>79</v>
      </c>
      <c r="C121" s="63">
        <v>419800783</v>
      </c>
      <c r="D121" s="36">
        <v>17754</v>
      </c>
      <c r="E121" s="37">
        <f t="shared" si="11"/>
        <v>23645.419792722765</v>
      </c>
      <c r="F121" s="38">
        <f t="shared" si="12"/>
        <v>0.77417972856658512</v>
      </c>
      <c r="G121" s="37">
        <f t="shared" si="13"/>
        <v>4138.2755854143625</v>
      </c>
      <c r="H121" s="39">
        <f t="shared" si="14"/>
        <v>1345.0049895972434</v>
      </c>
      <c r="I121" s="37">
        <f t="shared" si="15"/>
        <v>5483.2805750116058</v>
      </c>
      <c r="J121" s="82">
        <f t="shared" si="16"/>
        <v>-432.16879506281578</v>
      </c>
      <c r="K121" s="37">
        <f t="shared" si="17"/>
        <v>5051.1117799487902</v>
      </c>
      <c r="L121" s="37">
        <f t="shared" si="18"/>
        <v>97350163.328756049</v>
      </c>
      <c r="M121" s="37">
        <f t="shared" si="19"/>
        <v>89677438.541210815</v>
      </c>
      <c r="N121" s="41">
        <f>'jan-aug'!M121</f>
        <v>73293332.710086167</v>
      </c>
      <c r="O121" s="41">
        <f t="shared" si="20"/>
        <v>16384105.831124648</v>
      </c>
    </row>
    <row r="122" spans="1:15" s="34" customFormat="1" x14ac:dyDescent="0.2">
      <c r="A122" s="33">
        <v>3027</v>
      </c>
      <c r="B122" s="34" t="s">
        <v>80</v>
      </c>
      <c r="C122" s="63">
        <v>562670711</v>
      </c>
      <c r="D122" s="36">
        <v>19024</v>
      </c>
      <c r="E122" s="37">
        <f t="shared" si="11"/>
        <v>29576.887668208579</v>
      </c>
      <c r="F122" s="38">
        <f t="shared" si="12"/>
        <v>0.96838318234744336</v>
      </c>
      <c r="G122" s="37">
        <f t="shared" si="13"/>
        <v>579.39486012287375</v>
      </c>
      <c r="H122" s="39">
        <f t="shared" si="14"/>
        <v>0</v>
      </c>
      <c r="I122" s="37">
        <f t="shared" si="15"/>
        <v>579.39486012287375</v>
      </c>
      <c r="J122" s="82">
        <f t="shared" si="16"/>
        <v>-432.16879506281578</v>
      </c>
      <c r="K122" s="37">
        <f t="shared" si="17"/>
        <v>147.22606506005798</v>
      </c>
      <c r="L122" s="37">
        <f t="shared" si="18"/>
        <v>11022407.81897755</v>
      </c>
      <c r="M122" s="37">
        <f t="shared" si="19"/>
        <v>2800828.661702543</v>
      </c>
      <c r="N122" s="41">
        <f>'jan-aug'!M122</f>
        <v>2253183.6719453037</v>
      </c>
      <c r="O122" s="41">
        <f t="shared" si="20"/>
        <v>547644.98975723935</v>
      </c>
    </row>
    <row r="123" spans="1:15" s="34" customFormat="1" x14ac:dyDescent="0.2">
      <c r="A123" s="33">
        <v>3028</v>
      </c>
      <c r="B123" s="34" t="s">
        <v>81</v>
      </c>
      <c r="C123" s="63">
        <v>279651460</v>
      </c>
      <c r="D123" s="36">
        <v>11249</v>
      </c>
      <c r="E123" s="37">
        <f t="shared" si="11"/>
        <v>24860.11734376389</v>
      </c>
      <c r="F123" s="38">
        <f t="shared" si="12"/>
        <v>0.81395039995237861</v>
      </c>
      <c r="G123" s="37">
        <f t="shared" si="13"/>
        <v>3409.4570547896874</v>
      </c>
      <c r="H123" s="39">
        <f t="shared" si="14"/>
        <v>919.86084673284984</v>
      </c>
      <c r="I123" s="37">
        <f t="shared" si="15"/>
        <v>4329.3179015225369</v>
      </c>
      <c r="J123" s="82">
        <f t="shared" si="16"/>
        <v>-432.16879506281578</v>
      </c>
      <c r="K123" s="37">
        <f t="shared" si="17"/>
        <v>3897.1491064597212</v>
      </c>
      <c r="L123" s="37">
        <f t="shared" si="18"/>
        <v>48700497.07422702</v>
      </c>
      <c r="M123" s="37">
        <f t="shared" si="19"/>
        <v>43839030.298565403</v>
      </c>
      <c r="N123" s="41">
        <f>'jan-aug'!M123</f>
        <v>37452154.665061906</v>
      </c>
      <c r="O123" s="41">
        <f t="shared" si="20"/>
        <v>6386875.6335034966</v>
      </c>
    </row>
    <row r="124" spans="1:15" s="34" customFormat="1" x14ac:dyDescent="0.2">
      <c r="A124" s="33">
        <v>3029</v>
      </c>
      <c r="B124" s="34" t="s">
        <v>82</v>
      </c>
      <c r="C124" s="63">
        <v>1356019327</v>
      </c>
      <c r="D124" s="36">
        <v>44693</v>
      </c>
      <c r="E124" s="37">
        <f t="shared" si="11"/>
        <v>30340.754189694137</v>
      </c>
      <c r="F124" s="38">
        <f t="shared" si="12"/>
        <v>0.99339309891685834</v>
      </c>
      <c r="G124" s="37">
        <f t="shared" si="13"/>
        <v>121.0749472315394</v>
      </c>
      <c r="H124" s="39">
        <f t="shared" si="14"/>
        <v>0</v>
      </c>
      <c r="I124" s="37">
        <f t="shared" si="15"/>
        <v>121.0749472315394</v>
      </c>
      <c r="J124" s="82">
        <f t="shared" si="16"/>
        <v>-432.16879506281578</v>
      </c>
      <c r="K124" s="37">
        <f t="shared" si="17"/>
        <v>-311.09384783127638</v>
      </c>
      <c r="L124" s="37">
        <f t="shared" si="18"/>
        <v>5411202.6166191902</v>
      </c>
      <c r="M124" s="37">
        <f t="shared" si="19"/>
        <v>-13903717.341123234</v>
      </c>
      <c r="N124" s="41">
        <f>'jan-aug'!M124</f>
        <v>-10251317.147148265</v>
      </c>
      <c r="O124" s="41">
        <f t="shared" si="20"/>
        <v>-3652400.1939749699</v>
      </c>
    </row>
    <row r="125" spans="1:15" s="34" customFormat="1" x14ac:dyDescent="0.2">
      <c r="A125" s="33">
        <v>3030</v>
      </c>
      <c r="B125" s="34" t="s">
        <v>402</v>
      </c>
      <c r="C125" s="63">
        <v>2630949196</v>
      </c>
      <c r="D125" s="36">
        <v>89095</v>
      </c>
      <c r="E125" s="37">
        <f t="shared" si="11"/>
        <v>29529.7064481733</v>
      </c>
      <c r="F125" s="38">
        <f t="shared" si="12"/>
        <v>0.96683841196736353</v>
      </c>
      <c r="G125" s="37">
        <f t="shared" si="13"/>
        <v>607.70359214404164</v>
      </c>
      <c r="H125" s="39">
        <f t="shared" si="14"/>
        <v>0</v>
      </c>
      <c r="I125" s="37">
        <f t="shared" si="15"/>
        <v>607.70359214404164</v>
      </c>
      <c r="J125" s="82">
        <f t="shared" si="16"/>
        <v>-432.16879506281578</v>
      </c>
      <c r="K125" s="37">
        <f t="shared" si="17"/>
        <v>175.53479708122586</v>
      </c>
      <c r="L125" s="37">
        <f t="shared" si="18"/>
        <v>54143351.542073391</v>
      </c>
      <c r="M125" s="37">
        <f t="shared" si="19"/>
        <v>15639272.745951818</v>
      </c>
      <c r="N125" s="41">
        <f>'jan-aug'!M125</f>
        <v>16266154.460931828</v>
      </c>
      <c r="O125" s="41">
        <f t="shared" si="20"/>
        <v>-626881.71498000994</v>
      </c>
    </row>
    <row r="126" spans="1:15" s="34" customFormat="1" x14ac:dyDescent="0.2">
      <c r="A126" s="33">
        <v>3031</v>
      </c>
      <c r="B126" s="34" t="s">
        <v>83</v>
      </c>
      <c r="C126" s="63">
        <v>775448544</v>
      </c>
      <c r="D126" s="36">
        <v>24947</v>
      </c>
      <c r="E126" s="37">
        <f t="shared" si="11"/>
        <v>31083.839499739446</v>
      </c>
      <c r="F126" s="38">
        <f t="shared" si="12"/>
        <v>1.0177226134137736</v>
      </c>
      <c r="G126" s="37">
        <f t="shared" si="13"/>
        <v>-324.77623879564635</v>
      </c>
      <c r="H126" s="39">
        <f t="shared" si="14"/>
        <v>0</v>
      </c>
      <c r="I126" s="37">
        <f t="shared" si="15"/>
        <v>-324.77623879564635</v>
      </c>
      <c r="J126" s="82">
        <f t="shared" si="16"/>
        <v>-432.16879506281578</v>
      </c>
      <c r="K126" s="37">
        <f t="shared" si="17"/>
        <v>-756.94503385846212</v>
      </c>
      <c r="L126" s="37">
        <f t="shared" si="18"/>
        <v>-8102192.8292349894</v>
      </c>
      <c r="M126" s="37">
        <f t="shared" si="19"/>
        <v>-18883507.759667054</v>
      </c>
      <c r="N126" s="41">
        <f>'jan-aug'!M126</f>
        <v>-14245404.310932532</v>
      </c>
      <c r="O126" s="41">
        <f t="shared" si="20"/>
        <v>-4638103.4487345219</v>
      </c>
    </row>
    <row r="127" spans="1:15" s="34" customFormat="1" x14ac:dyDescent="0.2">
      <c r="A127" s="33">
        <v>3032</v>
      </c>
      <c r="B127" s="34" t="s">
        <v>84</v>
      </c>
      <c r="C127" s="63">
        <v>223169695</v>
      </c>
      <c r="D127" s="36">
        <v>6989</v>
      </c>
      <c r="E127" s="37">
        <f t="shared" si="11"/>
        <v>31931.563170696809</v>
      </c>
      <c r="F127" s="38">
        <f t="shared" si="12"/>
        <v>1.0454781147850465</v>
      </c>
      <c r="G127" s="37">
        <f t="shared" si="13"/>
        <v>-833.41044137006395</v>
      </c>
      <c r="H127" s="39">
        <f t="shared" si="14"/>
        <v>0</v>
      </c>
      <c r="I127" s="37">
        <f t="shared" si="15"/>
        <v>-833.41044137006395</v>
      </c>
      <c r="J127" s="82">
        <f t="shared" si="16"/>
        <v>-432.16879506281578</v>
      </c>
      <c r="K127" s="37">
        <f t="shared" si="17"/>
        <v>-1265.5792364328797</v>
      </c>
      <c r="L127" s="37">
        <f t="shared" si="18"/>
        <v>-5824705.574735377</v>
      </c>
      <c r="M127" s="37">
        <f t="shared" si="19"/>
        <v>-8845133.2834293973</v>
      </c>
      <c r="N127" s="41">
        <f>'jan-aug'!M127</f>
        <v>-6506562.7253981475</v>
      </c>
      <c r="O127" s="41">
        <f t="shared" si="20"/>
        <v>-2338570.5580312498</v>
      </c>
    </row>
    <row r="128" spans="1:15" s="34" customFormat="1" x14ac:dyDescent="0.2">
      <c r="A128" s="33">
        <v>3033</v>
      </c>
      <c r="B128" s="34" t="s">
        <v>85</v>
      </c>
      <c r="C128" s="63">
        <v>1127180203</v>
      </c>
      <c r="D128" s="36">
        <v>41565</v>
      </c>
      <c r="E128" s="37">
        <f t="shared" si="11"/>
        <v>27118.493997353544</v>
      </c>
      <c r="F128" s="38">
        <f t="shared" si="12"/>
        <v>0.88789239125571107</v>
      </c>
      <c r="G128" s="37">
        <f t="shared" si="13"/>
        <v>2054.4310626358952</v>
      </c>
      <c r="H128" s="39">
        <f t="shared" si="14"/>
        <v>129.42901797647099</v>
      </c>
      <c r="I128" s="37">
        <f t="shared" si="15"/>
        <v>2183.8600806123663</v>
      </c>
      <c r="J128" s="82">
        <f t="shared" si="16"/>
        <v>-432.16879506281578</v>
      </c>
      <c r="K128" s="37">
        <f t="shared" si="17"/>
        <v>1751.6912855495507</v>
      </c>
      <c r="L128" s="37">
        <f t="shared" si="18"/>
        <v>90772144.250653014</v>
      </c>
      <c r="M128" s="37">
        <f t="shared" si="19"/>
        <v>72809048.283867076</v>
      </c>
      <c r="N128" s="41">
        <f>'jan-aug'!M128</f>
        <v>62574577.60006655</v>
      </c>
      <c r="O128" s="41">
        <f t="shared" si="20"/>
        <v>10234470.683800526</v>
      </c>
    </row>
    <row r="129" spans="1:15" s="34" customFormat="1" x14ac:dyDescent="0.2">
      <c r="A129" s="33">
        <v>3034</v>
      </c>
      <c r="B129" s="34" t="s">
        <v>86</v>
      </c>
      <c r="C129" s="63">
        <v>584184029</v>
      </c>
      <c r="D129" s="36">
        <v>23898</v>
      </c>
      <c r="E129" s="37">
        <f t="shared" si="11"/>
        <v>24444.891999330488</v>
      </c>
      <c r="F129" s="38">
        <f t="shared" si="12"/>
        <v>0.80035541846059932</v>
      </c>
      <c r="G129" s="37">
        <f t="shared" si="13"/>
        <v>3658.5922614497285</v>
      </c>
      <c r="H129" s="39">
        <f t="shared" si="14"/>
        <v>1065.1897172845404</v>
      </c>
      <c r="I129" s="37">
        <f t="shared" si="15"/>
        <v>4723.7819787342687</v>
      </c>
      <c r="J129" s="82">
        <f t="shared" si="16"/>
        <v>-432.16879506281578</v>
      </c>
      <c r="K129" s="37">
        <f t="shared" si="17"/>
        <v>4291.613183671453</v>
      </c>
      <c r="L129" s="37">
        <f t="shared" si="18"/>
        <v>112888941.72779155</v>
      </c>
      <c r="M129" s="37">
        <f t="shared" si="19"/>
        <v>102560971.86338039</v>
      </c>
      <c r="N129" s="41">
        <f>'jan-aug'!M129</f>
        <v>81012091.396155149</v>
      </c>
      <c r="O129" s="41">
        <f t="shared" si="20"/>
        <v>21548880.467225239</v>
      </c>
    </row>
    <row r="130" spans="1:15" s="34" customFormat="1" x14ac:dyDescent="0.2">
      <c r="A130" s="33">
        <v>3035</v>
      </c>
      <c r="B130" s="34" t="s">
        <v>87</v>
      </c>
      <c r="C130" s="63">
        <v>634576835</v>
      </c>
      <c r="D130" s="36">
        <v>26716</v>
      </c>
      <c r="E130" s="37">
        <f t="shared" si="11"/>
        <v>23752.688838149425</v>
      </c>
      <c r="F130" s="38">
        <f t="shared" si="12"/>
        <v>0.77769184724326712</v>
      </c>
      <c r="G130" s="37">
        <f t="shared" si="13"/>
        <v>4073.9141581583663</v>
      </c>
      <c r="H130" s="39">
        <f t="shared" si="14"/>
        <v>1307.4608236979127</v>
      </c>
      <c r="I130" s="37">
        <f t="shared" si="15"/>
        <v>5381.3749818562792</v>
      </c>
      <c r="J130" s="82">
        <f t="shared" si="16"/>
        <v>-432.16879506281578</v>
      </c>
      <c r="K130" s="37">
        <f t="shared" si="17"/>
        <v>4949.2061867934635</v>
      </c>
      <c r="L130" s="37">
        <f t="shared" si="18"/>
        <v>143768814.01527235</v>
      </c>
      <c r="M130" s="37">
        <f t="shared" si="19"/>
        <v>132222992.48637417</v>
      </c>
      <c r="N130" s="41">
        <f>'jan-aug'!M130</f>
        <v>107032183.87949544</v>
      </c>
      <c r="O130" s="41">
        <f t="shared" si="20"/>
        <v>25190808.606878728</v>
      </c>
    </row>
    <row r="131" spans="1:15" s="34" customFormat="1" x14ac:dyDescent="0.2">
      <c r="A131" s="33">
        <v>3036</v>
      </c>
      <c r="B131" s="34" t="s">
        <v>88</v>
      </c>
      <c r="C131" s="63">
        <v>368884350</v>
      </c>
      <c r="D131" s="36">
        <v>15074</v>
      </c>
      <c r="E131" s="37">
        <f t="shared" si="11"/>
        <v>24471.563619477245</v>
      </c>
      <c r="F131" s="38">
        <f t="shared" si="12"/>
        <v>0.80122867965987821</v>
      </c>
      <c r="G131" s="37">
        <f t="shared" si="13"/>
        <v>3642.5892893616742</v>
      </c>
      <c r="H131" s="39">
        <f t="shared" si="14"/>
        <v>1055.8546502331756</v>
      </c>
      <c r="I131" s="37">
        <f t="shared" si="15"/>
        <v>4698.4439395948502</v>
      </c>
      <c r="J131" s="82">
        <f t="shared" si="16"/>
        <v>-432.16879506281578</v>
      </c>
      <c r="K131" s="37">
        <f t="shared" si="17"/>
        <v>4266.2751445320346</v>
      </c>
      <c r="L131" s="37">
        <f t="shared" si="18"/>
        <v>70824343.94545278</v>
      </c>
      <c r="M131" s="37">
        <f t="shared" si="19"/>
        <v>64309831.528675891</v>
      </c>
      <c r="N131" s="41">
        <f>'jan-aug'!M131</f>
        <v>51799881.586540408</v>
      </c>
      <c r="O131" s="41">
        <f t="shared" si="20"/>
        <v>12509949.942135483</v>
      </c>
    </row>
    <row r="132" spans="1:15" s="34" customFormat="1" x14ac:dyDescent="0.2">
      <c r="A132" s="33">
        <v>3037</v>
      </c>
      <c r="B132" s="34" t="s">
        <v>89</v>
      </c>
      <c r="C132" s="63">
        <v>61771490</v>
      </c>
      <c r="D132" s="36">
        <v>2905</v>
      </c>
      <c r="E132" s="37">
        <f t="shared" si="11"/>
        <v>21263.851979345956</v>
      </c>
      <c r="F132" s="38">
        <f t="shared" si="12"/>
        <v>0.69620430924709309</v>
      </c>
      <c r="G132" s="37">
        <f t="shared" si="13"/>
        <v>5567.2162734404474</v>
      </c>
      <c r="H132" s="39">
        <f t="shared" si="14"/>
        <v>2178.5537242791265</v>
      </c>
      <c r="I132" s="37">
        <f t="shared" si="15"/>
        <v>7745.7699977195734</v>
      </c>
      <c r="J132" s="82">
        <f t="shared" si="16"/>
        <v>-432.16879506281578</v>
      </c>
      <c r="K132" s="37">
        <f t="shared" si="17"/>
        <v>7313.6012026567578</v>
      </c>
      <c r="L132" s="37">
        <f t="shared" si="18"/>
        <v>22501461.843375362</v>
      </c>
      <c r="M132" s="37">
        <f t="shared" si="19"/>
        <v>21246011.493717883</v>
      </c>
      <c r="N132" s="41">
        <f>'jan-aug'!M132</f>
        <v>17014765.839515056</v>
      </c>
      <c r="O132" s="41">
        <f t="shared" si="20"/>
        <v>4231245.6542028263</v>
      </c>
    </row>
    <row r="133" spans="1:15" s="34" customFormat="1" x14ac:dyDescent="0.2">
      <c r="A133" s="33">
        <v>3038</v>
      </c>
      <c r="B133" s="34" t="s">
        <v>141</v>
      </c>
      <c r="C133" s="63">
        <v>230330942</v>
      </c>
      <c r="D133" s="36">
        <v>6859</v>
      </c>
      <c r="E133" s="37">
        <f t="shared" si="11"/>
        <v>33580.834232395391</v>
      </c>
      <c r="F133" s="38">
        <f t="shared" si="12"/>
        <v>1.0994772500962959</v>
      </c>
      <c r="G133" s="37">
        <f t="shared" si="13"/>
        <v>-1822.9730783892132</v>
      </c>
      <c r="H133" s="39">
        <f t="shared" si="14"/>
        <v>0</v>
      </c>
      <c r="I133" s="37">
        <f t="shared" si="15"/>
        <v>-1822.9730783892132</v>
      </c>
      <c r="J133" s="82">
        <f t="shared" si="16"/>
        <v>-432.16879506281578</v>
      </c>
      <c r="K133" s="37">
        <f t="shared" si="17"/>
        <v>-2255.1418734520289</v>
      </c>
      <c r="L133" s="37">
        <f t="shared" si="18"/>
        <v>-12503772.344671614</v>
      </c>
      <c r="M133" s="37">
        <f t="shared" si="19"/>
        <v>-15468018.110007467</v>
      </c>
      <c r="N133" s="41">
        <f>'jan-aug'!M133</f>
        <v>-10025950.327529822</v>
      </c>
      <c r="O133" s="41">
        <f t="shared" si="20"/>
        <v>-5442067.7824776452</v>
      </c>
    </row>
    <row r="134" spans="1:15" s="34" customFormat="1" x14ac:dyDescent="0.2">
      <c r="A134" s="33">
        <v>3039</v>
      </c>
      <c r="B134" s="34" t="s">
        <v>142</v>
      </c>
      <c r="C134" s="63">
        <v>34383928</v>
      </c>
      <c r="D134" s="36">
        <v>1057</v>
      </c>
      <c r="E134" s="37">
        <f t="shared" si="11"/>
        <v>32529.733207190162</v>
      </c>
      <c r="F134" s="38">
        <f t="shared" si="12"/>
        <v>1.06506292742735</v>
      </c>
      <c r="G134" s="37">
        <f t="shared" si="13"/>
        <v>-1192.3124632660758</v>
      </c>
      <c r="H134" s="39">
        <f t="shared" si="14"/>
        <v>0</v>
      </c>
      <c r="I134" s="37">
        <f t="shared" si="15"/>
        <v>-1192.3124632660758</v>
      </c>
      <c r="J134" s="82">
        <f t="shared" si="16"/>
        <v>-432.16879506281578</v>
      </c>
      <c r="K134" s="37">
        <f t="shared" si="17"/>
        <v>-1624.4812583288917</v>
      </c>
      <c r="L134" s="37">
        <f t="shared" si="18"/>
        <v>-1260274.2736722422</v>
      </c>
      <c r="M134" s="37">
        <f t="shared" si="19"/>
        <v>-1717076.6900536385</v>
      </c>
      <c r="N134" s="41">
        <f>'jan-aug'!M134</f>
        <v>-737077.90266788413</v>
      </c>
      <c r="O134" s="41">
        <f t="shared" si="20"/>
        <v>-979998.7873857544</v>
      </c>
    </row>
    <row r="135" spans="1:15" s="34" customFormat="1" x14ac:dyDescent="0.2">
      <c r="A135" s="33">
        <v>3040</v>
      </c>
      <c r="B135" s="34" t="s">
        <v>403</v>
      </c>
      <c r="C135" s="63">
        <v>103542552</v>
      </c>
      <c r="D135" s="36">
        <v>3273</v>
      </c>
      <c r="E135" s="37">
        <f t="shared" si="11"/>
        <v>31635.365719523372</v>
      </c>
      <c r="F135" s="38">
        <f t="shared" si="12"/>
        <v>1.0357802509128162</v>
      </c>
      <c r="G135" s="37">
        <f t="shared" si="13"/>
        <v>-655.69197066600168</v>
      </c>
      <c r="H135" s="39">
        <f t="shared" si="14"/>
        <v>0</v>
      </c>
      <c r="I135" s="37">
        <f t="shared" si="15"/>
        <v>-655.69197066600168</v>
      </c>
      <c r="J135" s="82">
        <f t="shared" si="16"/>
        <v>-432.16879506281578</v>
      </c>
      <c r="K135" s="37">
        <f t="shared" si="17"/>
        <v>-1087.8607657288176</v>
      </c>
      <c r="L135" s="37">
        <f t="shared" si="18"/>
        <v>-2146079.8199898233</v>
      </c>
      <c r="M135" s="37">
        <f t="shared" si="19"/>
        <v>-3560568.2862304198</v>
      </c>
      <c r="N135" s="41">
        <f>'jan-aug'!M135</f>
        <v>-1997768.2263311108</v>
      </c>
      <c r="O135" s="41">
        <f t="shared" si="20"/>
        <v>-1562800.059899309</v>
      </c>
    </row>
    <row r="136" spans="1:15" s="34" customFormat="1" x14ac:dyDescent="0.2">
      <c r="A136" s="33">
        <v>3041</v>
      </c>
      <c r="B136" s="34" t="s">
        <v>143</v>
      </c>
      <c r="C136" s="63">
        <v>140082397</v>
      </c>
      <c r="D136" s="36">
        <v>4667</v>
      </c>
      <c r="E136" s="37">
        <f t="shared" si="11"/>
        <v>30015.512534818943</v>
      </c>
      <c r="F136" s="38">
        <f t="shared" si="12"/>
        <v>0.98274429258154783</v>
      </c>
      <c r="G136" s="37">
        <f t="shared" si="13"/>
        <v>316.21994015665547</v>
      </c>
      <c r="H136" s="39">
        <f t="shared" si="14"/>
        <v>0</v>
      </c>
      <c r="I136" s="37">
        <f t="shared" si="15"/>
        <v>316.21994015665547</v>
      </c>
      <c r="J136" s="82">
        <f t="shared" si="16"/>
        <v>-432.16879506281578</v>
      </c>
      <c r="K136" s="37">
        <f t="shared" si="17"/>
        <v>-115.94885490616031</v>
      </c>
      <c r="L136" s="37">
        <f t="shared" si="18"/>
        <v>1475798.4607111111</v>
      </c>
      <c r="M136" s="37">
        <f t="shared" si="19"/>
        <v>-541133.30584705016</v>
      </c>
      <c r="N136" s="41">
        <f>'jan-aug'!M136</f>
        <v>-1277946.643473048</v>
      </c>
      <c r="O136" s="41">
        <f t="shared" si="20"/>
        <v>736813.33762599784</v>
      </c>
    </row>
    <row r="137" spans="1:15" s="34" customFormat="1" x14ac:dyDescent="0.2">
      <c r="A137" s="33">
        <v>3042</v>
      </c>
      <c r="B137" s="34" t="s">
        <v>144</v>
      </c>
      <c r="C137" s="63">
        <v>96425711</v>
      </c>
      <c r="D137" s="36">
        <v>2611</v>
      </c>
      <c r="E137" s="37">
        <f t="shared" ref="E137:E200" si="21">(C137)/D137</f>
        <v>36930.567215626194</v>
      </c>
      <c r="F137" s="38">
        <f t="shared" ref="F137:F200" si="22">IF(ISNUMBER(C137),E137/E$365,"")</f>
        <v>1.209151571570017</v>
      </c>
      <c r="G137" s="37">
        <f t="shared" ref="G137:G200" si="23">(E$365-E137)*0.6</f>
        <v>-3832.8128683276946</v>
      </c>
      <c r="H137" s="39">
        <f t="shared" ref="H137:H200" si="24">IF(E137&gt;=E$365*0.9,0,IF(E137&lt;0.9*E$365,(E$365*0.9-E137)*0.35))</f>
        <v>0</v>
      </c>
      <c r="I137" s="37">
        <f t="shared" ref="I137:I200" si="25">G137+H137</f>
        <v>-3832.8128683276946</v>
      </c>
      <c r="J137" s="82">
        <f t="shared" ref="J137:J200" si="26">I$367</f>
        <v>-432.16879506281578</v>
      </c>
      <c r="K137" s="37">
        <f t="shared" ref="K137:K200" si="27">I137+J137</f>
        <v>-4264.9816633905102</v>
      </c>
      <c r="L137" s="37">
        <f t="shared" ref="L137:L200" si="28">(I137*D137)</f>
        <v>-10007474.39920361</v>
      </c>
      <c r="M137" s="37">
        <f t="shared" ref="M137:M200" si="29">(K137*D137)</f>
        <v>-11135867.123112623</v>
      </c>
      <c r="N137" s="41">
        <f>'jan-aug'!M137</f>
        <v>-8576389.5171862263</v>
      </c>
      <c r="O137" s="41">
        <f t="shared" ref="O137:O200" si="30">M137-N137</f>
        <v>-2559477.6059263963</v>
      </c>
    </row>
    <row r="138" spans="1:15" s="34" customFormat="1" x14ac:dyDescent="0.2">
      <c r="A138" s="33">
        <v>3043</v>
      </c>
      <c r="B138" s="34" t="s">
        <v>145</v>
      </c>
      <c r="C138" s="63">
        <v>135218305</v>
      </c>
      <c r="D138" s="36">
        <v>4650</v>
      </c>
      <c r="E138" s="37">
        <f t="shared" si="21"/>
        <v>29079.205376344085</v>
      </c>
      <c r="F138" s="38">
        <f t="shared" si="22"/>
        <v>0.95208846036722161</v>
      </c>
      <c r="G138" s="37">
        <f t="shared" si="23"/>
        <v>878.00423524157009</v>
      </c>
      <c r="H138" s="39">
        <f t="shared" si="24"/>
        <v>0</v>
      </c>
      <c r="I138" s="37">
        <f t="shared" si="25"/>
        <v>878.00423524157009</v>
      </c>
      <c r="J138" s="82">
        <f t="shared" si="26"/>
        <v>-432.16879506281578</v>
      </c>
      <c r="K138" s="37">
        <f t="shared" si="27"/>
        <v>445.83544017875431</v>
      </c>
      <c r="L138" s="37">
        <f t="shared" si="28"/>
        <v>4082719.6938733007</v>
      </c>
      <c r="M138" s="37">
        <f t="shared" si="29"/>
        <v>2073134.7968312076</v>
      </c>
      <c r="N138" s="41">
        <f>'jan-aug'!M138</f>
        <v>308389.87624819588</v>
      </c>
      <c r="O138" s="41">
        <f t="shared" si="30"/>
        <v>1764744.9205830116</v>
      </c>
    </row>
    <row r="139" spans="1:15" s="34" customFormat="1" x14ac:dyDescent="0.2">
      <c r="A139" s="33">
        <v>3044</v>
      </c>
      <c r="B139" s="34" t="s">
        <v>146</v>
      </c>
      <c r="C139" s="63">
        <v>196510431</v>
      </c>
      <c r="D139" s="36">
        <v>4504</v>
      </c>
      <c r="E139" s="37">
        <f t="shared" si="21"/>
        <v>43630.202264653642</v>
      </c>
      <c r="F139" s="38">
        <f t="shared" si="22"/>
        <v>1.4285057504857805</v>
      </c>
      <c r="G139" s="37">
        <f t="shared" si="23"/>
        <v>-7852.5938977441638</v>
      </c>
      <c r="H139" s="39">
        <f t="shared" si="24"/>
        <v>0</v>
      </c>
      <c r="I139" s="37">
        <f t="shared" si="25"/>
        <v>-7852.5938977441638</v>
      </c>
      <c r="J139" s="82">
        <f t="shared" si="26"/>
        <v>-432.16879506281578</v>
      </c>
      <c r="K139" s="37">
        <f t="shared" si="27"/>
        <v>-8284.7626928069803</v>
      </c>
      <c r="L139" s="37">
        <f t="shared" si="28"/>
        <v>-35368082.91543971</v>
      </c>
      <c r="M139" s="37">
        <f t="shared" si="29"/>
        <v>-37314571.168402642</v>
      </c>
      <c r="N139" s="41">
        <f>'jan-aug'!M139</f>
        <v>-33062899.966145828</v>
      </c>
      <c r="O139" s="41">
        <f t="shared" si="30"/>
        <v>-4251671.2022568136</v>
      </c>
    </row>
    <row r="140" spans="1:15" s="34" customFormat="1" x14ac:dyDescent="0.2">
      <c r="A140" s="33">
        <v>3045</v>
      </c>
      <c r="B140" s="34" t="s">
        <v>147</v>
      </c>
      <c r="C140" s="63">
        <v>105134625</v>
      </c>
      <c r="D140" s="36">
        <v>3492</v>
      </c>
      <c r="E140" s="37">
        <f t="shared" si="21"/>
        <v>30107.280927835051</v>
      </c>
      <c r="F140" s="38">
        <f t="shared" si="22"/>
        <v>0.98574890109427415</v>
      </c>
      <c r="G140" s="37">
        <f t="shared" si="23"/>
        <v>261.15890434699105</v>
      </c>
      <c r="H140" s="39">
        <f t="shared" si="24"/>
        <v>0</v>
      </c>
      <c r="I140" s="37">
        <f t="shared" si="25"/>
        <v>261.15890434699105</v>
      </c>
      <c r="J140" s="82">
        <f t="shared" si="26"/>
        <v>-432.16879506281578</v>
      </c>
      <c r="K140" s="37">
        <f t="shared" si="27"/>
        <v>-171.00989071582472</v>
      </c>
      <c r="L140" s="37">
        <f t="shared" si="28"/>
        <v>911966.89397969272</v>
      </c>
      <c r="M140" s="37">
        <f t="shared" si="29"/>
        <v>-597166.53837965999</v>
      </c>
      <c r="N140" s="41">
        <f>'jan-aug'!M140</f>
        <v>-192414.062740066</v>
      </c>
      <c r="O140" s="41">
        <f t="shared" si="30"/>
        <v>-404752.47563959402</v>
      </c>
    </row>
    <row r="141" spans="1:15" s="34" customFormat="1" x14ac:dyDescent="0.2">
      <c r="A141" s="33">
        <v>3046</v>
      </c>
      <c r="B141" s="34" t="s">
        <v>148</v>
      </c>
      <c r="C141" s="63">
        <v>84958859</v>
      </c>
      <c r="D141" s="36">
        <v>2189</v>
      </c>
      <c r="E141" s="37">
        <f t="shared" si="21"/>
        <v>38811.721790772041</v>
      </c>
      <c r="F141" s="38">
        <f t="shared" si="22"/>
        <v>1.2707428544123041</v>
      </c>
      <c r="G141" s="37">
        <f t="shared" si="23"/>
        <v>-4961.5056134152028</v>
      </c>
      <c r="H141" s="39">
        <f t="shared" si="24"/>
        <v>0</v>
      </c>
      <c r="I141" s="37">
        <f t="shared" si="25"/>
        <v>-4961.5056134152028</v>
      </c>
      <c r="J141" s="82">
        <f t="shared" si="26"/>
        <v>-432.16879506281578</v>
      </c>
      <c r="K141" s="37">
        <f t="shared" si="27"/>
        <v>-5393.6744084780184</v>
      </c>
      <c r="L141" s="37">
        <f t="shared" si="28"/>
        <v>-10860735.787765879</v>
      </c>
      <c r="M141" s="37">
        <f t="shared" si="29"/>
        <v>-11806753.280158382</v>
      </c>
      <c r="N141" s="41">
        <f>'jan-aug'!M141</f>
        <v>-11381626.404105959</v>
      </c>
      <c r="O141" s="41">
        <f t="shared" si="30"/>
        <v>-425126.87605242245</v>
      </c>
    </row>
    <row r="142" spans="1:15" s="34" customFormat="1" x14ac:dyDescent="0.2">
      <c r="A142" s="33">
        <v>3047</v>
      </c>
      <c r="B142" s="34" t="s">
        <v>149</v>
      </c>
      <c r="C142" s="63">
        <v>354887336</v>
      </c>
      <c r="D142" s="36">
        <v>14273</v>
      </c>
      <c r="E142" s="37">
        <f t="shared" si="21"/>
        <v>24864.242695999441</v>
      </c>
      <c r="F142" s="38">
        <f t="shared" si="22"/>
        <v>0.81408546898908662</v>
      </c>
      <c r="G142" s="37">
        <f t="shared" si="23"/>
        <v>3406.9818434483568</v>
      </c>
      <c r="H142" s="39">
        <f t="shared" si="24"/>
        <v>918.416973450407</v>
      </c>
      <c r="I142" s="37">
        <f t="shared" si="25"/>
        <v>4325.3988168987635</v>
      </c>
      <c r="J142" s="82">
        <f t="shared" si="26"/>
        <v>-432.16879506281578</v>
      </c>
      <c r="K142" s="37">
        <f t="shared" si="27"/>
        <v>3893.2300218359478</v>
      </c>
      <c r="L142" s="37">
        <f t="shared" si="28"/>
        <v>61736417.313596047</v>
      </c>
      <c r="M142" s="37">
        <f t="shared" si="29"/>
        <v>55568072.101664484</v>
      </c>
      <c r="N142" s="41">
        <f>'jan-aug'!M142</f>
        <v>39237990.129689626</v>
      </c>
      <c r="O142" s="41">
        <f t="shared" si="30"/>
        <v>16330081.971974857</v>
      </c>
    </row>
    <row r="143" spans="1:15" s="34" customFormat="1" x14ac:dyDescent="0.2">
      <c r="A143" s="33">
        <v>3048</v>
      </c>
      <c r="B143" s="34" t="s">
        <v>150</v>
      </c>
      <c r="C143" s="63">
        <v>573899367</v>
      </c>
      <c r="D143" s="36">
        <v>20044</v>
      </c>
      <c r="E143" s="37">
        <f t="shared" si="21"/>
        <v>28631.977998403512</v>
      </c>
      <c r="F143" s="38">
        <f t="shared" si="22"/>
        <v>0.93744569347635265</v>
      </c>
      <c r="G143" s="37">
        <f t="shared" si="23"/>
        <v>1146.3406620059141</v>
      </c>
      <c r="H143" s="39">
        <f t="shared" si="24"/>
        <v>0</v>
      </c>
      <c r="I143" s="37">
        <f t="shared" si="25"/>
        <v>1146.3406620059141</v>
      </c>
      <c r="J143" s="82">
        <f t="shared" si="26"/>
        <v>-432.16879506281578</v>
      </c>
      <c r="K143" s="37">
        <f t="shared" si="27"/>
        <v>714.17186694309828</v>
      </c>
      <c r="L143" s="37">
        <f t="shared" si="28"/>
        <v>22977252.229246542</v>
      </c>
      <c r="M143" s="37">
        <f t="shared" si="29"/>
        <v>14314860.901007462</v>
      </c>
      <c r="N143" s="41">
        <f>'jan-aug'!M143</f>
        <v>10885806.088670712</v>
      </c>
      <c r="O143" s="41">
        <f t="shared" si="30"/>
        <v>3429054.8123367503</v>
      </c>
    </row>
    <row r="144" spans="1:15" s="34" customFormat="1" x14ac:dyDescent="0.2">
      <c r="A144" s="33">
        <v>3049</v>
      </c>
      <c r="B144" s="34" t="s">
        <v>151</v>
      </c>
      <c r="C144" s="63">
        <v>924348244</v>
      </c>
      <c r="D144" s="36">
        <v>27584</v>
      </c>
      <c r="E144" s="37">
        <f t="shared" si="21"/>
        <v>33510.304669373552</v>
      </c>
      <c r="F144" s="38">
        <f t="shared" si="22"/>
        <v>1.0971680266426709</v>
      </c>
      <c r="G144" s="37">
        <f t="shared" si="23"/>
        <v>-1780.6553405761099</v>
      </c>
      <c r="H144" s="39">
        <f t="shared" si="24"/>
        <v>0</v>
      </c>
      <c r="I144" s="37">
        <f t="shared" si="25"/>
        <v>-1780.6553405761099</v>
      </c>
      <c r="J144" s="82">
        <f t="shared" si="26"/>
        <v>-432.16879506281578</v>
      </c>
      <c r="K144" s="37">
        <f t="shared" si="27"/>
        <v>-2212.8241356389258</v>
      </c>
      <c r="L144" s="37">
        <f t="shared" si="28"/>
        <v>-49117596.914451413</v>
      </c>
      <c r="M144" s="37">
        <f t="shared" si="29"/>
        <v>-61038540.957464129</v>
      </c>
      <c r="N144" s="41">
        <f>'jan-aug'!M144</f>
        <v>-44550325.587692432</v>
      </c>
      <c r="O144" s="41">
        <f t="shared" si="30"/>
        <v>-16488215.369771697</v>
      </c>
    </row>
    <row r="145" spans="1:15" s="34" customFormat="1" x14ac:dyDescent="0.2">
      <c r="A145" s="33">
        <v>3050</v>
      </c>
      <c r="B145" s="34" t="s">
        <v>152</v>
      </c>
      <c r="C145" s="63">
        <v>77629934</v>
      </c>
      <c r="D145" s="36">
        <v>2720</v>
      </c>
      <c r="E145" s="37">
        <f t="shared" si="21"/>
        <v>28540.416911764707</v>
      </c>
      <c r="F145" s="38">
        <f t="shared" si="22"/>
        <v>0.93444787242590521</v>
      </c>
      <c r="G145" s="37">
        <f t="shared" si="23"/>
        <v>1201.2773139891972</v>
      </c>
      <c r="H145" s="39">
        <f t="shared" si="24"/>
        <v>0</v>
      </c>
      <c r="I145" s="37">
        <f t="shared" si="25"/>
        <v>1201.2773139891972</v>
      </c>
      <c r="J145" s="82">
        <f t="shared" si="26"/>
        <v>-432.16879506281578</v>
      </c>
      <c r="K145" s="37">
        <f t="shared" si="27"/>
        <v>769.10851892638141</v>
      </c>
      <c r="L145" s="37">
        <f t="shared" si="28"/>
        <v>3267474.2940506162</v>
      </c>
      <c r="M145" s="37">
        <f t="shared" si="29"/>
        <v>2091975.1714797574</v>
      </c>
      <c r="N145" s="41">
        <f>'jan-aug'!M145</f>
        <v>1576800.6446010948</v>
      </c>
      <c r="O145" s="41">
        <f t="shared" si="30"/>
        <v>515174.52687866264</v>
      </c>
    </row>
    <row r="146" spans="1:15" s="34" customFormat="1" x14ac:dyDescent="0.2">
      <c r="A146" s="33">
        <v>3051</v>
      </c>
      <c r="B146" s="34" t="s">
        <v>153</v>
      </c>
      <c r="C146" s="63">
        <v>37490314</v>
      </c>
      <c r="D146" s="36">
        <v>1370</v>
      </c>
      <c r="E146" s="37">
        <f t="shared" si="21"/>
        <v>27365.192700729927</v>
      </c>
      <c r="F146" s="38">
        <f t="shared" si="22"/>
        <v>0.89596960607751919</v>
      </c>
      <c r="G146" s="37">
        <f t="shared" si="23"/>
        <v>1906.4118406100649</v>
      </c>
      <c r="H146" s="39">
        <f t="shared" si="24"/>
        <v>43.084471794736778</v>
      </c>
      <c r="I146" s="37">
        <f t="shared" si="25"/>
        <v>1949.4963124048018</v>
      </c>
      <c r="J146" s="82">
        <f t="shared" si="26"/>
        <v>-432.16879506281578</v>
      </c>
      <c r="K146" s="37">
        <f t="shared" si="27"/>
        <v>1517.3275173419861</v>
      </c>
      <c r="L146" s="37">
        <f t="shared" si="28"/>
        <v>2670809.9479945786</v>
      </c>
      <c r="M146" s="37">
        <f t="shared" si="29"/>
        <v>2078738.6987585209</v>
      </c>
      <c r="N146" s="41">
        <f>'jan-aug'!M146</f>
        <v>1226601.0224645212</v>
      </c>
      <c r="O146" s="41">
        <f t="shared" si="30"/>
        <v>852137.67629399966</v>
      </c>
    </row>
    <row r="147" spans="1:15" s="34" customFormat="1" x14ac:dyDescent="0.2">
      <c r="A147" s="33">
        <v>3052</v>
      </c>
      <c r="B147" s="34" t="s">
        <v>154</v>
      </c>
      <c r="C147" s="63">
        <v>86519146</v>
      </c>
      <c r="D147" s="36">
        <v>2455</v>
      </c>
      <c r="E147" s="37">
        <f t="shared" si="21"/>
        <v>35242.014663951122</v>
      </c>
      <c r="F147" s="38">
        <f t="shared" si="22"/>
        <v>1.1538663126240731</v>
      </c>
      <c r="G147" s="37">
        <f t="shared" si="23"/>
        <v>-2819.6813373226519</v>
      </c>
      <c r="H147" s="39">
        <f t="shared" si="24"/>
        <v>0</v>
      </c>
      <c r="I147" s="37">
        <f t="shared" si="25"/>
        <v>-2819.6813373226519</v>
      </c>
      <c r="J147" s="82">
        <f t="shared" si="26"/>
        <v>-432.16879506281578</v>
      </c>
      <c r="K147" s="37">
        <f t="shared" si="27"/>
        <v>-3251.8501323854675</v>
      </c>
      <c r="L147" s="37">
        <f t="shared" si="28"/>
        <v>-6922317.6831271099</v>
      </c>
      <c r="M147" s="37">
        <f t="shared" si="29"/>
        <v>-7983292.0750063229</v>
      </c>
      <c r="N147" s="41">
        <f>'jan-aug'!M147</f>
        <v>-8891928.5597442314</v>
      </c>
      <c r="O147" s="41">
        <f t="shared" si="30"/>
        <v>908636.48473790847</v>
      </c>
    </row>
    <row r="148" spans="1:15" s="34" customFormat="1" x14ac:dyDescent="0.2">
      <c r="A148" s="33">
        <v>3053</v>
      </c>
      <c r="B148" s="34" t="s">
        <v>127</v>
      </c>
      <c r="C148" s="63">
        <v>173479309</v>
      </c>
      <c r="D148" s="36">
        <v>6908</v>
      </c>
      <c r="E148" s="37">
        <f t="shared" si="21"/>
        <v>25112.812536189926</v>
      </c>
      <c r="F148" s="38">
        <f t="shared" si="22"/>
        <v>0.82222394710008784</v>
      </c>
      <c r="G148" s="37">
        <f t="shared" si="23"/>
        <v>3257.839939334066</v>
      </c>
      <c r="H148" s="39">
        <f t="shared" si="24"/>
        <v>831.41752938373736</v>
      </c>
      <c r="I148" s="37">
        <f t="shared" si="25"/>
        <v>4089.2574687178035</v>
      </c>
      <c r="J148" s="82">
        <f t="shared" si="26"/>
        <v>-432.16879506281578</v>
      </c>
      <c r="K148" s="37">
        <f t="shared" si="27"/>
        <v>3657.0886736549878</v>
      </c>
      <c r="L148" s="37">
        <f t="shared" si="28"/>
        <v>28248590.593902588</v>
      </c>
      <c r="M148" s="37">
        <f t="shared" si="29"/>
        <v>25263168.557608657</v>
      </c>
      <c r="N148" s="41">
        <f>'jan-aug'!M148</f>
        <v>19867323.056960415</v>
      </c>
      <c r="O148" s="41">
        <f t="shared" si="30"/>
        <v>5395845.5006482415</v>
      </c>
    </row>
    <row r="149" spans="1:15" s="34" customFormat="1" x14ac:dyDescent="0.2">
      <c r="A149" s="33">
        <v>3054</v>
      </c>
      <c r="B149" s="34" t="s">
        <v>128</v>
      </c>
      <c r="C149" s="63">
        <v>232198363</v>
      </c>
      <c r="D149" s="36">
        <v>9144</v>
      </c>
      <c r="E149" s="37">
        <f t="shared" si="21"/>
        <v>25393.521762904638</v>
      </c>
      <c r="F149" s="38">
        <f t="shared" si="22"/>
        <v>0.83141470771458181</v>
      </c>
      <c r="G149" s="37">
        <f t="shared" si="23"/>
        <v>3089.4144033052385</v>
      </c>
      <c r="H149" s="39">
        <f t="shared" si="24"/>
        <v>733.16930003358789</v>
      </c>
      <c r="I149" s="37">
        <f t="shared" si="25"/>
        <v>3822.5837033388261</v>
      </c>
      <c r="J149" s="82">
        <f t="shared" si="26"/>
        <v>-432.16879506281578</v>
      </c>
      <c r="K149" s="37">
        <f t="shared" si="27"/>
        <v>3390.4149082760105</v>
      </c>
      <c r="L149" s="37">
        <f t="shared" si="28"/>
        <v>34953705.383330226</v>
      </c>
      <c r="M149" s="37">
        <f t="shared" si="29"/>
        <v>31001953.921275839</v>
      </c>
      <c r="N149" s="41">
        <f>'jan-aug'!M149</f>
        <v>25226014.348993357</v>
      </c>
      <c r="O149" s="41">
        <f t="shared" si="30"/>
        <v>5775939.5722824819</v>
      </c>
    </row>
    <row r="150" spans="1:15" s="34" customFormat="1" x14ac:dyDescent="0.2">
      <c r="A150" s="33">
        <v>3401</v>
      </c>
      <c r="B150" s="34" t="s">
        <v>91</v>
      </c>
      <c r="C150" s="63">
        <v>452656230</v>
      </c>
      <c r="D150" s="36">
        <v>17949</v>
      </c>
      <c r="E150" s="37">
        <f t="shared" si="21"/>
        <v>25219.022229650676</v>
      </c>
      <c r="F150" s="38">
        <f t="shared" si="22"/>
        <v>0.82570138130829296</v>
      </c>
      <c r="G150" s="37">
        <f t="shared" si="23"/>
        <v>3194.1141232576156</v>
      </c>
      <c r="H150" s="39">
        <f t="shared" si="24"/>
        <v>794.24413667247461</v>
      </c>
      <c r="I150" s="37">
        <f t="shared" si="25"/>
        <v>3988.3582599300903</v>
      </c>
      <c r="J150" s="82">
        <f t="shared" si="26"/>
        <v>-432.16879506281578</v>
      </c>
      <c r="K150" s="37">
        <f t="shared" si="27"/>
        <v>3556.1894648672746</v>
      </c>
      <c r="L150" s="37">
        <f t="shared" si="28"/>
        <v>71587042.407485187</v>
      </c>
      <c r="M150" s="37">
        <f t="shared" si="29"/>
        <v>63830044.704902716</v>
      </c>
      <c r="N150" s="41">
        <f>'jan-aug'!M150</f>
        <v>53419120.523926221</v>
      </c>
      <c r="O150" s="41">
        <f t="shared" si="30"/>
        <v>10410924.180976495</v>
      </c>
    </row>
    <row r="151" spans="1:15" s="34" customFormat="1" x14ac:dyDescent="0.2">
      <c r="A151" s="33">
        <v>3403</v>
      </c>
      <c r="B151" s="34" t="s">
        <v>92</v>
      </c>
      <c r="C151" s="63">
        <v>876609213</v>
      </c>
      <c r="D151" s="36">
        <v>31999</v>
      </c>
      <c r="E151" s="37">
        <f t="shared" si="21"/>
        <v>27394.893996687395</v>
      </c>
      <c r="F151" s="38">
        <f t="shared" si="22"/>
        <v>0.89694206253817821</v>
      </c>
      <c r="G151" s="37">
        <f t="shared" si="23"/>
        <v>1888.5910630355843</v>
      </c>
      <c r="H151" s="39">
        <f t="shared" si="24"/>
        <v>32.6890182096231</v>
      </c>
      <c r="I151" s="37">
        <f t="shared" si="25"/>
        <v>1921.2800812452074</v>
      </c>
      <c r="J151" s="82">
        <f t="shared" si="26"/>
        <v>-432.16879506281578</v>
      </c>
      <c r="K151" s="37">
        <f t="shared" si="27"/>
        <v>1489.1112861823917</v>
      </c>
      <c r="L151" s="37">
        <f t="shared" si="28"/>
        <v>61479041.319765389</v>
      </c>
      <c r="M151" s="37">
        <f t="shared" si="29"/>
        <v>47650072.046550356</v>
      </c>
      <c r="N151" s="41">
        <f>'jan-aug'!M151</f>
        <v>45201926.854455106</v>
      </c>
      <c r="O151" s="41">
        <f t="shared" si="30"/>
        <v>2448145.1920952499</v>
      </c>
    </row>
    <row r="152" spans="1:15" s="34" customFormat="1" x14ac:dyDescent="0.2">
      <c r="A152" s="33">
        <v>3405</v>
      </c>
      <c r="B152" s="34" t="s">
        <v>112</v>
      </c>
      <c r="C152" s="63">
        <v>779991152</v>
      </c>
      <c r="D152" s="36">
        <v>28425</v>
      </c>
      <c r="E152" s="37">
        <f t="shared" si="21"/>
        <v>27440.321970096746</v>
      </c>
      <c r="F152" s="38">
        <f t="shared" si="22"/>
        <v>0.8984294294968399</v>
      </c>
      <c r="G152" s="37">
        <f t="shared" si="23"/>
        <v>1861.3342789899739</v>
      </c>
      <c r="H152" s="39">
        <f t="shared" si="24"/>
        <v>16.789227516350365</v>
      </c>
      <c r="I152" s="37">
        <f t="shared" si="25"/>
        <v>1878.1235065063242</v>
      </c>
      <c r="J152" s="82">
        <f t="shared" si="26"/>
        <v>-432.16879506281578</v>
      </c>
      <c r="K152" s="37">
        <f t="shared" si="27"/>
        <v>1445.9547114435086</v>
      </c>
      <c r="L152" s="37">
        <f t="shared" si="28"/>
        <v>53385660.672442265</v>
      </c>
      <c r="M152" s="37">
        <f t="shared" si="29"/>
        <v>41101262.672781728</v>
      </c>
      <c r="N152" s="41">
        <f>'jan-aug'!M152</f>
        <v>35303944.317458011</v>
      </c>
      <c r="O152" s="41">
        <f t="shared" si="30"/>
        <v>5797318.355323717</v>
      </c>
    </row>
    <row r="153" spans="1:15" s="34" customFormat="1" x14ac:dyDescent="0.2">
      <c r="A153" s="33">
        <v>3407</v>
      </c>
      <c r="B153" s="34" t="s">
        <v>113</v>
      </c>
      <c r="C153" s="63">
        <v>752064364</v>
      </c>
      <c r="D153" s="36">
        <v>30267</v>
      </c>
      <c r="E153" s="37">
        <f t="shared" si="21"/>
        <v>24847.667889120163</v>
      </c>
      <c r="F153" s="38">
        <f t="shared" si="22"/>
        <v>0.81354278970475469</v>
      </c>
      <c r="G153" s="37">
        <f t="shared" si="23"/>
        <v>3416.9267275759235</v>
      </c>
      <c r="H153" s="39">
        <f t="shared" si="24"/>
        <v>924.21815585815432</v>
      </c>
      <c r="I153" s="37">
        <f t="shared" si="25"/>
        <v>4341.1448834340781</v>
      </c>
      <c r="J153" s="82">
        <f t="shared" si="26"/>
        <v>-432.16879506281578</v>
      </c>
      <c r="K153" s="37">
        <f t="shared" si="27"/>
        <v>3908.9760883712624</v>
      </c>
      <c r="L153" s="37">
        <f t="shared" si="28"/>
        <v>131393432.18689924</v>
      </c>
      <c r="M153" s="37">
        <f t="shared" si="29"/>
        <v>118312979.26673301</v>
      </c>
      <c r="N153" s="41">
        <f>'jan-aug'!M153</f>
        <v>97614545.598193556</v>
      </c>
      <c r="O153" s="41">
        <f t="shared" si="30"/>
        <v>20698433.66853945</v>
      </c>
    </row>
    <row r="154" spans="1:15" s="34" customFormat="1" x14ac:dyDescent="0.2">
      <c r="A154" s="33">
        <v>3411</v>
      </c>
      <c r="B154" s="34" t="s">
        <v>93</v>
      </c>
      <c r="C154" s="63">
        <v>825360229</v>
      </c>
      <c r="D154" s="36">
        <v>35073</v>
      </c>
      <c r="E154" s="37">
        <f t="shared" si="21"/>
        <v>23532.638468337467</v>
      </c>
      <c r="F154" s="38">
        <f t="shared" si="22"/>
        <v>0.77048713118978318</v>
      </c>
      <c r="G154" s="37">
        <f t="shared" si="23"/>
        <v>4205.944380045541</v>
      </c>
      <c r="H154" s="39">
        <f t="shared" si="24"/>
        <v>1384.4784531320977</v>
      </c>
      <c r="I154" s="37">
        <f t="shared" si="25"/>
        <v>5590.4228331776385</v>
      </c>
      <c r="J154" s="82">
        <f t="shared" si="26"/>
        <v>-432.16879506281578</v>
      </c>
      <c r="K154" s="37">
        <f t="shared" si="27"/>
        <v>5158.2540381148228</v>
      </c>
      <c r="L154" s="37">
        <f t="shared" si="28"/>
        <v>196072900.02803931</v>
      </c>
      <c r="M154" s="37">
        <f t="shared" si="29"/>
        <v>180915443.87880117</v>
      </c>
      <c r="N154" s="41">
        <f>'jan-aug'!M154</f>
        <v>150866553.18929821</v>
      </c>
      <c r="O154" s="41">
        <f t="shared" si="30"/>
        <v>30048890.689502954</v>
      </c>
    </row>
    <row r="155" spans="1:15" s="34" customFormat="1" x14ac:dyDescent="0.2">
      <c r="A155" s="33">
        <v>3412</v>
      </c>
      <c r="B155" s="34" t="s">
        <v>94</v>
      </c>
      <c r="C155" s="63">
        <v>165801643</v>
      </c>
      <c r="D155" s="36">
        <v>7715</v>
      </c>
      <c r="E155" s="37">
        <f t="shared" si="21"/>
        <v>21490.815683732988</v>
      </c>
      <c r="F155" s="38">
        <f t="shared" si="22"/>
        <v>0.70363537626121719</v>
      </c>
      <c r="G155" s="37">
        <f t="shared" si="23"/>
        <v>5431.038050808228</v>
      </c>
      <c r="H155" s="39">
        <f t="shared" si="24"/>
        <v>2099.1164277436656</v>
      </c>
      <c r="I155" s="37">
        <f t="shared" si="25"/>
        <v>7530.1544785518936</v>
      </c>
      <c r="J155" s="82">
        <f t="shared" si="26"/>
        <v>-432.16879506281578</v>
      </c>
      <c r="K155" s="37">
        <f t="shared" si="27"/>
        <v>7097.9856834890779</v>
      </c>
      <c r="L155" s="37">
        <f t="shared" si="28"/>
        <v>58095141.802027859</v>
      </c>
      <c r="M155" s="37">
        <f t="shared" si="29"/>
        <v>54760959.548118234</v>
      </c>
      <c r="N155" s="41">
        <f>'jan-aug'!M155</f>
        <v>43624940.91423706</v>
      </c>
      <c r="O155" s="41">
        <f t="shared" si="30"/>
        <v>11136018.633881174</v>
      </c>
    </row>
    <row r="156" spans="1:15" s="34" customFormat="1" x14ac:dyDescent="0.2">
      <c r="A156" s="33">
        <v>3413</v>
      </c>
      <c r="B156" s="34" t="s">
        <v>95</v>
      </c>
      <c r="C156" s="63">
        <v>483492648</v>
      </c>
      <c r="D156" s="36">
        <v>21156</v>
      </c>
      <c r="E156" s="37">
        <f t="shared" si="21"/>
        <v>22853.689166193988</v>
      </c>
      <c r="F156" s="38">
        <f t="shared" si="22"/>
        <v>0.74825750739576269</v>
      </c>
      <c r="G156" s="37">
        <f t="shared" si="23"/>
        <v>4613.313961331628</v>
      </c>
      <c r="H156" s="39">
        <f t="shared" si="24"/>
        <v>1622.1107088823155</v>
      </c>
      <c r="I156" s="37">
        <f t="shared" si="25"/>
        <v>6235.4246702139435</v>
      </c>
      <c r="J156" s="82">
        <f t="shared" si="26"/>
        <v>-432.16879506281578</v>
      </c>
      <c r="K156" s="37">
        <f t="shared" si="27"/>
        <v>5803.2558751511278</v>
      </c>
      <c r="L156" s="37">
        <f t="shared" si="28"/>
        <v>131916644.32304619</v>
      </c>
      <c r="M156" s="37">
        <f t="shared" si="29"/>
        <v>122773681.29469725</v>
      </c>
      <c r="N156" s="41">
        <f>'jan-aug'!M156</f>
        <v>96518575.301542357</v>
      </c>
      <c r="O156" s="41">
        <f t="shared" si="30"/>
        <v>26255105.993154898</v>
      </c>
    </row>
    <row r="157" spans="1:15" s="34" customFormat="1" x14ac:dyDescent="0.2">
      <c r="A157" s="33">
        <v>3414</v>
      </c>
      <c r="B157" s="34" t="s">
        <v>96</v>
      </c>
      <c r="C157" s="63">
        <v>102074772</v>
      </c>
      <c r="D157" s="36">
        <v>5016</v>
      </c>
      <c r="E157" s="37">
        <f t="shared" si="21"/>
        <v>20349.834928229666</v>
      </c>
      <c r="F157" s="38">
        <f t="shared" si="22"/>
        <v>0.66627828218809293</v>
      </c>
      <c r="G157" s="37">
        <f t="shared" si="23"/>
        <v>6115.6265041102215</v>
      </c>
      <c r="H157" s="39">
        <f t="shared" si="24"/>
        <v>2498.459692169828</v>
      </c>
      <c r="I157" s="37">
        <f t="shared" si="25"/>
        <v>8614.08619628005</v>
      </c>
      <c r="J157" s="82">
        <f t="shared" si="26"/>
        <v>-432.16879506281578</v>
      </c>
      <c r="K157" s="37">
        <f t="shared" si="27"/>
        <v>8181.9174012172343</v>
      </c>
      <c r="L157" s="37">
        <f t="shared" si="28"/>
        <v>43208256.360540733</v>
      </c>
      <c r="M157" s="37">
        <f t="shared" si="29"/>
        <v>41040497.684505649</v>
      </c>
      <c r="N157" s="41">
        <f>'jan-aug'!M157</f>
        <v>32696331.806009468</v>
      </c>
      <c r="O157" s="41">
        <f t="shared" si="30"/>
        <v>8344165.8784961812</v>
      </c>
    </row>
    <row r="158" spans="1:15" s="34" customFormat="1" x14ac:dyDescent="0.2">
      <c r="A158" s="33">
        <v>3415</v>
      </c>
      <c r="B158" s="34" t="s">
        <v>97</v>
      </c>
      <c r="C158" s="63">
        <v>189475298</v>
      </c>
      <c r="D158" s="36">
        <v>7978</v>
      </c>
      <c r="E158" s="37">
        <f t="shared" si="21"/>
        <v>23749.723990975181</v>
      </c>
      <c r="F158" s="38">
        <f t="shared" si="22"/>
        <v>0.77759477455008941</v>
      </c>
      <c r="G158" s="37">
        <f t="shared" si="23"/>
        <v>4075.6930664629126</v>
      </c>
      <c r="H158" s="39">
        <f t="shared" si="24"/>
        <v>1308.4985202088981</v>
      </c>
      <c r="I158" s="37">
        <f t="shared" si="25"/>
        <v>5384.1915866718109</v>
      </c>
      <c r="J158" s="82">
        <f t="shared" si="26"/>
        <v>-432.16879506281578</v>
      </c>
      <c r="K158" s="37">
        <f t="shared" si="27"/>
        <v>4952.0227916089952</v>
      </c>
      <c r="L158" s="37">
        <f t="shared" si="28"/>
        <v>42955080.47846771</v>
      </c>
      <c r="M158" s="37">
        <f t="shared" si="29"/>
        <v>39507237.831456564</v>
      </c>
      <c r="N158" s="41">
        <f>'jan-aug'!M158</f>
        <v>31856089.899570093</v>
      </c>
      <c r="O158" s="41">
        <f t="shared" si="30"/>
        <v>7651147.9318864718</v>
      </c>
    </row>
    <row r="159" spans="1:15" s="34" customFormat="1" x14ac:dyDescent="0.2">
      <c r="A159" s="33">
        <v>3416</v>
      </c>
      <c r="B159" s="34" t="s">
        <v>98</v>
      </c>
      <c r="C159" s="63">
        <v>126450405</v>
      </c>
      <c r="D159" s="36">
        <v>6032</v>
      </c>
      <c r="E159" s="37">
        <f t="shared" si="21"/>
        <v>20963.263428381964</v>
      </c>
      <c r="F159" s="38">
        <f t="shared" si="22"/>
        <v>0.6863626754408223</v>
      </c>
      <c r="G159" s="37">
        <f t="shared" si="23"/>
        <v>5747.5694040188428</v>
      </c>
      <c r="H159" s="39">
        <f t="shared" si="24"/>
        <v>2283.7597171165235</v>
      </c>
      <c r="I159" s="37">
        <f t="shared" si="25"/>
        <v>8031.3291211353662</v>
      </c>
      <c r="J159" s="82">
        <f t="shared" si="26"/>
        <v>-432.16879506281578</v>
      </c>
      <c r="K159" s="37">
        <f t="shared" si="27"/>
        <v>7599.1603260725506</v>
      </c>
      <c r="L159" s="37">
        <f t="shared" si="28"/>
        <v>48444977.258688532</v>
      </c>
      <c r="M159" s="37">
        <f t="shared" si="29"/>
        <v>45838135.086869627</v>
      </c>
      <c r="N159" s="41">
        <f>'jan-aug'!M159</f>
        <v>36329842.544786513</v>
      </c>
      <c r="O159" s="41">
        <f t="shared" si="30"/>
        <v>9508292.5420831144</v>
      </c>
    </row>
    <row r="160" spans="1:15" s="34" customFormat="1" x14ac:dyDescent="0.2">
      <c r="A160" s="33">
        <v>3417</v>
      </c>
      <c r="B160" s="34" t="s">
        <v>99</v>
      </c>
      <c r="C160" s="63">
        <v>99155129</v>
      </c>
      <c r="D160" s="36">
        <v>4548</v>
      </c>
      <c r="E160" s="37">
        <f t="shared" si="21"/>
        <v>21801.919305189094</v>
      </c>
      <c r="F160" s="38">
        <f t="shared" si="22"/>
        <v>0.71382128623136265</v>
      </c>
      <c r="G160" s="37">
        <f t="shared" si="23"/>
        <v>5244.3758779345644</v>
      </c>
      <c r="H160" s="39">
        <f t="shared" si="24"/>
        <v>1990.2301602340283</v>
      </c>
      <c r="I160" s="37">
        <f t="shared" si="25"/>
        <v>7234.6060381685929</v>
      </c>
      <c r="J160" s="82">
        <f t="shared" si="26"/>
        <v>-432.16879506281578</v>
      </c>
      <c r="K160" s="37">
        <f t="shared" si="27"/>
        <v>6802.4372431057773</v>
      </c>
      <c r="L160" s="37">
        <f t="shared" si="28"/>
        <v>32902988.26159076</v>
      </c>
      <c r="M160" s="37">
        <f t="shared" si="29"/>
        <v>30937484.581645075</v>
      </c>
      <c r="N160" s="41">
        <f>'jan-aug'!M160</f>
        <v>25080183.372793276</v>
      </c>
      <c r="O160" s="41">
        <f t="shared" si="30"/>
        <v>5857301.2088517994</v>
      </c>
    </row>
    <row r="161" spans="1:15" s="34" customFormat="1" x14ac:dyDescent="0.2">
      <c r="A161" s="33">
        <v>3418</v>
      </c>
      <c r="B161" s="34" t="s">
        <v>100</v>
      </c>
      <c r="C161" s="63">
        <v>149813676</v>
      </c>
      <c r="D161" s="36">
        <v>7211</v>
      </c>
      <c r="E161" s="37">
        <f t="shared" si="21"/>
        <v>20775.714325336292</v>
      </c>
      <c r="F161" s="38">
        <f t="shared" si="22"/>
        <v>0.68022209028895742</v>
      </c>
      <c r="G161" s="37">
        <f t="shared" si="23"/>
        <v>5860.0988658462456</v>
      </c>
      <c r="H161" s="39">
        <f t="shared" si="24"/>
        <v>2349.4019031825092</v>
      </c>
      <c r="I161" s="37">
        <f t="shared" si="25"/>
        <v>8209.5007690287548</v>
      </c>
      <c r="J161" s="82">
        <f t="shared" si="26"/>
        <v>-432.16879506281578</v>
      </c>
      <c r="K161" s="37">
        <f t="shared" si="27"/>
        <v>7777.3319739659391</v>
      </c>
      <c r="L161" s="37">
        <f t="shared" si="28"/>
        <v>59198710.045466349</v>
      </c>
      <c r="M161" s="37">
        <f t="shared" si="29"/>
        <v>56082340.864268385</v>
      </c>
      <c r="N161" s="41">
        <f>'jan-aug'!M161</f>
        <v>45156797.578465767</v>
      </c>
      <c r="O161" s="41">
        <f t="shared" si="30"/>
        <v>10925543.285802618</v>
      </c>
    </row>
    <row r="162" spans="1:15" s="34" customFormat="1" x14ac:dyDescent="0.2">
      <c r="A162" s="33">
        <v>3419</v>
      </c>
      <c r="B162" s="34" t="s">
        <v>404</v>
      </c>
      <c r="C162" s="63">
        <v>78220996</v>
      </c>
      <c r="D162" s="36">
        <v>3597</v>
      </c>
      <c r="E162" s="37">
        <f t="shared" si="21"/>
        <v>21746.176257992771</v>
      </c>
      <c r="F162" s="38">
        <f t="shared" si="22"/>
        <v>0.71199619124357116</v>
      </c>
      <c r="G162" s="37">
        <f t="shared" si="23"/>
        <v>5277.821706252359</v>
      </c>
      <c r="H162" s="39">
        <f t="shared" si="24"/>
        <v>2009.7402267527414</v>
      </c>
      <c r="I162" s="37">
        <f t="shared" si="25"/>
        <v>7287.5619330051004</v>
      </c>
      <c r="J162" s="82">
        <f t="shared" si="26"/>
        <v>-432.16879506281578</v>
      </c>
      <c r="K162" s="37">
        <f t="shared" si="27"/>
        <v>6855.3931379422847</v>
      </c>
      <c r="L162" s="37">
        <f t="shared" si="28"/>
        <v>26213360.273019347</v>
      </c>
      <c r="M162" s="37">
        <f t="shared" si="29"/>
        <v>24658849.117178399</v>
      </c>
      <c r="N162" s="41">
        <f>'jan-aug'!M162</f>
        <v>20249597.155296266</v>
      </c>
      <c r="O162" s="41">
        <f t="shared" si="30"/>
        <v>4409251.961882133</v>
      </c>
    </row>
    <row r="163" spans="1:15" s="34" customFormat="1" x14ac:dyDescent="0.2">
      <c r="A163" s="33">
        <v>3420</v>
      </c>
      <c r="B163" s="34" t="s">
        <v>101</v>
      </c>
      <c r="C163" s="63">
        <v>501455355</v>
      </c>
      <c r="D163" s="36">
        <v>21435</v>
      </c>
      <c r="E163" s="37">
        <f t="shared" si="21"/>
        <v>23394.231630510847</v>
      </c>
      <c r="F163" s="38">
        <f t="shared" si="22"/>
        <v>0.76595552341628315</v>
      </c>
      <c r="G163" s="37">
        <f t="shared" si="23"/>
        <v>4288.9884827415126</v>
      </c>
      <c r="H163" s="39">
        <f t="shared" si="24"/>
        <v>1432.9208463714149</v>
      </c>
      <c r="I163" s="37">
        <f t="shared" si="25"/>
        <v>5721.9093291129275</v>
      </c>
      <c r="J163" s="82">
        <f t="shared" si="26"/>
        <v>-432.16879506281578</v>
      </c>
      <c r="K163" s="37">
        <f t="shared" si="27"/>
        <v>5289.7405340501118</v>
      </c>
      <c r="L163" s="37">
        <f t="shared" si="28"/>
        <v>122649126.4695356</v>
      </c>
      <c r="M163" s="37">
        <f t="shared" si="29"/>
        <v>113385588.34736414</v>
      </c>
      <c r="N163" s="41">
        <f>'jan-aug'!M163</f>
        <v>87552559.721344307</v>
      </c>
      <c r="O163" s="41">
        <f t="shared" si="30"/>
        <v>25833028.626019835</v>
      </c>
    </row>
    <row r="164" spans="1:15" s="34" customFormat="1" x14ac:dyDescent="0.2">
      <c r="A164" s="33">
        <v>3421</v>
      </c>
      <c r="B164" s="34" t="s">
        <v>102</v>
      </c>
      <c r="C164" s="63">
        <v>160769228</v>
      </c>
      <c r="D164" s="36">
        <v>6603</v>
      </c>
      <c r="E164" s="37">
        <f t="shared" si="21"/>
        <v>24347.906709071634</v>
      </c>
      <c r="F164" s="38">
        <f t="shared" si="22"/>
        <v>0.79718000240346254</v>
      </c>
      <c r="G164" s="37">
        <f t="shared" si="23"/>
        <v>3716.7834356050407</v>
      </c>
      <c r="H164" s="39">
        <f t="shared" si="24"/>
        <v>1099.1345688751392</v>
      </c>
      <c r="I164" s="37">
        <f t="shared" si="25"/>
        <v>4815.9180044801797</v>
      </c>
      <c r="J164" s="82">
        <f t="shared" si="26"/>
        <v>-432.16879506281578</v>
      </c>
      <c r="K164" s="37">
        <f t="shared" si="27"/>
        <v>4383.749209417364</v>
      </c>
      <c r="L164" s="37">
        <f t="shared" si="28"/>
        <v>31799506.583582625</v>
      </c>
      <c r="M164" s="37">
        <f t="shared" si="29"/>
        <v>28945896.029782854</v>
      </c>
      <c r="N164" s="41">
        <f>'jan-aug'!M164</f>
        <v>23187525.668646429</v>
      </c>
      <c r="O164" s="41">
        <f t="shared" si="30"/>
        <v>5758370.3611364253</v>
      </c>
    </row>
    <row r="165" spans="1:15" s="34" customFormat="1" x14ac:dyDescent="0.2">
      <c r="A165" s="33">
        <v>3422</v>
      </c>
      <c r="B165" s="34" t="s">
        <v>103</v>
      </c>
      <c r="C165" s="63">
        <v>97657099</v>
      </c>
      <c r="D165" s="36">
        <v>4195</v>
      </c>
      <c r="E165" s="37">
        <f t="shared" si="21"/>
        <v>23279.403814064361</v>
      </c>
      <c r="F165" s="38">
        <f t="shared" si="22"/>
        <v>0.76219592140677295</v>
      </c>
      <c r="G165" s="37">
        <f t="shared" si="23"/>
        <v>4357.8851726094044</v>
      </c>
      <c r="H165" s="39">
        <f t="shared" si="24"/>
        <v>1473.1105821276851</v>
      </c>
      <c r="I165" s="37">
        <f t="shared" si="25"/>
        <v>5830.9957547370896</v>
      </c>
      <c r="J165" s="82">
        <f t="shared" si="26"/>
        <v>-432.16879506281578</v>
      </c>
      <c r="K165" s="37">
        <f t="shared" si="27"/>
        <v>5398.8269596742739</v>
      </c>
      <c r="L165" s="37">
        <f t="shared" si="28"/>
        <v>24461027.191122092</v>
      </c>
      <c r="M165" s="37">
        <f t="shared" si="29"/>
        <v>22648079.095833577</v>
      </c>
      <c r="N165" s="41">
        <f>'jan-aug'!M165</f>
        <v>16335442.731072506</v>
      </c>
      <c r="O165" s="41">
        <f t="shared" si="30"/>
        <v>6312636.3647610713</v>
      </c>
    </row>
    <row r="166" spans="1:15" s="34" customFormat="1" x14ac:dyDescent="0.2">
      <c r="A166" s="33">
        <v>3423</v>
      </c>
      <c r="B166" s="34" t="s">
        <v>104</v>
      </c>
      <c r="C166" s="63">
        <v>48816572</v>
      </c>
      <c r="D166" s="36">
        <v>2318</v>
      </c>
      <c r="E166" s="37">
        <f t="shared" si="21"/>
        <v>21059.780845556514</v>
      </c>
      <c r="F166" s="38">
        <f t="shared" si="22"/>
        <v>0.68952277276559626</v>
      </c>
      <c r="G166" s="37">
        <f t="shared" si="23"/>
        <v>5689.6589537141126</v>
      </c>
      <c r="H166" s="39">
        <f t="shared" si="24"/>
        <v>2249.9786211054316</v>
      </c>
      <c r="I166" s="37">
        <f t="shared" si="25"/>
        <v>7939.6375748195442</v>
      </c>
      <c r="J166" s="82">
        <f t="shared" si="26"/>
        <v>-432.16879506281578</v>
      </c>
      <c r="K166" s="37">
        <f t="shared" si="27"/>
        <v>7507.4687797567285</v>
      </c>
      <c r="L166" s="37">
        <f t="shared" si="28"/>
        <v>18404079.898431703</v>
      </c>
      <c r="M166" s="37">
        <f t="shared" si="29"/>
        <v>17402312.631476097</v>
      </c>
      <c r="N166" s="41">
        <f>'jan-aug'!M166</f>
        <v>13208515.481186194</v>
      </c>
      <c r="O166" s="41">
        <f t="shared" si="30"/>
        <v>4193797.1502899025</v>
      </c>
    </row>
    <row r="167" spans="1:15" s="34" customFormat="1" x14ac:dyDescent="0.2">
      <c r="A167" s="33">
        <v>3424</v>
      </c>
      <c r="B167" s="34" t="s">
        <v>105</v>
      </c>
      <c r="C167" s="63">
        <v>37377918</v>
      </c>
      <c r="D167" s="36">
        <v>1722</v>
      </c>
      <c r="E167" s="37">
        <f t="shared" si="21"/>
        <v>21706.108013937283</v>
      </c>
      <c r="F167" s="38">
        <f t="shared" si="22"/>
        <v>0.71068430832590923</v>
      </c>
      <c r="G167" s="37">
        <f t="shared" si="23"/>
        <v>5301.8626526856515</v>
      </c>
      <c r="H167" s="39">
        <f t="shared" si="24"/>
        <v>2023.7641121721624</v>
      </c>
      <c r="I167" s="37">
        <f t="shared" si="25"/>
        <v>7325.6267648578141</v>
      </c>
      <c r="J167" s="82">
        <f t="shared" si="26"/>
        <v>-432.16879506281578</v>
      </c>
      <c r="K167" s="37">
        <f t="shared" si="27"/>
        <v>6893.4579697949985</v>
      </c>
      <c r="L167" s="37">
        <f t="shared" si="28"/>
        <v>12614729.289085155</v>
      </c>
      <c r="M167" s="37">
        <f t="shared" si="29"/>
        <v>11870534.623986987</v>
      </c>
      <c r="N167" s="41">
        <f>'jan-aug'!M167</f>
        <v>8672246.4222185612</v>
      </c>
      <c r="O167" s="41">
        <f t="shared" si="30"/>
        <v>3198288.2017684262</v>
      </c>
    </row>
    <row r="168" spans="1:15" s="34" customFormat="1" x14ac:dyDescent="0.2">
      <c r="A168" s="33">
        <v>3425</v>
      </c>
      <c r="B168" s="34" t="s">
        <v>106</v>
      </c>
      <c r="C168" s="63">
        <v>25178638</v>
      </c>
      <c r="D168" s="36">
        <v>1253</v>
      </c>
      <c r="E168" s="37">
        <f t="shared" si="21"/>
        <v>20094.683160415003</v>
      </c>
      <c r="F168" s="38">
        <f t="shared" si="22"/>
        <v>0.65792430378205791</v>
      </c>
      <c r="G168" s="37">
        <f t="shared" si="23"/>
        <v>6268.7175647990198</v>
      </c>
      <c r="H168" s="39">
        <f t="shared" si="24"/>
        <v>2587.7628109049601</v>
      </c>
      <c r="I168" s="37">
        <f t="shared" si="25"/>
        <v>8856.4803757039808</v>
      </c>
      <c r="J168" s="82">
        <f t="shared" si="26"/>
        <v>-432.16879506281578</v>
      </c>
      <c r="K168" s="37">
        <f t="shared" si="27"/>
        <v>8424.3115806411643</v>
      </c>
      <c r="L168" s="37">
        <f t="shared" si="28"/>
        <v>11097169.910757087</v>
      </c>
      <c r="M168" s="37">
        <f t="shared" si="29"/>
        <v>10555662.410543378</v>
      </c>
      <c r="N168" s="41">
        <f>'jan-aug'!M168</f>
        <v>8288542.8055980578</v>
      </c>
      <c r="O168" s="41">
        <f t="shared" si="30"/>
        <v>2267119.6049453206</v>
      </c>
    </row>
    <row r="169" spans="1:15" s="34" customFormat="1" x14ac:dyDescent="0.2">
      <c r="A169" s="33">
        <v>3426</v>
      </c>
      <c r="B169" s="34" t="s">
        <v>107</v>
      </c>
      <c r="C169" s="63">
        <v>29400410</v>
      </c>
      <c r="D169" s="36">
        <v>1551</v>
      </c>
      <c r="E169" s="37">
        <f t="shared" si="21"/>
        <v>18955.776918117343</v>
      </c>
      <c r="F169" s="38">
        <f t="shared" si="22"/>
        <v>0.62063513178790475</v>
      </c>
      <c r="G169" s="37">
        <f t="shared" si="23"/>
        <v>6952.0613101776153</v>
      </c>
      <c r="H169" s="39">
        <f t="shared" si="24"/>
        <v>2986.3799957091414</v>
      </c>
      <c r="I169" s="37">
        <f t="shared" si="25"/>
        <v>9938.4413058867576</v>
      </c>
      <c r="J169" s="82">
        <f t="shared" si="26"/>
        <v>-432.16879506281578</v>
      </c>
      <c r="K169" s="37">
        <f t="shared" si="27"/>
        <v>9506.272510823941</v>
      </c>
      <c r="L169" s="37">
        <f t="shared" si="28"/>
        <v>15414522.46543036</v>
      </c>
      <c r="M169" s="37">
        <f t="shared" si="29"/>
        <v>14744228.664287932</v>
      </c>
      <c r="N169" s="41">
        <f>'jan-aug'!M169</f>
        <v>11538859.060081875</v>
      </c>
      <c r="O169" s="41">
        <f t="shared" si="30"/>
        <v>3205369.6042060573</v>
      </c>
    </row>
    <row r="170" spans="1:15" s="34" customFormat="1" x14ac:dyDescent="0.2">
      <c r="A170" s="33">
        <v>3427</v>
      </c>
      <c r="B170" s="34" t="s">
        <v>108</v>
      </c>
      <c r="C170" s="63">
        <v>127669455</v>
      </c>
      <c r="D170" s="36">
        <v>5581</v>
      </c>
      <c r="E170" s="37">
        <f t="shared" si="21"/>
        <v>22875.731051782834</v>
      </c>
      <c r="F170" s="38">
        <f t="shared" si="22"/>
        <v>0.74897918546922704</v>
      </c>
      <c r="G170" s="37">
        <f t="shared" si="23"/>
        <v>4600.088829978321</v>
      </c>
      <c r="H170" s="39">
        <f t="shared" si="24"/>
        <v>1614.3960489262195</v>
      </c>
      <c r="I170" s="37">
        <f t="shared" si="25"/>
        <v>6214.4848789045409</v>
      </c>
      <c r="J170" s="82">
        <f t="shared" si="26"/>
        <v>-432.16879506281578</v>
      </c>
      <c r="K170" s="37">
        <f t="shared" si="27"/>
        <v>5782.3160838417252</v>
      </c>
      <c r="L170" s="37">
        <f t="shared" si="28"/>
        <v>34683040.109166242</v>
      </c>
      <c r="M170" s="37">
        <f t="shared" si="29"/>
        <v>32271106.063920669</v>
      </c>
      <c r="N170" s="41">
        <f>'jan-aug'!M170</f>
        <v>24952239.679443557</v>
      </c>
      <c r="O170" s="41">
        <f t="shared" si="30"/>
        <v>7318866.3844771124</v>
      </c>
    </row>
    <row r="171" spans="1:15" s="34" customFormat="1" x14ac:dyDescent="0.2">
      <c r="A171" s="33">
        <v>3428</v>
      </c>
      <c r="B171" s="34" t="s">
        <v>109</v>
      </c>
      <c r="C171" s="63">
        <v>56267478</v>
      </c>
      <c r="D171" s="36">
        <v>2445</v>
      </c>
      <c r="E171" s="37">
        <f t="shared" si="21"/>
        <v>23013.283435582824</v>
      </c>
      <c r="F171" s="38">
        <f t="shared" si="22"/>
        <v>0.75348281738134637</v>
      </c>
      <c r="G171" s="37">
        <f t="shared" si="23"/>
        <v>4517.5573996983267</v>
      </c>
      <c r="H171" s="39">
        <f t="shared" si="24"/>
        <v>1566.2527145962231</v>
      </c>
      <c r="I171" s="37">
        <f t="shared" si="25"/>
        <v>6083.8101142945497</v>
      </c>
      <c r="J171" s="82">
        <f t="shared" si="26"/>
        <v>-432.16879506281578</v>
      </c>
      <c r="K171" s="37">
        <f t="shared" si="27"/>
        <v>5651.6413192317341</v>
      </c>
      <c r="L171" s="37">
        <f t="shared" si="28"/>
        <v>14874915.729450174</v>
      </c>
      <c r="M171" s="37">
        <f t="shared" si="29"/>
        <v>13818263.025521589</v>
      </c>
      <c r="N171" s="41">
        <f>'jan-aug'!M171</f>
        <v>10299906.673533324</v>
      </c>
      <c r="O171" s="41">
        <f t="shared" si="30"/>
        <v>3518356.3519882653</v>
      </c>
    </row>
    <row r="172" spans="1:15" s="34" customFormat="1" x14ac:dyDescent="0.2">
      <c r="A172" s="33">
        <v>3429</v>
      </c>
      <c r="B172" s="34" t="s">
        <v>110</v>
      </c>
      <c r="C172" s="63">
        <v>32187576</v>
      </c>
      <c r="D172" s="36">
        <v>1530</v>
      </c>
      <c r="E172" s="37">
        <f t="shared" si="21"/>
        <v>21037.631372549018</v>
      </c>
      <c r="F172" s="38">
        <f t="shared" si="22"/>
        <v>0.68879757214952964</v>
      </c>
      <c r="G172" s="37">
        <f t="shared" si="23"/>
        <v>5702.9486375186107</v>
      </c>
      <c r="H172" s="39">
        <f t="shared" si="24"/>
        <v>2257.7309366580548</v>
      </c>
      <c r="I172" s="37">
        <f t="shared" si="25"/>
        <v>7960.6795741766655</v>
      </c>
      <c r="J172" s="82">
        <f t="shared" si="26"/>
        <v>-432.16879506281578</v>
      </c>
      <c r="K172" s="37">
        <f t="shared" si="27"/>
        <v>7528.5107791138498</v>
      </c>
      <c r="L172" s="37">
        <f t="shared" si="28"/>
        <v>12179839.748490298</v>
      </c>
      <c r="M172" s="37">
        <f t="shared" si="29"/>
        <v>11518621.49204419</v>
      </c>
      <c r="N172" s="41">
        <f>'jan-aug'!M172</f>
        <v>9027537.8085914031</v>
      </c>
      <c r="O172" s="41">
        <f t="shared" si="30"/>
        <v>2491083.6834527869</v>
      </c>
    </row>
    <row r="173" spans="1:15" s="34" customFormat="1" x14ac:dyDescent="0.2">
      <c r="A173" s="33">
        <v>3430</v>
      </c>
      <c r="B173" s="34" t="s">
        <v>111</v>
      </c>
      <c r="C173" s="63">
        <v>44373313</v>
      </c>
      <c r="D173" s="36">
        <v>1855</v>
      </c>
      <c r="E173" s="37">
        <f t="shared" si="21"/>
        <v>23920.923450134771</v>
      </c>
      <c r="F173" s="38">
        <f t="shared" si="22"/>
        <v>0.78320005252716762</v>
      </c>
      <c r="G173" s="37">
        <f t="shared" si="23"/>
        <v>3972.9733909671586</v>
      </c>
      <c r="H173" s="39">
        <f t="shared" si="24"/>
        <v>1248.5787095030414</v>
      </c>
      <c r="I173" s="37">
        <f t="shared" si="25"/>
        <v>5221.5521004702005</v>
      </c>
      <c r="J173" s="82">
        <f t="shared" si="26"/>
        <v>-432.16879506281578</v>
      </c>
      <c r="K173" s="37">
        <f t="shared" si="27"/>
        <v>4789.3833054073848</v>
      </c>
      <c r="L173" s="37">
        <f t="shared" si="28"/>
        <v>9685979.1463722214</v>
      </c>
      <c r="M173" s="37">
        <f t="shared" si="29"/>
        <v>8884306.0315306988</v>
      </c>
      <c r="N173" s="41">
        <f>'jan-aug'!M173</f>
        <v>7158404.9649915406</v>
      </c>
      <c r="O173" s="41">
        <f t="shared" si="30"/>
        <v>1725901.0665391581</v>
      </c>
    </row>
    <row r="174" spans="1:15" s="34" customFormat="1" x14ac:dyDescent="0.2">
      <c r="A174" s="33">
        <v>3431</v>
      </c>
      <c r="B174" s="34" t="s">
        <v>114</v>
      </c>
      <c r="C174" s="63">
        <v>53264449</v>
      </c>
      <c r="D174" s="36">
        <v>2498</v>
      </c>
      <c r="E174" s="37">
        <f t="shared" si="21"/>
        <v>21322.837870296236</v>
      </c>
      <c r="F174" s="38">
        <f t="shared" si="22"/>
        <v>0.69813557887332323</v>
      </c>
      <c r="G174" s="37">
        <f t="shared" si="23"/>
        <v>5531.8247388702794</v>
      </c>
      <c r="H174" s="39">
        <f t="shared" si="24"/>
        <v>2157.9086624465285</v>
      </c>
      <c r="I174" s="37">
        <f t="shared" si="25"/>
        <v>7689.7334013168074</v>
      </c>
      <c r="J174" s="82">
        <f t="shared" si="26"/>
        <v>-432.16879506281578</v>
      </c>
      <c r="K174" s="37">
        <f t="shared" si="27"/>
        <v>7257.5646062539918</v>
      </c>
      <c r="L174" s="37">
        <f t="shared" si="28"/>
        <v>19208954.036489386</v>
      </c>
      <c r="M174" s="37">
        <f t="shared" si="29"/>
        <v>18129396.38642247</v>
      </c>
      <c r="N174" s="41">
        <f>'jan-aug'!M174</f>
        <v>14604137.443961654</v>
      </c>
      <c r="O174" s="41">
        <f t="shared" si="30"/>
        <v>3525258.9424608164</v>
      </c>
    </row>
    <row r="175" spans="1:15" s="34" customFormat="1" x14ac:dyDescent="0.2">
      <c r="A175" s="33">
        <v>3432</v>
      </c>
      <c r="B175" s="34" t="s">
        <v>115</v>
      </c>
      <c r="C175" s="63">
        <v>48380835</v>
      </c>
      <c r="D175" s="36">
        <v>1986</v>
      </c>
      <c r="E175" s="37">
        <f t="shared" si="21"/>
        <v>24360.94410876133</v>
      </c>
      <c r="F175" s="38">
        <f t="shared" si="22"/>
        <v>0.79760686268513492</v>
      </c>
      <c r="G175" s="37">
        <f t="shared" si="23"/>
        <v>3708.960995791223</v>
      </c>
      <c r="H175" s="39">
        <f t="shared" si="24"/>
        <v>1094.5714789837457</v>
      </c>
      <c r="I175" s="37">
        <f t="shared" si="25"/>
        <v>4803.5324747749692</v>
      </c>
      <c r="J175" s="82">
        <f t="shared" si="26"/>
        <v>-432.16879506281578</v>
      </c>
      <c r="K175" s="37">
        <f t="shared" si="27"/>
        <v>4371.3636797121535</v>
      </c>
      <c r="L175" s="37">
        <f t="shared" si="28"/>
        <v>9539815.4949030895</v>
      </c>
      <c r="M175" s="37">
        <f t="shared" si="29"/>
        <v>8681528.2679083366</v>
      </c>
      <c r="N175" s="41">
        <f>'jan-aug'!M175</f>
        <v>6598241.5409559039</v>
      </c>
      <c r="O175" s="41">
        <f t="shared" si="30"/>
        <v>2083286.7269524327</v>
      </c>
    </row>
    <row r="176" spans="1:15" s="34" customFormat="1" x14ac:dyDescent="0.2">
      <c r="A176" s="33">
        <v>3433</v>
      </c>
      <c r="B176" s="34" t="s">
        <v>116</v>
      </c>
      <c r="C176" s="63">
        <v>55114805</v>
      </c>
      <c r="D176" s="36">
        <v>2151</v>
      </c>
      <c r="E176" s="37">
        <f t="shared" si="21"/>
        <v>25622.875406787542</v>
      </c>
      <c r="F176" s="38">
        <f t="shared" si="22"/>
        <v>0.83892402424706602</v>
      </c>
      <c r="G176" s="37">
        <f t="shared" si="23"/>
        <v>2951.8022169754963</v>
      </c>
      <c r="H176" s="39">
        <f t="shared" si="24"/>
        <v>652.89552467457179</v>
      </c>
      <c r="I176" s="37">
        <f t="shared" si="25"/>
        <v>3604.6977416500681</v>
      </c>
      <c r="J176" s="82">
        <f t="shared" si="26"/>
        <v>-432.16879506281578</v>
      </c>
      <c r="K176" s="37">
        <f t="shared" si="27"/>
        <v>3172.5289465872524</v>
      </c>
      <c r="L176" s="37">
        <f t="shared" si="28"/>
        <v>7753704.8422892969</v>
      </c>
      <c r="M176" s="37">
        <f t="shared" si="29"/>
        <v>6824109.7641091803</v>
      </c>
      <c r="N176" s="41">
        <f>'jan-aug'!M176</f>
        <v>3672363.9526667427</v>
      </c>
      <c r="O176" s="41">
        <f t="shared" si="30"/>
        <v>3151745.8114424376</v>
      </c>
    </row>
    <row r="177" spans="1:15" s="34" customFormat="1" x14ac:dyDescent="0.2">
      <c r="A177" s="33">
        <v>3434</v>
      </c>
      <c r="B177" s="34" t="s">
        <v>117</v>
      </c>
      <c r="C177" s="63">
        <v>47577494</v>
      </c>
      <c r="D177" s="36">
        <v>2211</v>
      </c>
      <c r="E177" s="37">
        <f t="shared" si="21"/>
        <v>21518.540931705113</v>
      </c>
      <c r="F177" s="38">
        <f t="shared" si="22"/>
        <v>0.70454313451366768</v>
      </c>
      <c r="G177" s="37">
        <f t="shared" si="23"/>
        <v>5414.4029020249536</v>
      </c>
      <c r="H177" s="39">
        <f t="shared" si="24"/>
        <v>2089.4125909534218</v>
      </c>
      <c r="I177" s="37">
        <f t="shared" si="25"/>
        <v>7503.8154929783759</v>
      </c>
      <c r="J177" s="82">
        <f t="shared" si="26"/>
        <v>-432.16879506281578</v>
      </c>
      <c r="K177" s="37">
        <f t="shared" si="27"/>
        <v>7071.6466979155603</v>
      </c>
      <c r="L177" s="37">
        <f t="shared" si="28"/>
        <v>16590936.054975189</v>
      </c>
      <c r="M177" s="37">
        <f t="shared" si="29"/>
        <v>15635410.849091304</v>
      </c>
      <c r="N177" s="41">
        <f>'jan-aug'!M177</f>
        <v>12193437.006925223</v>
      </c>
      <c r="O177" s="41">
        <f t="shared" si="30"/>
        <v>3441973.8421660811</v>
      </c>
    </row>
    <row r="178" spans="1:15" s="34" customFormat="1" x14ac:dyDescent="0.2">
      <c r="A178" s="33">
        <v>3435</v>
      </c>
      <c r="B178" s="34" t="s">
        <v>118</v>
      </c>
      <c r="C178" s="63">
        <v>73602492</v>
      </c>
      <c r="D178" s="36">
        <v>3591</v>
      </c>
      <c r="E178" s="37">
        <f t="shared" si="21"/>
        <v>20496.377610693402</v>
      </c>
      <c r="F178" s="38">
        <f t="shared" si="22"/>
        <v>0.67107626738470638</v>
      </c>
      <c r="G178" s="37">
        <f t="shared" si="23"/>
        <v>6027.7008946319802</v>
      </c>
      <c r="H178" s="39">
        <f t="shared" si="24"/>
        <v>2447.1697533075203</v>
      </c>
      <c r="I178" s="37">
        <f t="shared" si="25"/>
        <v>8474.8706479395005</v>
      </c>
      <c r="J178" s="82">
        <f t="shared" si="26"/>
        <v>-432.16879506281578</v>
      </c>
      <c r="K178" s="37">
        <f t="shared" si="27"/>
        <v>8042.7018528766848</v>
      </c>
      <c r="L178" s="37">
        <f t="shared" si="28"/>
        <v>30433260.496750746</v>
      </c>
      <c r="M178" s="37">
        <f t="shared" si="29"/>
        <v>28881342.353680175</v>
      </c>
      <c r="N178" s="41">
        <f>'jan-aug'!M178</f>
        <v>23302522.704870414</v>
      </c>
      <c r="O178" s="41">
        <f t="shared" si="30"/>
        <v>5578819.6488097608</v>
      </c>
    </row>
    <row r="179" spans="1:15" s="34" customFormat="1" x14ac:dyDescent="0.2">
      <c r="A179" s="33">
        <v>3436</v>
      </c>
      <c r="B179" s="34" t="s">
        <v>119</v>
      </c>
      <c r="C179" s="63">
        <v>149222733</v>
      </c>
      <c r="D179" s="36">
        <v>5628</v>
      </c>
      <c r="E179" s="37">
        <f t="shared" si="21"/>
        <v>26514.344882729212</v>
      </c>
      <c r="F179" s="38">
        <f t="shared" si="22"/>
        <v>0.86811181634210532</v>
      </c>
      <c r="G179" s="37">
        <f t="shared" si="23"/>
        <v>2416.9205314104938</v>
      </c>
      <c r="H179" s="39">
        <f t="shared" si="24"/>
        <v>340.88120809498702</v>
      </c>
      <c r="I179" s="37">
        <f t="shared" si="25"/>
        <v>2757.8017395054808</v>
      </c>
      <c r="J179" s="82">
        <f t="shared" si="26"/>
        <v>-432.16879506281578</v>
      </c>
      <c r="K179" s="37">
        <f t="shared" si="27"/>
        <v>2325.6329444426651</v>
      </c>
      <c r="L179" s="37">
        <f t="shared" si="28"/>
        <v>15520908.189936846</v>
      </c>
      <c r="M179" s="37">
        <f t="shared" si="29"/>
        <v>13088662.211323319</v>
      </c>
      <c r="N179" s="41">
        <f>'jan-aug'!M179</f>
        <v>8096593.9994460251</v>
      </c>
      <c r="O179" s="41">
        <f t="shared" si="30"/>
        <v>4992068.2118772939</v>
      </c>
    </row>
    <row r="180" spans="1:15" s="34" customFormat="1" x14ac:dyDescent="0.2">
      <c r="A180" s="33">
        <v>3437</v>
      </c>
      <c r="B180" s="34" t="s">
        <v>120</v>
      </c>
      <c r="C180" s="63">
        <v>107796335</v>
      </c>
      <c r="D180" s="36">
        <v>5531</v>
      </c>
      <c r="E180" s="37">
        <f t="shared" si="21"/>
        <v>19489.483818477671</v>
      </c>
      <c r="F180" s="38">
        <f t="shared" si="22"/>
        <v>0.63810934315218071</v>
      </c>
      <c r="G180" s="37">
        <f t="shared" si="23"/>
        <v>6631.837169961419</v>
      </c>
      <c r="H180" s="39">
        <f t="shared" si="24"/>
        <v>2799.5825805830264</v>
      </c>
      <c r="I180" s="37">
        <f t="shared" si="25"/>
        <v>9431.4197505444463</v>
      </c>
      <c r="J180" s="82">
        <f t="shared" si="26"/>
        <v>-432.16879506281578</v>
      </c>
      <c r="K180" s="37">
        <f t="shared" si="27"/>
        <v>8999.2509554816297</v>
      </c>
      <c r="L180" s="37">
        <f t="shared" si="28"/>
        <v>52165182.64026133</v>
      </c>
      <c r="M180" s="37">
        <f t="shared" si="29"/>
        <v>49774857.034768894</v>
      </c>
      <c r="N180" s="41">
        <f>'jan-aug'!M180</f>
        <v>39149841.809228152</v>
      </c>
      <c r="O180" s="41">
        <f t="shared" si="30"/>
        <v>10625015.225540742</v>
      </c>
    </row>
    <row r="181" spans="1:15" s="34" customFormat="1" x14ac:dyDescent="0.2">
      <c r="A181" s="33">
        <v>3438</v>
      </c>
      <c r="B181" s="34" t="s">
        <v>121</v>
      </c>
      <c r="C181" s="63">
        <v>75960115</v>
      </c>
      <c r="D181" s="36">
        <v>3064</v>
      </c>
      <c r="E181" s="37">
        <f t="shared" si="21"/>
        <v>24791.160248041775</v>
      </c>
      <c r="F181" s="38">
        <f t="shared" si="22"/>
        <v>0.81169266098572612</v>
      </c>
      <c r="G181" s="37">
        <f t="shared" si="23"/>
        <v>3450.8313122229561</v>
      </c>
      <c r="H181" s="39">
        <f t="shared" si="24"/>
        <v>943.99583023559001</v>
      </c>
      <c r="I181" s="37">
        <f t="shared" si="25"/>
        <v>4394.8271424585464</v>
      </c>
      <c r="J181" s="82">
        <f t="shared" si="26"/>
        <v>-432.16879506281578</v>
      </c>
      <c r="K181" s="37">
        <f t="shared" si="27"/>
        <v>3962.6583473957307</v>
      </c>
      <c r="L181" s="37">
        <f t="shared" si="28"/>
        <v>13465750.364492986</v>
      </c>
      <c r="M181" s="37">
        <f t="shared" si="29"/>
        <v>12141585.176420519</v>
      </c>
      <c r="N181" s="41">
        <f>'jan-aug'!M181</f>
        <v>8426234.5008000452</v>
      </c>
      <c r="O181" s="41">
        <f t="shared" si="30"/>
        <v>3715350.6756204739</v>
      </c>
    </row>
    <row r="182" spans="1:15" s="34" customFormat="1" x14ac:dyDescent="0.2">
      <c r="A182" s="33">
        <v>3439</v>
      </c>
      <c r="B182" s="34" t="s">
        <v>122</v>
      </c>
      <c r="C182" s="63">
        <v>107436340</v>
      </c>
      <c r="D182" s="36">
        <v>4385</v>
      </c>
      <c r="E182" s="37">
        <f t="shared" si="21"/>
        <v>24500.875712656783</v>
      </c>
      <c r="F182" s="38">
        <f t="shared" si="22"/>
        <v>0.80218839314944113</v>
      </c>
      <c r="G182" s="37">
        <f t="shared" si="23"/>
        <v>3625.0020334539513</v>
      </c>
      <c r="H182" s="39">
        <f t="shared" si="24"/>
        <v>1045.595417620337</v>
      </c>
      <c r="I182" s="37">
        <f t="shared" si="25"/>
        <v>4670.5974510742881</v>
      </c>
      <c r="J182" s="82">
        <f t="shared" si="26"/>
        <v>-432.16879506281578</v>
      </c>
      <c r="K182" s="37">
        <f t="shared" si="27"/>
        <v>4238.4286560114724</v>
      </c>
      <c r="L182" s="37">
        <f t="shared" si="28"/>
        <v>20480569.822960753</v>
      </c>
      <c r="M182" s="37">
        <f t="shared" si="29"/>
        <v>18585509.656610306</v>
      </c>
      <c r="N182" s="41">
        <f>'jan-aug'!M182</f>
        <v>14944753.57789105</v>
      </c>
      <c r="O182" s="41">
        <f t="shared" si="30"/>
        <v>3640756.0787192564</v>
      </c>
    </row>
    <row r="183" spans="1:15" s="34" customFormat="1" x14ac:dyDescent="0.2">
      <c r="A183" s="33">
        <v>3440</v>
      </c>
      <c r="B183" s="34" t="s">
        <v>123</v>
      </c>
      <c r="C183" s="63">
        <v>138630701</v>
      </c>
      <c r="D183" s="36">
        <v>5082</v>
      </c>
      <c r="E183" s="37">
        <f t="shared" si="21"/>
        <v>27278.768398268399</v>
      </c>
      <c r="F183" s="38">
        <f t="shared" si="22"/>
        <v>0.89313996957253261</v>
      </c>
      <c r="G183" s="37">
        <f t="shared" si="23"/>
        <v>1958.2664220869817</v>
      </c>
      <c r="H183" s="39">
        <f t="shared" si="24"/>
        <v>73.332977656271567</v>
      </c>
      <c r="I183" s="37">
        <f t="shared" si="25"/>
        <v>2031.5993997432533</v>
      </c>
      <c r="J183" s="82">
        <f t="shared" si="26"/>
        <v>-432.16879506281578</v>
      </c>
      <c r="K183" s="37">
        <f t="shared" si="27"/>
        <v>1599.4306046804377</v>
      </c>
      <c r="L183" s="37">
        <f t="shared" si="28"/>
        <v>10324588.149495214</v>
      </c>
      <c r="M183" s="37">
        <f t="shared" si="29"/>
        <v>8128306.3329859842</v>
      </c>
      <c r="N183" s="41">
        <f>'jan-aug'!M183</f>
        <v>7041486.5606938116</v>
      </c>
      <c r="O183" s="41">
        <f t="shared" si="30"/>
        <v>1086819.7722921725</v>
      </c>
    </row>
    <row r="184" spans="1:15" s="34" customFormat="1" x14ac:dyDescent="0.2">
      <c r="A184" s="33">
        <v>3441</v>
      </c>
      <c r="B184" s="34" t="s">
        <v>124</v>
      </c>
      <c r="C184" s="63">
        <v>148033250</v>
      </c>
      <c r="D184" s="36">
        <v>6079</v>
      </c>
      <c r="E184" s="37">
        <f t="shared" si="21"/>
        <v>24351.579207106432</v>
      </c>
      <c r="F184" s="38">
        <f t="shared" si="22"/>
        <v>0.79730024444427483</v>
      </c>
      <c r="G184" s="37">
        <f t="shared" si="23"/>
        <v>3714.5799367841623</v>
      </c>
      <c r="H184" s="39">
        <f t="shared" si="24"/>
        <v>1097.8491945629603</v>
      </c>
      <c r="I184" s="37">
        <f t="shared" si="25"/>
        <v>4812.4291313471222</v>
      </c>
      <c r="J184" s="82">
        <f t="shared" si="26"/>
        <v>-432.16879506281578</v>
      </c>
      <c r="K184" s="37">
        <f t="shared" si="27"/>
        <v>4380.2603362843065</v>
      </c>
      <c r="L184" s="37">
        <f t="shared" si="28"/>
        <v>29254756.689459156</v>
      </c>
      <c r="M184" s="37">
        <f t="shared" si="29"/>
        <v>26627602.584272299</v>
      </c>
      <c r="N184" s="41">
        <f>'jan-aug'!M184</f>
        <v>21116412.464788996</v>
      </c>
      <c r="O184" s="41">
        <f t="shared" si="30"/>
        <v>5511190.1194833033</v>
      </c>
    </row>
    <row r="185" spans="1:15" s="34" customFormat="1" x14ac:dyDescent="0.2">
      <c r="A185" s="33">
        <v>3442</v>
      </c>
      <c r="B185" s="34" t="s">
        <v>125</v>
      </c>
      <c r="C185" s="63">
        <v>357791121</v>
      </c>
      <c r="D185" s="36">
        <v>14827</v>
      </c>
      <c r="E185" s="37">
        <f t="shared" si="21"/>
        <v>24131.052876509071</v>
      </c>
      <c r="F185" s="38">
        <f t="shared" si="22"/>
        <v>0.79007994485728283</v>
      </c>
      <c r="G185" s="37">
        <f t="shared" si="23"/>
        <v>3846.8957351425784</v>
      </c>
      <c r="H185" s="39">
        <f t="shared" si="24"/>
        <v>1175.0334102720362</v>
      </c>
      <c r="I185" s="37">
        <f t="shared" si="25"/>
        <v>5021.929145414615</v>
      </c>
      <c r="J185" s="82">
        <f t="shared" si="26"/>
        <v>-432.16879506281578</v>
      </c>
      <c r="K185" s="37">
        <f t="shared" si="27"/>
        <v>4589.7603503517994</v>
      </c>
      <c r="L185" s="37">
        <f t="shared" si="28"/>
        <v>74460143.439062491</v>
      </c>
      <c r="M185" s="37">
        <f t="shared" si="29"/>
        <v>68052376.714666128</v>
      </c>
      <c r="N185" s="41">
        <f>'jan-aug'!M185</f>
        <v>55405709.485676311</v>
      </c>
      <c r="O185" s="41">
        <f t="shared" si="30"/>
        <v>12646667.228989817</v>
      </c>
    </row>
    <row r="186" spans="1:15" s="34" customFormat="1" x14ac:dyDescent="0.2">
      <c r="A186" s="33">
        <v>3443</v>
      </c>
      <c r="B186" s="34" t="s">
        <v>126</v>
      </c>
      <c r="C186" s="63">
        <v>297574282</v>
      </c>
      <c r="D186" s="36">
        <v>13572</v>
      </c>
      <c r="E186" s="37">
        <f t="shared" si="21"/>
        <v>21925.602858826998</v>
      </c>
      <c r="F186" s="38">
        <f t="shared" si="22"/>
        <v>0.71787083581952493</v>
      </c>
      <c r="G186" s="37">
        <f t="shared" si="23"/>
        <v>5170.1657457518222</v>
      </c>
      <c r="H186" s="39">
        <f t="shared" si="24"/>
        <v>1946.9409164607619</v>
      </c>
      <c r="I186" s="37">
        <f t="shared" si="25"/>
        <v>7117.1066622125836</v>
      </c>
      <c r="J186" s="82">
        <f t="shared" si="26"/>
        <v>-432.16879506281578</v>
      </c>
      <c r="K186" s="37">
        <f t="shared" si="27"/>
        <v>6684.937867149768</v>
      </c>
      <c r="L186" s="37">
        <f t="shared" si="28"/>
        <v>96593371.619549185</v>
      </c>
      <c r="M186" s="37">
        <f t="shared" si="29"/>
        <v>90727976.732956648</v>
      </c>
      <c r="N186" s="41">
        <f>'jan-aug'!M186</f>
        <v>72149169.463269651</v>
      </c>
      <c r="O186" s="41">
        <f t="shared" si="30"/>
        <v>18578807.269686997</v>
      </c>
    </row>
    <row r="187" spans="1:15" s="34" customFormat="1" x14ac:dyDescent="0.2">
      <c r="A187" s="33">
        <v>3446</v>
      </c>
      <c r="B187" s="34" t="s">
        <v>129</v>
      </c>
      <c r="C187" s="63">
        <v>341483833</v>
      </c>
      <c r="D187" s="36">
        <v>13633</v>
      </c>
      <c r="E187" s="37">
        <f t="shared" si="21"/>
        <v>25048.326340497322</v>
      </c>
      <c r="F187" s="38">
        <f t="shared" si="22"/>
        <v>0.82011259082410592</v>
      </c>
      <c r="G187" s="37">
        <f t="shared" si="23"/>
        <v>3296.5316567496279</v>
      </c>
      <c r="H187" s="39">
        <f t="shared" si="24"/>
        <v>853.98769787614856</v>
      </c>
      <c r="I187" s="37">
        <f t="shared" si="25"/>
        <v>4150.519354625776</v>
      </c>
      <c r="J187" s="82">
        <f t="shared" si="26"/>
        <v>-432.16879506281578</v>
      </c>
      <c r="K187" s="37">
        <f t="shared" si="27"/>
        <v>3718.3505595629604</v>
      </c>
      <c r="L187" s="37">
        <f t="shared" si="28"/>
        <v>56584030.361613207</v>
      </c>
      <c r="M187" s="37">
        <f t="shared" si="29"/>
        <v>50692273.178521842</v>
      </c>
      <c r="N187" s="41">
        <f>'jan-aug'!M187</f>
        <v>41426402.000932463</v>
      </c>
      <c r="O187" s="41">
        <f t="shared" si="30"/>
        <v>9265871.1775893793</v>
      </c>
    </row>
    <row r="188" spans="1:15" s="34" customFormat="1" x14ac:dyDescent="0.2">
      <c r="A188" s="33">
        <v>3447</v>
      </c>
      <c r="B188" s="34" t="s">
        <v>130</v>
      </c>
      <c r="C188" s="63">
        <v>111954401</v>
      </c>
      <c r="D188" s="36">
        <v>5535</v>
      </c>
      <c r="E188" s="37">
        <f t="shared" si="21"/>
        <v>20226.630713640468</v>
      </c>
      <c r="F188" s="38">
        <f t="shared" si="22"/>
        <v>0.66224442674187756</v>
      </c>
      <c r="G188" s="37">
        <f t="shared" si="23"/>
        <v>6189.5490328637397</v>
      </c>
      <c r="H188" s="39">
        <f t="shared" si="24"/>
        <v>2541.5811672760474</v>
      </c>
      <c r="I188" s="37">
        <f t="shared" si="25"/>
        <v>8731.1302001397871</v>
      </c>
      <c r="J188" s="82">
        <f t="shared" si="26"/>
        <v>-432.16879506281578</v>
      </c>
      <c r="K188" s="37">
        <f t="shared" si="27"/>
        <v>8298.9614050769705</v>
      </c>
      <c r="L188" s="37">
        <f t="shared" si="28"/>
        <v>48326805.657773718</v>
      </c>
      <c r="M188" s="37">
        <f t="shared" si="29"/>
        <v>45934751.377101034</v>
      </c>
      <c r="N188" s="41">
        <f>'jan-aug'!M188</f>
        <v>36645255.892845377</v>
      </c>
      <c r="O188" s="41">
        <f t="shared" si="30"/>
        <v>9289495.4842556566</v>
      </c>
    </row>
    <row r="189" spans="1:15" s="34" customFormat="1" x14ac:dyDescent="0.2">
      <c r="A189" s="33">
        <v>3448</v>
      </c>
      <c r="B189" s="34" t="s">
        <v>131</v>
      </c>
      <c r="C189" s="63">
        <v>138260426</v>
      </c>
      <c r="D189" s="36">
        <v>6577</v>
      </c>
      <c r="E189" s="37">
        <f t="shared" si="21"/>
        <v>21021.807206933252</v>
      </c>
      <c r="F189" s="38">
        <f t="shared" si="22"/>
        <v>0.68827946977077736</v>
      </c>
      <c r="G189" s="37">
        <f t="shared" si="23"/>
        <v>5712.4431368880696</v>
      </c>
      <c r="H189" s="39">
        <f t="shared" si="24"/>
        <v>2263.2693946235731</v>
      </c>
      <c r="I189" s="37">
        <f t="shared" si="25"/>
        <v>7975.7125315116427</v>
      </c>
      <c r="J189" s="82">
        <f t="shared" si="26"/>
        <v>-432.16879506281578</v>
      </c>
      <c r="K189" s="37">
        <f t="shared" si="27"/>
        <v>7543.5437364488271</v>
      </c>
      <c r="L189" s="37">
        <f t="shared" si="28"/>
        <v>52456261.319752075</v>
      </c>
      <c r="M189" s="37">
        <f t="shared" si="29"/>
        <v>49613887.154623933</v>
      </c>
      <c r="N189" s="41">
        <f>'jan-aug'!M189</f>
        <v>37064748.500134438</v>
      </c>
      <c r="O189" s="41">
        <f t="shared" si="30"/>
        <v>12549138.654489495</v>
      </c>
    </row>
    <row r="190" spans="1:15" s="34" customFormat="1" x14ac:dyDescent="0.2">
      <c r="A190" s="33">
        <v>3449</v>
      </c>
      <c r="B190" s="34" t="s">
        <v>132</v>
      </c>
      <c r="C190" s="63">
        <v>61955246</v>
      </c>
      <c r="D190" s="36">
        <v>2889</v>
      </c>
      <c r="E190" s="37">
        <f t="shared" si="21"/>
        <v>21445.22187608169</v>
      </c>
      <c r="F190" s="38">
        <f t="shared" si="22"/>
        <v>0.70214257968829863</v>
      </c>
      <c r="G190" s="37">
        <f t="shared" si="23"/>
        <v>5458.3943353990071</v>
      </c>
      <c r="H190" s="39">
        <f t="shared" si="24"/>
        <v>2115.0742604216198</v>
      </c>
      <c r="I190" s="37">
        <f t="shared" si="25"/>
        <v>7573.4685958206264</v>
      </c>
      <c r="J190" s="82">
        <f t="shared" si="26"/>
        <v>-432.16879506281578</v>
      </c>
      <c r="K190" s="37">
        <f t="shared" si="27"/>
        <v>7141.2998007578108</v>
      </c>
      <c r="L190" s="37">
        <f t="shared" si="28"/>
        <v>21879750.77332579</v>
      </c>
      <c r="M190" s="37">
        <f t="shared" si="29"/>
        <v>20631215.124389317</v>
      </c>
      <c r="N190" s="41">
        <f>'jan-aug'!M190</f>
        <v>16960201.555046119</v>
      </c>
      <c r="O190" s="41">
        <f t="shared" si="30"/>
        <v>3671013.5693431981</v>
      </c>
    </row>
    <row r="191" spans="1:15" s="34" customFormat="1" x14ac:dyDescent="0.2">
      <c r="A191" s="33">
        <v>3450</v>
      </c>
      <c r="B191" s="34" t="s">
        <v>133</v>
      </c>
      <c r="C191" s="63">
        <v>27202552</v>
      </c>
      <c r="D191" s="36">
        <v>1256</v>
      </c>
      <c r="E191" s="37">
        <f t="shared" si="21"/>
        <v>21658.082802547771</v>
      </c>
      <c r="F191" s="38">
        <f t="shared" si="22"/>
        <v>0.70911190464503548</v>
      </c>
      <c r="G191" s="37">
        <f t="shared" si="23"/>
        <v>5330.6777795193584</v>
      </c>
      <c r="H191" s="39">
        <f t="shared" si="24"/>
        <v>2040.5729361584913</v>
      </c>
      <c r="I191" s="37">
        <f t="shared" si="25"/>
        <v>7371.2507156778502</v>
      </c>
      <c r="J191" s="82">
        <f t="shared" si="26"/>
        <v>-432.16879506281578</v>
      </c>
      <c r="K191" s="37">
        <f t="shared" si="27"/>
        <v>6939.0819206150345</v>
      </c>
      <c r="L191" s="37">
        <f t="shared" si="28"/>
        <v>9258290.8988913801</v>
      </c>
      <c r="M191" s="37">
        <f t="shared" si="29"/>
        <v>8715486.8922924828</v>
      </c>
      <c r="N191" s="41">
        <f>'jan-aug'!M191</f>
        <v>7100182.6558109839</v>
      </c>
      <c r="O191" s="41">
        <f t="shared" si="30"/>
        <v>1615304.2364814989</v>
      </c>
    </row>
    <row r="192" spans="1:15" s="34" customFormat="1" x14ac:dyDescent="0.2">
      <c r="A192" s="33">
        <v>3451</v>
      </c>
      <c r="B192" s="34" t="s">
        <v>134</v>
      </c>
      <c r="C192" s="63">
        <v>161107122</v>
      </c>
      <c r="D192" s="36">
        <v>6354</v>
      </c>
      <c r="E192" s="37">
        <f t="shared" si="21"/>
        <v>25355.22851746931</v>
      </c>
      <c r="F192" s="38">
        <f t="shared" si="22"/>
        <v>0.83016094040501687</v>
      </c>
      <c r="G192" s="37">
        <f t="shared" si="23"/>
        <v>3112.3903505664352</v>
      </c>
      <c r="H192" s="39">
        <f t="shared" si="24"/>
        <v>746.57193593595287</v>
      </c>
      <c r="I192" s="37">
        <f t="shared" si="25"/>
        <v>3858.962286502388</v>
      </c>
      <c r="J192" s="82">
        <f t="shared" si="26"/>
        <v>-432.16879506281578</v>
      </c>
      <c r="K192" s="37">
        <f t="shared" si="27"/>
        <v>3426.7934914395723</v>
      </c>
      <c r="L192" s="37">
        <f t="shared" si="28"/>
        <v>24519846.368436173</v>
      </c>
      <c r="M192" s="37">
        <f t="shared" si="29"/>
        <v>21773845.844607044</v>
      </c>
      <c r="N192" s="41">
        <f>'jan-aug'!M192</f>
        <v>16562888.700973727</v>
      </c>
      <c r="O192" s="41">
        <f t="shared" si="30"/>
        <v>5210957.1436333172</v>
      </c>
    </row>
    <row r="193" spans="1:15" s="34" customFormat="1" x14ac:dyDescent="0.2">
      <c r="A193" s="33">
        <v>3452</v>
      </c>
      <c r="B193" s="34" t="s">
        <v>135</v>
      </c>
      <c r="C193" s="63">
        <v>60335410</v>
      </c>
      <c r="D193" s="36">
        <v>2111</v>
      </c>
      <c r="E193" s="37">
        <f t="shared" si="21"/>
        <v>28581.435338702038</v>
      </c>
      <c r="F193" s="38">
        <f t="shared" si="22"/>
        <v>0.93579086548379731</v>
      </c>
      <c r="G193" s="37">
        <f t="shared" si="23"/>
        <v>1176.6662578267983</v>
      </c>
      <c r="H193" s="39">
        <f t="shared" si="24"/>
        <v>0</v>
      </c>
      <c r="I193" s="37">
        <f t="shared" si="25"/>
        <v>1176.6662578267983</v>
      </c>
      <c r="J193" s="82">
        <f t="shared" si="26"/>
        <v>-432.16879506281578</v>
      </c>
      <c r="K193" s="37">
        <f t="shared" si="27"/>
        <v>744.49746276398253</v>
      </c>
      <c r="L193" s="37">
        <f t="shared" si="28"/>
        <v>2483942.4702723711</v>
      </c>
      <c r="M193" s="37">
        <f t="shared" si="29"/>
        <v>1571634.1438947672</v>
      </c>
      <c r="N193" s="41">
        <f>'jan-aug'!M193</f>
        <v>1604618.0746150392</v>
      </c>
      <c r="O193" s="41">
        <f t="shared" si="30"/>
        <v>-32983.930720272008</v>
      </c>
    </row>
    <row r="194" spans="1:15" s="34" customFormat="1" x14ac:dyDescent="0.2">
      <c r="A194" s="33">
        <v>3453</v>
      </c>
      <c r="B194" s="34" t="s">
        <v>136</v>
      </c>
      <c r="C194" s="63">
        <v>91705695</v>
      </c>
      <c r="D194" s="36">
        <v>3252</v>
      </c>
      <c r="E194" s="37">
        <f t="shared" si="21"/>
        <v>28199.783210332102</v>
      </c>
      <c r="F194" s="38">
        <f t="shared" si="22"/>
        <v>0.92329511181402191</v>
      </c>
      <c r="G194" s="37">
        <f t="shared" si="23"/>
        <v>1405.6575348487604</v>
      </c>
      <c r="H194" s="39">
        <f t="shared" si="24"/>
        <v>0</v>
      </c>
      <c r="I194" s="37">
        <f t="shared" si="25"/>
        <v>1405.6575348487604</v>
      </c>
      <c r="J194" s="82">
        <f t="shared" si="26"/>
        <v>-432.16879506281578</v>
      </c>
      <c r="K194" s="37">
        <f t="shared" si="27"/>
        <v>973.48873978594463</v>
      </c>
      <c r="L194" s="37">
        <f t="shared" si="28"/>
        <v>4571198.3033281686</v>
      </c>
      <c r="M194" s="37">
        <f t="shared" si="29"/>
        <v>3165785.3817838919</v>
      </c>
      <c r="N194" s="41">
        <f>'jan-aug'!M194</f>
        <v>2709394.733324544</v>
      </c>
      <c r="O194" s="41">
        <f t="shared" si="30"/>
        <v>456390.6484593479</v>
      </c>
    </row>
    <row r="195" spans="1:15" s="34" customFormat="1" x14ac:dyDescent="0.2">
      <c r="A195" s="33">
        <v>3454</v>
      </c>
      <c r="B195" s="34" t="s">
        <v>137</v>
      </c>
      <c r="C195" s="63">
        <v>40989998</v>
      </c>
      <c r="D195" s="36">
        <v>1587</v>
      </c>
      <c r="E195" s="37">
        <f t="shared" si="21"/>
        <v>25828.606175173281</v>
      </c>
      <c r="F195" s="38">
        <f t="shared" si="22"/>
        <v>0.8456598991785691</v>
      </c>
      <c r="G195" s="37">
        <f t="shared" si="23"/>
        <v>2828.3637559440526</v>
      </c>
      <c r="H195" s="39">
        <f t="shared" si="24"/>
        <v>580.88975573956282</v>
      </c>
      <c r="I195" s="37">
        <f t="shared" si="25"/>
        <v>3409.2535116836152</v>
      </c>
      <c r="J195" s="82">
        <f t="shared" si="26"/>
        <v>-432.16879506281578</v>
      </c>
      <c r="K195" s="37">
        <f t="shared" si="27"/>
        <v>2977.0847166207996</v>
      </c>
      <c r="L195" s="37">
        <f t="shared" si="28"/>
        <v>5410485.3230418973</v>
      </c>
      <c r="M195" s="37">
        <f t="shared" si="29"/>
        <v>4724633.4452772085</v>
      </c>
      <c r="N195" s="41">
        <f>'jan-aug'!M195</f>
        <v>3755904.2126369686</v>
      </c>
      <c r="O195" s="41">
        <f t="shared" si="30"/>
        <v>968729.23264023988</v>
      </c>
    </row>
    <row r="196" spans="1:15" s="34" customFormat="1" x14ac:dyDescent="0.2">
      <c r="A196" s="33">
        <v>3801</v>
      </c>
      <c r="B196" s="34" t="s">
        <v>155</v>
      </c>
      <c r="C196" s="63">
        <v>659453850</v>
      </c>
      <c r="D196" s="36">
        <v>27502</v>
      </c>
      <c r="E196" s="37">
        <f t="shared" si="21"/>
        <v>23978.396116646061</v>
      </c>
      <c r="F196" s="38">
        <f t="shared" si="22"/>
        <v>0.78508177734955376</v>
      </c>
      <c r="G196" s="37">
        <f t="shared" si="23"/>
        <v>3938.4897910603845</v>
      </c>
      <c r="H196" s="39">
        <f t="shared" si="24"/>
        <v>1228.4632762240899</v>
      </c>
      <c r="I196" s="37">
        <f t="shared" si="25"/>
        <v>5166.9530672844739</v>
      </c>
      <c r="J196" s="82">
        <f t="shared" si="26"/>
        <v>-432.16879506281578</v>
      </c>
      <c r="K196" s="37">
        <f t="shared" si="27"/>
        <v>4734.7842722216583</v>
      </c>
      <c r="L196" s="37">
        <f t="shared" si="28"/>
        <v>142101543.2564576</v>
      </c>
      <c r="M196" s="37">
        <f t="shared" si="29"/>
        <v>130216037.05464004</v>
      </c>
      <c r="N196" s="41">
        <f>'jan-aug'!M196</f>
        <v>103310252.73528162</v>
      </c>
      <c r="O196" s="41">
        <f t="shared" si="30"/>
        <v>26905784.319358423</v>
      </c>
    </row>
    <row r="197" spans="1:15" s="34" customFormat="1" x14ac:dyDescent="0.2">
      <c r="A197" s="33">
        <v>3802</v>
      </c>
      <c r="B197" s="34" t="s">
        <v>160</v>
      </c>
      <c r="C197" s="63">
        <v>688958211</v>
      </c>
      <c r="D197" s="36">
        <v>25681</v>
      </c>
      <c r="E197" s="37">
        <f t="shared" si="21"/>
        <v>26827.546084654023</v>
      </c>
      <c r="F197" s="38">
        <f t="shared" si="22"/>
        <v>0.87836640364139706</v>
      </c>
      <c r="G197" s="37">
        <f t="shared" si="23"/>
        <v>2228.9998102556078</v>
      </c>
      <c r="H197" s="39">
        <f t="shared" si="24"/>
        <v>231.26078742130338</v>
      </c>
      <c r="I197" s="37">
        <f t="shared" si="25"/>
        <v>2460.2605976769114</v>
      </c>
      <c r="J197" s="82">
        <f t="shared" si="26"/>
        <v>-432.16879506281578</v>
      </c>
      <c r="K197" s="37">
        <f t="shared" si="27"/>
        <v>2028.0918026140957</v>
      </c>
      <c r="L197" s="37">
        <f t="shared" si="28"/>
        <v>63181952.408940762</v>
      </c>
      <c r="M197" s="37">
        <f t="shared" si="29"/>
        <v>52083425.582932591</v>
      </c>
      <c r="N197" s="41">
        <f>'jan-aug'!M197</f>
        <v>42104618.356036566</v>
      </c>
      <c r="O197" s="41">
        <f t="shared" si="30"/>
        <v>9978807.2268960252</v>
      </c>
    </row>
    <row r="198" spans="1:15" s="34" customFormat="1" x14ac:dyDescent="0.2">
      <c r="A198" s="33">
        <v>3803</v>
      </c>
      <c r="B198" s="34" t="s">
        <v>156</v>
      </c>
      <c r="C198" s="63">
        <v>1723720262</v>
      </c>
      <c r="D198" s="36">
        <v>57794</v>
      </c>
      <c r="E198" s="37">
        <f t="shared" si="21"/>
        <v>29825.245907879711</v>
      </c>
      <c r="F198" s="38">
        <f t="shared" si="22"/>
        <v>0.97651473240074582</v>
      </c>
      <c r="G198" s="37">
        <f t="shared" si="23"/>
        <v>430.37991632019475</v>
      </c>
      <c r="H198" s="39">
        <f t="shared" si="24"/>
        <v>0</v>
      </c>
      <c r="I198" s="37">
        <f t="shared" si="25"/>
        <v>430.37991632019475</v>
      </c>
      <c r="J198" s="82">
        <f t="shared" si="26"/>
        <v>-432.16879506281578</v>
      </c>
      <c r="K198" s="37">
        <f t="shared" si="27"/>
        <v>-1.7888787426210229</v>
      </c>
      <c r="L198" s="37">
        <f t="shared" si="28"/>
        <v>24873376.883809336</v>
      </c>
      <c r="M198" s="37">
        <f t="shared" si="29"/>
        <v>-103386.4580510394</v>
      </c>
      <c r="N198" s="41">
        <f>'jan-aug'!M198</f>
        <v>-2073883.0923250944</v>
      </c>
      <c r="O198" s="41">
        <f t="shared" si="30"/>
        <v>1970496.634274055</v>
      </c>
    </row>
    <row r="199" spans="1:15" s="34" customFormat="1" x14ac:dyDescent="0.2">
      <c r="A199" s="33">
        <v>3804</v>
      </c>
      <c r="B199" s="34" t="s">
        <v>157</v>
      </c>
      <c r="C199" s="63">
        <v>1722195902</v>
      </c>
      <c r="D199" s="36">
        <v>64943</v>
      </c>
      <c r="E199" s="37">
        <f t="shared" si="21"/>
        <v>26518.576320773602</v>
      </c>
      <c r="F199" s="38">
        <f t="shared" si="22"/>
        <v>0.86825035875688872</v>
      </c>
      <c r="G199" s="37">
        <f t="shared" si="23"/>
        <v>2414.3816685838601</v>
      </c>
      <c r="H199" s="39">
        <f t="shared" si="24"/>
        <v>339.40020477945069</v>
      </c>
      <c r="I199" s="37">
        <f t="shared" si="25"/>
        <v>2753.7818733633108</v>
      </c>
      <c r="J199" s="82">
        <f t="shared" si="26"/>
        <v>-432.16879506281578</v>
      </c>
      <c r="K199" s="37">
        <f t="shared" si="27"/>
        <v>2321.6130783004951</v>
      </c>
      <c r="L199" s="37">
        <f t="shared" si="28"/>
        <v>178838856.20183349</v>
      </c>
      <c r="M199" s="37">
        <f t="shared" si="29"/>
        <v>150772518.14406905</v>
      </c>
      <c r="N199" s="41">
        <f>'jan-aug'!M199</f>
        <v>122199155.22598155</v>
      </c>
      <c r="O199" s="41">
        <f t="shared" si="30"/>
        <v>28573362.918087497</v>
      </c>
    </row>
    <row r="200" spans="1:15" s="34" customFormat="1" x14ac:dyDescent="0.2">
      <c r="A200" s="33">
        <v>3805</v>
      </c>
      <c r="B200" s="34" t="s">
        <v>158</v>
      </c>
      <c r="C200" s="63">
        <v>1267260799</v>
      </c>
      <c r="D200" s="36">
        <v>47777</v>
      </c>
      <c r="E200" s="37">
        <f t="shared" si="21"/>
        <v>26524.495028988844</v>
      </c>
      <c r="F200" s="38">
        <f t="shared" si="22"/>
        <v>0.86844414444391427</v>
      </c>
      <c r="G200" s="37">
        <f t="shared" si="23"/>
        <v>2410.8304436547151</v>
      </c>
      <c r="H200" s="39">
        <f t="shared" si="24"/>
        <v>337.32865690411597</v>
      </c>
      <c r="I200" s="37">
        <f t="shared" si="25"/>
        <v>2748.1591005588311</v>
      </c>
      <c r="J200" s="82">
        <f t="shared" si="26"/>
        <v>-432.16879506281578</v>
      </c>
      <c r="K200" s="37">
        <f t="shared" si="27"/>
        <v>2315.9903054960155</v>
      </c>
      <c r="L200" s="37">
        <f t="shared" si="28"/>
        <v>131298797.34739928</v>
      </c>
      <c r="M200" s="37">
        <f t="shared" si="29"/>
        <v>110651068.82568313</v>
      </c>
      <c r="N200" s="41">
        <f>'jan-aug'!M200</f>
        <v>93067426.10762845</v>
      </c>
      <c r="O200" s="41">
        <f t="shared" si="30"/>
        <v>17583642.718054682</v>
      </c>
    </row>
    <row r="201" spans="1:15" s="34" customFormat="1" x14ac:dyDescent="0.2">
      <c r="A201" s="33">
        <v>3806</v>
      </c>
      <c r="B201" s="34" t="s">
        <v>162</v>
      </c>
      <c r="C201" s="63">
        <v>982353197</v>
      </c>
      <c r="D201" s="36">
        <v>36624</v>
      </c>
      <c r="E201" s="37">
        <f t="shared" ref="E201:E264" si="31">(C201)/D201</f>
        <v>26822.662652905197</v>
      </c>
      <c r="F201" s="38">
        <f t="shared" ref="F201:F264" si="32">IF(ISNUMBER(C201),E201/E$365,"")</f>
        <v>0.87820651416178874</v>
      </c>
      <c r="G201" s="37">
        <f t="shared" ref="G201:G264" si="33">(E$365-E201)*0.6</f>
        <v>2231.9298693049027</v>
      </c>
      <c r="H201" s="39">
        <f t="shared" ref="H201:H264" si="34">IF(E201&gt;=E$365*0.9,0,IF(E201&lt;0.9*E$365,(E$365*0.9-E201)*0.35))</f>
        <v>232.96998853339227</v>
      </c>
      <c r="I201" s="37">
        <f t="shared" ref="I201:I264" si="35">G201+H201</f>
        <v>2464.8998578382948</v>
      </c>
      <c r="J201" s="82">
        <f t="shared" ref="J201:J264" si="36">I$367</f>
        <v>-432.16879506281578</v>
      </c>
      <c r="K201" s="37">
        <f t="shared" ref="K201:K264" si="37">I201+J201</f>
        <v>2032.7310627754791</v>
      </c>
      <c r="L201" s="37">
        <f t="shared" ref="L201:L264" si="38">(I201*D201)</f>
        <v>90274492.393469706</v>
      </c>
      <c r="M201" s="37">
        <f t="shared" ref="M201:M264" si="39">(K201*D201)</f>
        <v>74446742.443089142</v>
      </c>
      <c r="N201" s="41">
        <f>'jan-aug'!M201</f>
        <v>51528726.299380183</v>
      </c>
      <c r="O201" s="41">
        <f t="shared" ref="O201:O264" si="40">M201-N201</f>
        <v>22918016.143708959</v>
      </c>
    </row>
    <row r="202" spans="1:15" s="34" customFormat="1" x14ac:dyDescent="0.2">
      <c r="A202" s="33">
        <v>3807</v>
      </c>
      <c r="B202" s="34" t="s">
        <v>163</v>
      </c>
      <c r="C202" s="63">
        <v>1381693715</v>
      </c>
      <c r="D202" s="36">
        <v>55513</v>
      </c>
      <c r="E202" s="37">
        <f t="shared" si="31"/>
        <v>24889.55226703655</v>
      </c>
      <c r="F202" s="38">
        <f t="shared" si="32"/>
        <v>0.81491413504819699</v>
      </c>
      <c r="G202" s="37">
        <f t="shared" si="33"/>
        <v>3391.7961008260913</v>
      </c>
      <c r="H202" s="39">
        <f t="shared" si="34"/>
        <v>909.55862358741877</v>
      </c>
      <c r="I202" s="37">
        <f t="shared" si="35"/>
        <v>4301.3547244135098</v>
      </c>
      <c r="J202" s="82">
        <f t="shared" si="36"/>
        <v>-432.16879506281578</v>
      </c>
      <c r="K202" s="37">
        <f t="shared" si="37"/>
        <v>3869.1859293506941</v>
      </c>
      <c r="L202" s="37">
        <f t="shared" si="38"/>
        <v>238781104.81636718</v>
      </c>
      <c r="M202" s="37">
        <f t="shared" si="39"/>
        <v>214790118.49604508</v>
      </c>
      <c r="N202" s="41">
        <f>'jan-aug'!M202</f>
        <v>172316790.42335606</v>
      </c>
      <c r="O202" s="41">
        <f t="shared" si="40"/>
        <v>42473328.072689027</v>
      </c>
    </row>
    <row r="203" spans="1:15" s="34" customFormat="1" x14ac:dyDescent="0.2">
      <c r="A203" s="33">
        <v>3808</v>
      </c>
      <c r="B203" s="34" t="s">
        <v>164</v>
      </c>
      <c r="C203" s="63">
        <v>317591991</v>
      </c>
      <c r="D203" s="36">
        <v>13029</v>
      </c>
      <c r="E203" s="37">
        <f t="shared" si="31"/>
        <v>24375.776421828228</v>
      </c>
      <c r="F203" s="38">
        <f t="shared" si="32"/>
        <v>0.79809249060820864</v>
      </c>
      <c r="G203" s="37">
        <f t="shared" si="33"/>
        <v>3700.0616079510842</v>
      </c>
      <c r="H203" s="39">
        <f t="shared" si="34"/>
        <v>1089.3801694103313</v>
      </c>
      <c r="I203" s="37">
        <f t="shared" si="35"/>
        <v>4789.441777361415</v>
      </c>
      <c r="J203" s="82">
        <f t="shared" si="36"/>
        <v>-432.16879506281578</v>
      </c>
      <c r="K203" s="37">
        <f t="shared" si="37"/>
        <v>4357.2729822985993</v>
      </c>
      <c r="L203" s="37">
        <f t="shared" si="38"/>
        <v>62401636.917241879</v>
      </c>
      <c r="M203" s="37">
        <f t="shared" si="39"/>
        <v>56770909.686368451</v>
      </c>
      <c r="N203" s="41">
        <f>'jan-aug'!M203</f>
        <v>42367284.274730325</v>
      </c>
      <c r="O203" s="41">
        <f t="shared" si="40"/>
        <v>14403625.411638126</v>
      </c>
    </row>
    <row r="204" spans="1:15" s="34" customFormat="1" x14ac:dyDescent="0.2">
      <c r="A204" s="33">
        <v>3811</v>
      </c>
      <c r="B204" s="34" t="s">
        <v>161</v>
      </c>
      <c r="C204" s="63">
        <v>828944458</v>
      </c>
      <c r="D204" s="36">
        <v>27165</v>
      </c>
      <c r="E204" s="37">
        <f t="shared" si="31"/>
        <v>30515.165028529358</v>
      </c>
      <c r="F204" s="38">
        <f t="shared" si="32"/>
        <v>0.99910352136028135</v>
      </c>
      <c r="G204" s="37">
        <f t="shared" si="33"/>
        <v>16.428443930406502</v>
      </c>
      <c r="H204" s="39">
        <f t="shared" si="34"/>
        <v>0</v>
      </c>
      <c r="I204" s="37">
        <f t="shared" si="35"/>
        <v>16.428443930406502</v>
      </c>
      <c r="J204" s="82">
        <f t="shared" si="36"/>
        <v>-432.16879506281578</v>
      </c>
      <c r="K204" s="37">
        <f t="shared" si="37"/>
        <v>-415.74035113240927</v>
      </c>
      <c r="L204" s="37">
        <f t="shared" si="38"/>
        <v>446278.67936949263</v>
      </c>
      <c r="M204" s="37">
        <f t="shared" si="39"/>
        <v>-11293586.638511898</v>
      </c>
      <c r="N204" s="41">
        <f>'jan-aug'!M204</f>
        <v>-7117545.7545629693</v>
      </c>
      <c r="O204" s="41">
        <f t="shared" si="40"/>
        <v>-4176040.8839489287</v>
      </c>
    </row>
    <row r="205" spans="1:15" s="34" customFormat="1" x14ac:dyDescent="0.2">
      <c r="A205" s="33">
        <v>3812</v>
      </c>
      <c r="B205" s="34" t="s">
        <v>165</v>
      </c>
      <c r="C205" s="63">
        <v>55961012</v>
      </c>
      <c r="D205" s="36">
        <v>2349</v>
      </c>
      <c r="E205" s="37">
        <f t="shared" si="31"/>
        <v>23823.334184759471</v>
      </c>
      <c r="F205" s="38">
        <f t="shared" si="32"/>
        <v>0.78000486159202864</v>
      </c>
      <c r="G205" s="37">
        <f t="shared" si="33"/>
        <v>4031.5269501923385</v>
      </c>
      <c r="H205" s="39">
        <f t="shared" si="34"/>
        <v>1282.7349523843964</v>
      </c>
      <c r="I205" s="37">
        <f t="shared" si="35"/>
        <v>5314.2619025767344</v>
      </c>
      <c r="J205" s="82">
        <f t="shared" si="36"/>
        <v>-432.16879506281578</v>
      </c>
      <c r="K205" s="37">
        <f t="shared" si="37"/>
        <v>4882.0931075139188</v>
      </c>
      <c r="L205" s="37">
        <f t="shared" si="38"/>
        <v>12483201.209152749</v>
      </c>
      <c r="M205" s="37">
        <f t="shared" si="39"/>
        <v>11468036.709550194</v>
      </c>
      <c r="N205" s="41">
        <f>'jan-aug'!M205</f>
        <v>9023882.3167197481</v>
      </c>
      <c r="O205" s="41">
        <f t="shared" si="40"/>
        <v>2444154.3928304464</v>
      </c>
    </row>
    <row r="206" spans="1:15" s="34" customFormat="1" x14ac:dyDescent="0.2">
      <c r="A206" s="33">
        <v>3813</v>
      </c>
      <c r="B206" s="34" t="s">
        <v>166</v>
      </c>
      <c r="C206" s="63">
        <v>388333740</v>
      </c>
      <c r="D206" s="36">
        <v>14056</v>
      </c>
      <c r="E206" s="37">
        <f t="shared" si="31"/>
        <v>27627.613830392715</v>
      </c>
      <c r="F206" s="38">
        <f t="shared" si="32"/>
        <v>0.90456159220901511</v>
      </c>
      <c r="G206" s="37">
        <f t="shared" si="33"/>
        <v>1748.9591628123926</v>
      </c>
      <c r="H206" s="39">
        <f t="shared" si="34"/>
        <v>0</v>
      </c>
      <c r="I206" s="37">
        <f t="shared" si="35"/>
        <v>1748.9591628123926</v>
      </c>
      <c r="J206" s="82">
        <f t="shared" si="36"/>
        <v>-432.16879506281578</v>
      </c>
      <c r="K206" s="37">
        <f t="shared" si="37"/>
        <v>1316.7903677495769</v>
      </c>
      <c r="L206" s="37">
        <f t="shared" si="38"/>
        <v>24583369.992490992</v>
      </c>
      <c r="M206" s="37">
        <f t="shared" si="39"/>
        <v>18508805.409088053</v>
      </c>
      <c r="N206" s="41">
        <f>'jan-aug'!M206</f>
        <v>13223781.470482722</v>
      </c>
      <c r="O206" s="41">
        <f t="shared" si="40"/>
        <v>5285023.9386053309</v>
      </c>
    </row>
    <row r="207" spans="1:15" s="34" customFormat="1" x14ac:dyDescent="0.2">
      <c r="A207" s="33">
        <v>3814</v>
      </c>
      <c r="B207" s="34" t="s">
        <v>167</v>
      </c>
      <c r="C207" s="63">
        <v>256785023</v>
      </c>
      <c r="D207" s="36">
        <v>10351</v>
      </c>
      <c r="E207" s="37">
        <f t="shared" si="31"/>
        <v>24807.750265674815</v>
      </c>
      <c r="F207" s="38">
        <f t="shared" si="32"/>
        <v>0.81223583828858847</v>
      </c>
      <c r="G207" s="37">
        <f t="shared" si="33"/>
        <v>3440.8773016431323</v>
      </c>
      <c r="H207" s="39">
        <f t="shared" si="34"/>
        <v>938.1893240640261</v>
      </c>
      <c r="I207" s="37">
        <f t="shared" si="35"/>
        <v>4379.0666257071589</v>
      </c>
      <c r="J207" s="82">
        <f t="shared" si="36"/>
        <v>-432.16879506281578</v>
      </c>
      <c r="K207" s="37">
        <f t="shared" si="37"/>
        <v>3946.8978306443432</v>
      </c>
      <c r="L207" s="37">
        <f t="shared" si="38"/>
        <v>45327718.642694801</v>
      </c>
      <c r="M207" s="37">
        <f t="shared" si="39"/>
        <v>40854339.444999598</v>
      </c>
      <c r="N207" s="41">
        <f>'jan-aug'!M207</f>
        <v>33299083.967993211</v>
      </c>
      <c r="O207" s="41">
        <f t="shared" si="40"/>
        <v>7555255.477006387</v>
      </c>
    </row>
    <row r="208" spans="1:15" s="34" customFormat="1" x14ac:dyDescent="0.2">
      <c r="A208" s="33">
        <v>3815</v>
      </c>
      <c r="B208" s="34" t="s">
        <v>168</v>
      </c>
      <c r="C208" s="63">
        <v>85375731</v>
      </c>
      <c r="D208" s="36">
        <v>4093</v>
      </c>
      <c r="E208" s="37">
        <f t="shared" si="31"/>
        <v>20858.961886147081</v>
      </c>
      <c r="F208" s="38">
        <f t="shared" si="32"/>
        <v>0.68294771641855401</v>
      </c>
      <c r="G208" s="37">
        <f t="shared" si="33"/>
        <v>5810.1503293597725</v>
      </c>
      <c r="H208" s="39">
        <f t="shared" si="34"/>
        <v>2320.2652568987328</v>
      </c>
      <c r="I208" s="37">
        <f t="shared" si="35"/>
        <v>8130.4155862585048</v>
      </c>
      <c r="J208" s="82">
        <f t="shared" si="36"/>
        <v>-432.16879506281578</v>
      </c>
      <c r="K208" s="37">
        <f t="shared" si="37"/>
        <v>7698.2467911956892</v>
      </c>
      <c r="L208" s="37">
        <f t="shared" si="38"/>
        <v>33277790.994556062</v>
      </c>
      <c r="M208" s="37">
        <f t="shared" si="39"/>
        <v>31508924.116363958</v>
      </c>
      <c r="N208" s="41">
        <f>'jan-aug'!M208</f>
        <v>24607793.173833087</v>
      </c>
      <c r="O208" s="41">
        <f t="shared" si="40"/>
        <v>6901130.9425308704</v>
      </c>
    </row>
    <row r="209" spans="1:15" s="34" customFormat="1" x14ac:dyDescent="0.2">
      <c r="A209" s="33">
        <v>3816</v>
      </c>
      <c r="B209" s="34" t="s">
        <v>169</v>
      </c>
      <c r="C209" s="63">
        <v>146694095</v>
      </c>
      <c r="D209" s="36">
        <v>6494</v>
      </c>
      <c r="E209" s="37">
        <f t="shared" si="31"/>
        <v>22589.173852787189</v>
      </c>
      <c r="F209" s="38">
        <f t="shared" si="32"/>
        <v>0.7395969551480075</v>
      </c>
      <c r="G209" s="37">
        <f t="shared" si="33"/>
        <v>4772.0231493757074</v>
      </c>
      <c r="H209" s="39">
        <f t="shared" si="34"/>
        <v>1714.691068574695</v>
      </c>
      <c r="I209" s="37">
        <f t="shared" si="35"/>
        <v>6486.7142179504026</v>
      </c>
      <c r="J209" s="82">
        <f t="shared" si="36"/>
        <v>-432.16879506281578</v>
      </c>
      <c r="K209" s="37">
        <f t="shared" si="37"/>
        <v>6054.5454228875869</v>
      </c>
      <c r="L209" s="37">
        <f t="shared" si="38"/>
        <v>42124722.131369911</v>
      </c>
      <c r="M209" s="37">
        <f t="shared" si="39"/>
        <v>39318217.976231992</v>
      </c>
      <c r="N209" s="41">
        <f>'jan-aug'!M209</f>
        <v>30972156.227576856</v>
      </c>
      <c r="O209" s="41">
        <f t="shared" si="40"/>
        <v>8346061.7486551367</v>
      </c>
    </row>
    <row r="210" spans="1:15" s="34" customFormat="1" x14ac:dyDescent="0.2">
      <c r="A210" s="33">
        <v>3817</v>
      </c>
      <c r="B210" s="34" t="s">
        <v>405</v>
      </c>
      <c r="C210" s="63">
        <v>233325304</v>
      </c>
      <c r="D210" s="36">
        <v>10539</v>
      </c>
      <c r="E210" s="37">
        <f t="shared" si="31"/>
        <v>22139.226112534398</v>
      </c>
      <c r="F210" s="38">
        <f t="shared" si="32"/>
        <v>0.72486512029493122</v>
      </c>
      <c r="G210" s="37">
        <f t="shared" si="33"/>
        <v>5041.9917935273825</v>
      </c>
      <c r="H210" s="39">
        <f t="shared" si="34"/>
        <v>1872.1727776631722</v>
      </c>
      <c r="I210" s="37">
        <f t="shared" si="35"/>
        <v>6914.1645711905549</v>
      </c>
      <c r="J210" s="82">
        <f t="shared" si="36"/>
        <v>-432.16879506281578</v>
      </c>
      <c r="K210" s="37">
        <f t="shared" si="37"/>
        <v>6481.9957761277392</v>
      </c>
      <c r="L210" s="37">
        <f t="shared" si="38"/>
        <v>72868380.415777251</v>
      </c>
      <c r="M210" s="37">
        <f t="shared" si="39"/>
        <v>68313753.484610245</v>
      </c>
      <c r="N210" s="41">
        <f>'jan-aug'!M210</f>
        <v>56117650.098003142</v>
      </c>
      <c r="O210" s="41">
        <f t="shared" si="40"/>
        <v>12196103.386607103</v>
      </c>
    </row>
    <row r="211" spans="1:15" s="34" customFormat="1" x14ac:dyDescent="0.2">
      <c r="A211" s="33">
        <v>3818</v>
      </c>
      <c r="B211" s="34" t="s">
        <v>171</v>
      </c>
      <c r="C211" s="63">
        <v>189050507</v>
      </c>
      <c r="D211" s="36">
        <v>5512</v>
      </c>
      <c r="E211" s="37">
        <f t="shared" si="31"/>
        <v>34297.987481857766</v>
      </c>
      <c r="F211" s="38">
        <f t="shared" si="32"/>
        <v>1.1229577174712206</v>
      </c>
      <c r="G211" s="37">
        <f t="shared" si="33"/>
        <v>-2253.2650280666385</v>
      </c>
      <c r="H211" s="39">
        <f t="shared" si="34"/>
        <v>0</v>
      </c>
      <c r="I211" s="37">
        <f t="shared" si="35"/>
        <v>-2253.2650280666385</v>
      </c>
      <c r="J211" s="82">
        <f t="shared" si="36"/>
        <v>-432.16879506281578</v>
      </c>
      <c r="K211" s="37">
        <f t="shared" si="37"/>
        <v>-2685.4338231294541</v>
      </c>
      <c r="L211" s="37">
        <f t="shared" si="38"/>
        <v>-12419996.834703311</v>
      </c>
      <c r="M211" s="37">
        <f t="shared" si="39"/>
        <v>-14802111.233089551</v>
      </c>
      <c r="N211" s="41">
        <f>'jan-aug'!M211</f>
        <v>-17867847.629617199</v>
      </c>
      <c r="O211" s="41">
        <f t="shared" si="40"/>
        <v>3065736.396527648</v>
      </c>
    </row>
    <row r="212" spans="1:15" s="34" customFormat="1" x14ac:dyDescent="0.2">
      <c r="A212" s="33">
        <v>3819</v>
      </c>
      <c r="B212" s="34" t="s">
        <v>172</v>
      </c>
      <c r="C212" s="63">
        <v>46063906</v>
      </c>
      <c r="D212" s="36">
        <v>1562</v>
      </c>
      <c r="E212" s="37">
        <f t="shared" si="31"/>
        <v>29490.336747759284</v>
      </c>
      <c r="F212" s="38">
        <f t="shared" si="32"/>
        <v>0.96554940021593538</v>
      </c>
      <c r="G212" s="37">
        <f t="shared" si="33"/>
        <v>631.32541239245108</v>
      </c>
      <c r="H212" s="39">
        <f t="shared" si="34"/>
        <v>0</v>
      </c>
      <c r="I212" s="37">
        <f t="shared" si="35"/>
        <v>631.32541239245108</v>
      </c>
      <c r="J212" s="82">
        <f t="shared" si="36"/>
        <v>-432.16879506281578</v>
      </c>
      <c r="K212" s="37">
        <f t="shared" si="37"/>
        <v>199.15661732963531</v>
      </c>
      <c r="L212" s="37">
        <f t="shared" si="38"/>
        <v>986130.29415700864</v>
      </c>
      <c r="M212" s="37">
        <f t="shared" si="39"/>
        <v>311082.63626889035</v>
      </c>
      <c r="N212" s="41">
        <f>'jan-aug'!M212</f>
        <v>-427570.29438716674</v>
      </c>
      <c r="O212" s="41">
        <f t="shared" si="40"/>
        <v>738652.93065605708</v>
      </c>
    </row>
    <row r="213" spans="1:15" s="34" customFormat="1" x14ac:dyDescent="0.2">
      <c r="A213" s="33">
        <v>3820</v>
      </c>
      <c r="B213" s="34" t="s">
        <v>173</v>
      </c>
      <c r="C213" s="63">
        <v>74955878</v>
      </c>
      <c r="D213" s="36">
        <v>2889</v>
      </c>
      <c r="E213" s="37">
        <f t="shared" si="31"/>
        <v>25945.267566632054</v>
      </c>
      <c r="F213" s="38">
        <f t="shared" si="32"/>
        <v>0.84947953465831427</v>
      </c>
      <c r="G213" s="37">
        <f t="shared" si="33"/>
        <v>2758.366921068789</v>
      </c>
      <c r="H213" s="39">
        <f t="shared" si="34"/>
        <v>540.05826872899252</v>
      </c>
      <c r="I213" s="37">
        <f t="shared" si="35"/>
        <v>3298.4251897977815</v>
      </c>
      <c r="J213" s="82">
        <f t="shared" si="36"/>
        <v>-432.16879506281578</v>
      </c>
      <c r="K213" s="37">
        <f t="shared" si="37"/>
        <v>2866.2563947349659</v>
      </c>
      <c r="L213" s="37">
        <f t="shared" si="38"/>
        <v>9529150.3733257912</v>
      </c>
      <c r="M213" s="37">
        <f t="shared" si="39"/>
        <v>8280614.7243893165</v>
      </c>
      <c r="N213" s="41">
        <f>'jan-aug'!M213</f>
        <v>6555308.5050461208</v>
      </c>
      <c r="O213" s="41">
        <f t="shared" si="40"/>
        <v>1725306.2193431957</v>
      </c>
    </row>
    <row r="214" spans="1:15" s="34" customFormat="1" x14ac:dyDescent="0.2">
      <c r="A214" s="33">
        <v>3821</v>
      </c>
      <c r="B214" s="34" t="s">
        <v>174</v>
      </c>
      <c r="C214" s="63">
        <v>62647864</v>
      </c>
      <c r="D214" s="36">
        <v>2452</v>
      </c>
      <c r="E214" s="37">
        <f t="shared" si="31"/>
        <v>25549.699836867861</v>
      </c>
      <c r="F214" s="38">
        <f t="shared" si="32"/>
        <v>0.83652816731770174</v>
      </c>
      <c r="G214" s="37">
        <f t="shared" si="33"/>
        <v>2995.7075589273045</v>
      </c>
      <c r="H214" s="39">
        <f t="shared" si="34"/>
        <v>678.50697414645981</v>
      </c>
      <c r="I214" s="37">
        <f t="shared" si="35"/>
        <v>3674.2145330737644</v>
      </c>
      <c r="J214" s="82">
        <f t="shared" si="36"/>
        <v>-432.16879506281578</v>
      </c>
      <c r="K214" s="37">
        <f t="shared" si="37"/>
        <v>3242.0457380109488</v>
      </c>
      <c r="L214" s="37">
        <f t="shared" si="38"/>
        <v>9009174.0350968707</v>
      </c>
      <c r="M214" s="37">
        <f t="shared" si="39"/>
        <v>7949496.1496028462</v>
      </c>
      <c r="N214" s="41">
        <f>'jan-aug'!M214</f>
        <v>5701230.6073634839</v>
      </c>
      <c r="O214" s="41">
        <f t="shared" si="40"/>
        <v>2248265.5422393624</v>
      </c>
    </row>
    <row r="215" spans="1:15" s="34" customFormat="1" x14ac:dyDescent="0.2">
      <c r="A215" s="33">
        <v>3822</v>
      </c>
      <c r="B215" s="34" t="s">
        <v>175</v>
      </c>
      <c r="C215" s="63">
        <v>35820841</v>
      </c>
      <c r="D215" s="36">
        <v>1414</v>
      </c>
      <c r="E215" s="37">
        <f t="shared" si="31"/>
        <v>25332.98514851485</v>
      </c>
      <c r="F215" s="38">
        <f t="shared" si="32"/>
        <v>0.82943266552174033</v>
      </c>
      <c r="G215" s="37">
        <f t="shared" si="33"/>
        <v>3125.736371939111</v>
      </c>
      <c r="H215" s="39">
        <f t="shared" si="34"/>
        <v>754.35711507001372</v>
      </c>
      <c r="I215" s="37">
        <f t="shared" si="35"/>
        <v>3880.0934870091246</v>
      </c>
      <c r="J215" s="82">
        <f t="shared" si="36"/>
        <v>-432.16879506281578</v>
      </c>
      <c r="K215" s="37">
        <f t="shared" si="37"/>
        <v>3447.9246919463089</v>
      </c>
      <c r="L215" s="37">
        <f t="shared" si="38"/>
        <v>5486452.1906309025</v>
      </c>
      <c r="M215" s="37">
        <f t="shared" si="39"/>
        <v>4875365.5144120809</v>
      </c>
      <c r="N215" s="41">
        <f>'jan-aug'!M215</f>
        <v>859131.98318600981</v>
      </c>
      <c r="O215" s="41">
        <f t="shared" si="40"/>
        <v>4016233.5312260711</v>
      </c>
    </row>
    <row r="216" spans="1:15" s="34" customFormat="1" x14ac:dyDescent="0.2">
      <c r="A216" s="33">
        <v>3823</v>
      </c>
      <c r="B216" s="34" t="s">
        <v>176</v>
      </c>
      <c r="C216" s="63">
        <v>31928950</v>
      </c>
      <c r="D216" s="36">
        <v>1198</v>
      </c>
      <c r="E216" s="37">
        <f t="shared" si="31"/>
        <v>26651.878130217028</v>
      </c>
      <c r="F216" s="38">
        <f t="shared" si="32"/>
        <v>0.87261482170814952</v>
      </c>
      <c r="G216" s="37">
        <f t="shared" si="33"/>
        <v>2334.4005829178045</v>
      </c>
      <c r="H216" s="39">
        <f t="shared" si="34"/>
        <v>292.74457147425142</v>
      </c>
      <c r="I216" s="37">
        <f t="shared" si="35"/>
        <v>2627.1451543920557</v>
      </c>
      <c r="J216" s="82">
        <f t="shared" si="36"/>
        <v>-432.16879506281578</v>
      </c>
      <c r="K216" s="37">
        <f t="shared" si="37"/>
        <v>2194.97635932924</v>
      </c>
      <c r="L216" s="37">
        <f t="shared" si="38"/>
        <v>3147319.8949616826</v>
      </c>
      <c r="M216" s="37">
        <f t="shared" si="39"/>
        <v>2629581.6784764295</v>
      </c>
      <c r="N216" s="41">
        <f>'jan-aug'!M216</f>
        <v>638172.73964415863</v>
      </c>
      <c r="O216" s="41">
        <f t="shared" si="40"/>
        <v>1991408.9388322709</v>
      </c>
    </row>
    <row r="217" spans="1:15" s="34" customFormat="1" x14ac:dyDescent="0.2">
      <c r="A217" s="33">
        <v>3824</v>
      </c>
      <c r="B217" s="34" t="s">
        <v>177</v>
      </c>
      <c r="C217" s="63">
        <v>77510165</v>
      </c>
      <c r="D217" s="36">
        <v>2140</v>
      </c>
      <c r="E217" s="37">
        <f t="shared" si="31"/>
        <v>36219.70327102804</v>
      </c>
      <c r="F217" s="38">
        <f t="shared" si="32"/>
        <v>1.1858770236659808</v>
      </c>
      <c r="G217" s="37">
        <f t="shared" si="33"/>
        <v>-3406.2945015688024</v>
      </c>
      <c r="H217" s="39">
        <f t="shared" si="34"/>
        <v>0</v>
      </c>
      <c r="I217" s="37">
        <f t="shared" si="35"/>
        <v>-3406.2945015688024</v>
      </c>
      <c r="J217" s="82">
        <f t="shared" si="36"/>
        <v>-432.16879506281578</v>
      </c>
      <c r="K217" s="37">
        <f t="shared" si="37"/>
        <v>-3838.4632966316181</v>
      </c>
      <c r="L217" s="37">
        <f t="shared" si="38"/>
        <v>-7289470.2333572367</v>
      </c>
      <c r="M217" s="37">
        <f t="shared" si="39"/>
        <v>-8214311.4547916623</v>
      </c>
      <c r="N217" s="41">
        <f>'jan-aug'!M217</f>
        <v>-9536338.7649094351</v>
      </c>
      <c r="O217" s="41">
        <f t="shared" si="40"/>
        <v>1322027.3101177728</v>
      </c>
    </row>
    <row r="218" spans="1:15" s="34" customFormat="1" x14ac:dyDescent="0.2">
      <c r="A218" s="33">
        <v>3825</v>
      </c>
      <c r="B218" s="34" t="s">
        <v>178</v>
      </c>
      <c r="C218" s="63">
        <v>148887145</v>
      </c>
      <c r="D218" s="36">
        <v>3755</v>
      </c>
      <c r="E218" s="37">
        <f t="shared" si="31"/>
        <v>39650.371504660456</v>
      </c>
      <c r="F218" s="38">
        <f t="shared" si="32"/>
        <v>1.2982012634214093</v>
      </c>
      <c r="G218" s="37">
        <f t="shared" si="33"/>
        <v>-5464.6954417482521</v>
      </c>
      <c r="H218" s="39">
        <f t="shared" si="34"/>
        <v>0</v>
      </c>
      <c r="I218" s="37">
        <f t="shared" si="35"/>
        <v>-5464.6954417482521</v>
      </c>
      <c r="J218" s="82">
        <f t="shared" si="36"/>
        <v>-432.16879506281578</v>
      </c>
      <c r="K218" s="37">
        <f t="shared" si="37"/>
        <v>-5896.8642368110677</v>
      </c>
      <c r="L218" s="37">
        <f t="shared" si="38"/>
        <v>-20519931.383764688</v>
      </c>
      <c r="M218" s="37">
        <f t="shared" si="39"/>
        <v>-22142725.209225558</v>
      </c>
      <c r="N218" s="41">
        <f>'jan-aug'!M218</f>
        <v>-21547174.738427531</v>
      </c>
      <c r="O218" s="41">
        <f t="shared" si="40"/>
        <v>-595550.47079802677</v>
      </c>
    </row>
    <row r="219" spans="1:15" s="34" customFormat="1" x14ac:dyDescent="0.2">
      <c r="A219" s="33">
        <v>4201</v>
      </c>
      <c r="B219" s="34" t="s">
        <v>179</v>
      </c>
      <c r="C219" s="63">
        <v>170060520</v>
      </c>
      <c r="D219" s="36">
        <v>6735</v>
      </c>
      <c r="E219" s="37">
        <f t="shared" si="31"/>
        <v>25250.262806236082</v>
      </c>
      <c r="F219" s="38">
        <f t="shared" si="32"/>
        <v>0.82672423568403108</v>
      </c>
      <c r="G219" s="37">
        <f t="shared" si="33"/>
        <v>3175.3697773063723</v>
      </c>
      <c r="H219" s="39">
        <f t="shared" si="34"/>
        <v>783.30993486758268</v>
      </c>
      <c r="I219" s="37">
        <f t="shared" si="35"/>
        <v>3958.6797121739551</v>
      </c>
      <c r="J219" s="82">
        <f t="shared" si="36"/>
        <v>-432.16879506281578</v>
      </c>
      <c r="K219" s="37">
        <f t="shared" si="37"/>
        <v>3526.5109171111394</v>
      </c>
      <c r="L219" s="37">
        <f t="shared" si="38"/>
        <v>26661707.861491587</v>
      </c>
      <c r="M219" s="37">
        <f t="shared" si="39"/>
        <v>23751051.026743524</v>
      </c>
      <c r="N219" s="41">
        <f>'jan-aug'!M219</f>
        <v>19982208.078015111</v>
      </c>
      <c r="O219" s="41">
        <f t="shared" si="40"/>
        <v>3768842.9487284124</v>
      </c>
    </row>
    <row r="220" spans="1:15" s="34" customFormat="1" x14ac:dyDescent="0.2">
      <c r="A220" s="33">
        <v>4202</v>
      </c>
      <c r="B220" s="34" t="s">
        <v>180</v>
      </c>
      <c r="C220" s="63">
        <v>659947140</v>
      </c>
      <c r="D220" s="36">
        <v>24017</v>
      </c>
      <c r="E220" s="37">
        <f t="shared" si="31"/>
        <v>27478.333680309781</v>
      </c>
      <c r="F220" s="38">
        <f t="shared" si="32"/>
        <v>0.8996739790016931</v>
      </c>
      <c r="G220" s="37">
        <f t="shared" si="33"/>
        <v>1838.5272528621529</v>
      </c>
      <c r="H220" s="39">
        <f t="shared" si="34"/>
        <v>3.4851289417880249</v>
      </c>
      <c r="I220" s="37">
        <f t="shared" si="35"/>
        <v>1842.0123818039408</v>
      </c>
      <c r="J220" s="82">
        <f t="shared" si="36"/>
        <v>-432.16879506281578</v>
      </c>
      <c r="K220" s="37">
        <f t="shared" si="37"/>
        <v>1409.8435867411249</v>
      </c>
      <c r="L220" s="37">
        <f t="shared" si="38"/>
        <v>44239611.373785242</v>
      </c>
      <c r="M220" s="37">
        <f t="shared" si="39"/>
        <v>33860213.422761597</v>
      </c>
      <c r="N220" s="41">
        <f>'jan-aug'!M220</f>
        <v>27440933.971267868</v>
      </c>
      <c r="O220" s="41">
        <f t="shared" si="40"/>
        <v>6419279.4514937289</v>
      </c>
    </row>
    <row r="221" spans="1:15" s="34" customFormat="1" x14ac:dyDescent="0.2">
      <c r="A221" s="33">
        <v>4203</v>
      </c>
      <c r="B221" s="34" t="s">
        <v>181</v>
      </c>
      <c r="C221" s="63">
        <v>1116913366</v>
      </c>
      <c r="D221" s="36">
        <v>45509</v>
      </c>
      <c r="E221" s="37">
        <f t="shared" si="31"/>
        <v>24542.691907095301</v>
      </c>
      <c r="F221" s="38">
        <f t="shared" si="32"/>
        <v>0.80355750608310372</v>
      </c>
      <c r="G221" s="37">
        <f t="shared" si="33"/>
        <v>3599.9123167908406</v>
      </c>
      <c r="H221" s="39">
        <f t="shared" si="34"/>
        <v>1030.9597495668561</v>
      </c>
      <c r="I221" s="37">
        <f t="shared" si="35"/>
        <v>4630.8720663576969</v>
      </c>
      <c r="J221" s="82">
        <f t="shared" si="36"/>
        <v>-432.16879506281578</v>
      </c>
      <c r="K221" s="37">
        <f t="shared" si="37"/>
        <v>4198.7032712948812</v>
      </c>
      <c r="L221" s="37">
        <f t="shared" si="38"/>
        <v>210746356.86787242</v>
      </c>
      <c r="M221" s="37">
        <f t="shared" si="39"/>
        <v>191078787.17335874</v>
      </c>
      <c r="N221" s="41">
        <f>'jan-aug'!M221</f>
        <v>150777713.69665763</v>
      </c>
      <c r="O221" s="41">
        <f t="shared" si="40"/>
        <v>40301073.476701111</v>
      </c>
    </row>
    <row r="222" spans="1:15" s="34" customFormat="1" x14ac:dyDescent="0.2">
      <c r="A222" s="33">
        <v>4204</v>
      </c>
      <c r="B222" s="34" t="s">
        <v>194</v>
      </c>
      <c r="C222" s="63">
        <v>2985389941</v>
      </c>
      <c r="D222" s="36">
        <v>113737</v>
      </c>
      <c r="E222" s="37">
        <f t="shared" si="31"/>
        <v>26248.186087201175</v>
      </c>
      <c r="F222" s="38">
        <f t="shared" si="32"/>
        <v>0.85939745449597216</v>
      </c>
      <c r="G222" s="37">
        <f t="shared" si="33"/>
        <v>2576.6158087273166</v>
      </c>
      <c r="H222" s="39">
        <f t="shared" si="34"/>
        <v>434.03678652980011</v>
      </c>
      <c r="I222" s="37">
        <f t="shared" si="35"/>
        <v>3010.6525952571164</v>
      </c>
      <c r="J222" s="82">
        <f t="shared" si="36"/>
        <v>-432.16879506281578</v>
      </c>
      <c r="K222" s="37">
        <f t="shared" si="37"/>
        <v>2578.4838001943008</v>
      </c>
      <c r="L222" s="37">
        <f t="shared" si="38"/>
        <v>342422594.22675866</v>
      </c>
      <c r="M222" s="37">
        <f t="shared" si="39"/>
        <v>293269011.98269922</v>
      </c>
      <c r="N222" s="41">
        <f>'jan-aug'!M222</f>
        <v>255734797.55579126</v>
      </c>
      <c r="O222" s="41">
        <f t="shared" si="40"/>
        <v>37534214.426907957</v>
      </c>
    </row>
    <row r="223" spans="1:15" s="34" customFormat="1" x14ac:dyDescent="0.2">
      <c r="A223" s="33">
        <v>4205</v>
      </c>
      <c r="B223" s="34" t="s">
        <v>199</v>
      </c>
      <c r="C223" s="63">
        <v>554364675</v>
      </c>
      <c r="D223" s="36">
        <v>23147</v>
      </c>
      <c r="E223" s="37">
        <f t="shared" si="31"/>
        <v>23949.741867196612</v>
      </c>
      <c r="F223" s="38">
        <f t="shared" si="32"/>
        <v>0.78414360246175241</v>
      </c>
      <c r="G223" s="37">
        <f t="shared" si="33"/>
        <v>3955.6823407300544</v>
      </c>
      <c r="H223" s="39">
        <f t="shared" si="34"/>
        <v>1238.4922635313972</v>
      </c>
      <c r="I223" s="37">
        <f t="shared" si="35"/>
        <v>5194.1746042614513</v>
      </c>
      <c r="J223" s="82">
        <f t="shared" si="36"/>
        <v>-432.16879506281578</v>
      </c>
      <c r="K223" s="37">
        <f t="shared" si="37"/>
        <v>4762.0058091986357</v>
      </c>
      <c r="L223" s="37">
        <f t="shared" si="38"/>
        <v>120229559.56483981</v>
      </c>
      <c r="M223" s="37">
        <f t="shared" si="39"/>
        <v>110226148.46552081</v>
      </c>
      <c r="N223" s="41">
        <f>'jan-aug'!M223</f>
        <v>83366124.909519762</v>
      </c>
      <c r="O223" s="41">
        <f t="shared" si="40"/>
        <v>26860023.556001052</v>
      </c>
    </row>
    <row r="224" spans="1:15" s="34" customFormat="1" x14ac:dyDescent="0.2">
      <c r="A224" s="33">
        <v>4206</v>
      </c>
      <c r="B224" s="34" t="s">
        <v>195</v>
      </c>
      <c r="C224" s="63">
        <v>230704705</v>
      </c>
      <c r="D224" s="36">
        <v>9622</v>
      </c>
      <c r="E224" s="37">
        <f t="shared" si="31"/>
        <v>23976.793286219083</v>
      </c>
      <c r="F224" s="38">
        <f t="shared" si="32"/>
        <v>0.78502929873696103</v>
      </c>
      <c r="G224" s="37">
        <f t="shared" si="33"/>
        <v>3939.4514893165715</v>
      </c>
      <c r="H224" s="39">
        <f t="shared" si="34"/>
        <v>1229.0242668735323</v>
      </c>
      <c r="I224" s="37">
        <f t="shared" si="35"/>
        <v>5168.4757561901042</v>
      </c>
      <c r="J224" s="82">
        <f t="shared" si="36"/>
        <v>-432.16879506281578</v>
      </c>
      <c r="K224" s="37">
        <f t="shared" si="37"/>
        <v>4736.3069611272886</v>
      </c>
      <c r="L224" s="37">
        <f t="shared" si="38"/>
        <v>49731073.72606118</v>
      </c>
      <c r="M224" s="37">
        <f t="shared" si="39"/>
        <v>45572745.579966769</v>
      </c>
      <c r="N224" s="41">
        <f>'jan-aug'!M224</f>
        <v>36662258.066252626</v>
      </c>
      <c r="O224" s="41">
        <f t="shared" si="40"/>
        <v>8910487.5137141421</v>
      </c>
    </row>
    <row r="225" spans="1:15" s="34" customFormat="1" x14ac:dyDescent="0.2">
      <c r="A225" s="33">
        <v>4207</v>
      </c>
      <c r="B225" s="34" t="s">
        <v>196</v>
      </c>
      <c r="C225" s="63">
        <v>229422998</v>
      </c>
      <c r="D225" s="36">
        <v>9048</v>
      </c>
      <c r="E225" s="37">
        <f t="shared" si="31"/>
        <v>25356.211096374889</v>
      </c>
      <c r="F225" s="38">
        <f t="shared" si="32"/>
        <v>0.83019311123036421</v>
      </c>
      <c r="G225" s="37">
        <f t="shared" si="33"/>
        <v>3111.8008032230878</v>
      </c>
      <c r="H225" s="39">
        <f t="shared" si="34"/>
        <v>746.22803331900013</v>
      </c>
      <c r="I225" s="37">
        <f t="shared" si="35"/>
        <v>3858.0288365420879</v>
      </c>
      <c r="J225" s="82">
        <f t="shared" si="36"/>
        <v>-432.16879506281578</v>
      </c>
      <c r="K225" s="37">
        <f t="shared" si="37"/>
        <v>3425.8600414792722</v>
      </c>
      <c r="L225" s="37">
        <f t="shared" si="38"/>
        <v>34907444.913032815</v>
      </c>
      <c r="M225" s="37">
        <f t="shared" si="39"/>
        <v>30997181.655304454</v>
      </c>
      <c r="N225" s="41">
        <f>'jan-aug'!M225</f>
        <v>24043279.042179752</v>
      </c>
      <c r="O225" s="41">
        <f t="shared" si="40"/>
        <v>6953902.6131247021</v>
      </c>
    </row>
    <row r="226" spans="1:15" s="34" customFormat="1" x14ac:dyDescent="0.2">
      <c r="A226" s="33">
        <v>4211</v>
      </c>
      <c r="B226" s="34" t="s">
        <v>182</v>
      </c>
      <c r="C226" s="63">
        <v>48456881</v>
      </c>
      <c r="D226" s="36">
        <v>2427</v>
      </c>
      <c r="E226" s="37">
        <f t="shared" si="31"/>
        <v>19965.752369180056</v>
      </c>
      <c r="F226" s="38">
        <f t="shared" si="32"/>
        <v>0.65370295326947925</v>
      </c>
      <c r="G226" s="37">
        <f t="shared" si="33"/>
        <v>6346.0760395399875</v>
      </c>
      <c r="H226" s="39">
        <f t="shared" si="34"/>
        <v>2632.8885878371916</v>
      </c>
      <c r="I226" s="37">
        <f t="shared" si="35"/>
        <v>8978.9646273771796</v>
      </c>
      <c r="J226" s="82">
        <f t="shared" si="36"/>
        <v>-432.16879506281578</v>
      </c>
      <c r="K226" s="37">
        <f t="shared" si="37"/>
        <v>8546.795832314363</v>
      </c>
      <c r="L226" s="37">
        <f t="shared" si="38"/>
        <v>21791947.150644414</v>
      </c>
      <c r="M226" s="37">
        <f t="shared" si="39"/>
        <v>20743073.485026959</v>
      </c>
      <c r="N226" s="41">
        <f>'jan-aug'!M226</f>
        <v>15643469.072255779</v>
      </c>
      <c r="O226" s="41">
        <f t="shared" si="40"/>
        <v>5099604.4127711803</v>
      </c>
    </row>
    <row r="227" spans="1:15" s="34" customFormat="1" x14ac:dyDescent="0.2">
      <c r="A227" s="33">
        <v>4212</v>
      </c>
      <c r="B227" s="34" t="s">
        <v>183</v>
      </c>
      <c r="C227" s="63">
        <v>44424771</v>
      </c>
      <c r="D227" s="36">
        <v>2131</v>
      </c>
      <c r="E227" s="37">
        <f t="shared" si="31"/>
        <v>20846.912717034254</v>
      </c>
      <c r="F227" s="38">
        <f t="shared" si="32"/>
        <v>0.68255321200480323</v>
      </c>
      <c r="G227" s="37">
        <f t="shared" si="33"/>
        <v>5817.3798308274681</v>
      </c>
      <c r="H227" s="39">
        <f t="shared" si="34"/>
        <v>2324.4824660882223</v>
      </c>
      <c r="I227" s="37">
        <f t="shared" si="35"/>
        <v>8141.8622969156904</v>
      </c>
      <c r="J227" s="82">
        <f t="shared" si="36"/>
        <v>-432.16879506281578</v>
      </c>
      <c r="K227" s="37">
        <f t="shared" si="37"/>
        <v>7709.6935018528748</v>
      </c>
      <c r="L227" s="37">
        <f t="shared" si="38"/>
        <v>17350308.554727335</v>
      </c>
      <c r="M227" s="37">
        <f t="shared" si="39"/>
        <v>16429356.852448476</v>
      </c>
      <c r="N227" s="41">
        <f>'jan-aug'!M227</f>
        <v>12959747.434580578</v>
      </c>
      <c r="O227" s="41">
        <f t="shared" si="40"/>
        <v>3469609.4178678989</v>
      </c>
    </row>
    <row r="228" spans="1:15" s="34" customFormat="1" x14ac:dyDescent="0.2">
      <c r="A228" s="33">
        <v>4213</v>
      </c>
      <c r="B228" s="34" t="s">
        <v>184</v>
      </c>
      <c r="C228" s="63">
        <v>148172682</v>
      </c>
      <c r="D228" s="36">
        <v>6115</v>
      </c>
      <c r="E228" s="37">
        <f t="shared" si="31"/>
        <v>24231.019133278824</v>
      </c>
      <c r="F228" s="38">
        <f t="shared" si="32"/>
        <v>0.79335296137423394</v>
      </c>
      <c r="G228" s="37">
        <f t="shared" si="33"/>
        <v>3786.9159810807269</v>
      </c>
      <c r="H228" s="39">
        <f t="shared" si="34"/>
        <v>1140.045220402623</v>
      </c>
      <c r="I228" s="37">
        <f t="shared" si="35"/>
        <v>4926.9612014833501</v>
      </c>
      <c r="J228" s="82">
        <f t="shared" si="36"/>
        <v>-432.16879506281578</v>
      </c>
      <c r="K228" s="37">
        <f t="shared" si="37"/>
        <v>4494.7924064205345</v>
      </c>
      <c r="L228" s="37">
        <f t="shared" si="38"/>
        <v>30128367.747070685</v>
      </c>
      <c r="M228" s="37">
        <f t="shared" si="39"/>
        <v>27485655.565261569</v>
      </c>
      <c r="N228" s="41">
        <f>'jan-aug'!M228</f>
        <v>21602397.267344076</v>
      </c>
      <c r="O228" s="41">
        <f t="shared" si="40"/>
        <v>5883258.2979174927</v>
      </c>
    </row>
    <row r="229" spans="1:15" s="34" customFormat="1" x14ac:dyDescent="0.2">
      <c r="A229" s="33">
        <v>4214</v>
      </c>
      <c r="B229" s="34" t="s">
        <v>185</v>
      </c>
      <c r="C229" s="63">
        <v>136442356</v>
      </c>
      <c r="D229" s="36">
        <v>6098</v>
      </c>
      <c r="E229" s="37">
        <f t="shared" si="31"/>
        <v>22374.935388652018</v>
      </c>
      <c r="F229" s="38">
        <f t="shared" si="32"/>
        <v>0.73258252793687662</v>
      </c>
      <c r="G229" s="37">
        <f t="shared" si="33"/>
        <v>4900.5662278568097</v>
      </c>
      <c r="H229" s="39">
        <f t="shared" si="34"/>
        <v>1789.6745310220049</v>
      </c>
      <c r="I229" s="37">
        <f t="shared" si="35"/>
        <v>6690.2407588788146</v>
      </c>
      <c r="J229" s="82">
        <f t="shared" si="36"/>
        <v>-432.16879506281578</v>
      </c>
      <c r="K229" s="37">
        <f t="shared" si="37"/>
        <v>6258.071963815999</v>
      </c>
      <c r="L229" s="37">
        <f t="shared" si="38"/>
        <v>40797088.147643015</v>
      </c>
      <c r="M229" s="37">
        <f t="shared" si="39"/>
        <v>38161722.835349962</v>
      </c>
      <c r="N229" s="41">
        <f>'jan-aug'!M229</f>
        <v>27769009.449470837</v>
      </c>
      <c r="O229" s="41">
        <f t="shared" si="40"/>
        <v>10392713.385879125</v>
      </c>
    </row>
    <row r="230" spans="1:15" s="34" customFormat="1" x14ac:dyDescent="0.2">
      <c r="A230" s="33">
        <v>4215</v>
      </c>
      <c r="B230" s="34" t="s">
        <v>186</v>
      </c>
      <c r="C230" s="63">
        <v>308888599</v>
      </c>
      <c r="D230" s="36">
        <v>11279</v>
      </c>
      <c r="E230" s="37">
        <f t="shared" si="31"/>
        <v>27386.168897951946</v>
      </c>
      <c r="F230" s="38">
        <f t="shared" si="32"/>
        <v>0.89665639222105387</v>
      </c>
      <c r="G230" s="37">
        <f t="shared" si="33"/>
        <v>1893.8261222768538</v>
      </c>
      <c r="H230" s="39">
        <f t="shared" si="34"/>
        <v>35.742802767030298</v>
      </c>
      <c r="I230" s="37">
        <f t="shared" si="35"/>
        <v>1929.5689250438841</v>
      </c>
      <c r="J230" s="82">
        <f t="shared" si="36"/>
        <v>-432.16879506281578</v>
      </c>
      <c r="K230" s="37">
        <f t="shared" si="37"/>
        <v>1497.4001299810684</v>
      </c>
      <c r="L230" s="37">
        <f t="shared" si="38"/>
        <v>21763607.905569967</v>
      </c>
      <c r="M230" s="37">
        <f t="shared" si="39"/>
        <v>16889176.066056471</v>
      </c>
      <c r="N230" s="41">
        <f>'jan-aug'!M230</f>
        <v>14996778.367191153</v>
      </c>
      <c r="O230" s="41">
        <f t="shared" si="40"/>
        <v>1892397.6988653187</v>
      </c>
    </row>
    <row r="231" spans="1:15" s="34" customFormat="1" x14ac:dyDescent="0.2">
      <c r="A231" s="33">
        <v>4216</v>
      </c>
      <c r="B231" s="34" t="s">
        <v>187</v>
      </c>
      <c r="C231" s="63">
        <v>109752391</v>
      </c>
      <c r="D231" s="36">
        <v>5342</v>
      </c>
      <c r="E231" s="37">
        <f t="shared" si="31"/>
        <v>20545.18738300262</v>
      </c>
      <c r="F231" s="38">
        <f t="shared" si="32"/>
        <v>0.67267435854185198</v>
      </c>
      <c r="G231" s="37">
        <f t="shared" si="33"/>
        <v>5998.415031246449</v>
      </c>
      <c r="H231" s="39">
        <f t="shared" si="34"/>
        <v>2430.0863329992944</v>
      </c>
      <c r="I231" s="37">
        <f t="shared" si="35"/>
        <v>8428.5013642457434</v>
      </c>
      <c r="J231" s="82">
        <f t="shared" si="36"/>
        <v>-432.16879506281578</v>
      </c>
      <c r="K231" s="37">
        <f t="shared" si="37"/>
        <v>7996.3325691829277</v>
      </c>
      <c r="L231" s="37">
        <f t="shared" si="38"/>
        <v>45025054.287800759</v>
      </c>
      <c r="M231" s="37">
        <f t="shared" si="39"/>
        <v>42716408.584575199</v>
      </c>
      <c r="N231" s="41">
        <f>'jan-aug'!M231</f>
        <v>32642032.595813919</v>
      </c>
      <c r="O231" s="41">
        <f t="shared" si="40"/>
        <v>10074375.98876128</v>
      </c>
    </row>
    <row r="232" spans="1:15" s="34" customFormat="1" x14ac:dyDescent="0.2">
      <c r="A232" s="33">
        <v>4217</v>
      </c>
      <c r="B232" s="34" t="s">
        <v>188</v>
      </c>
      <c r="C232" s="63">
        <v>38735190</v>
      </c>
      <c r="D232" s="36">
        <v>1801</v>
      </c>
      <c r="E232" s="37">
        <f t="shared" si="31"/>
        <v>21507.601332593003</v>
      </c>
      <c r="F232" s="38">
        <f t="shared" si="32"/>
        <v>0.70418495876777354</v>
      </c>
      <c r="G232" s="37">
        <f t="shared" si="33"/>
        <v>5420.9666614922189</v>
      </c>
      <c r="H232" s="39">
        <f t="shared" si="34"/>
        <v>2093.2414506426599</v>
      </c>
      <c r="I232" s="37">
        <f t="shared" si="35"/>
        <v>7514.2081121348783</v>
      </c>
      <c r="J232" s="82">
        <f t="shared" si="36"/>
        <v>-432.16879506281578</v>
      </c>
      <c r="K232" s="37">
        <f t="shared" si="37"/>
        <v>7082.0393170720627</v>
      </c>
      <c r="L232" s="37">
        <f t="shared" si="38"/>
        <v>13533088.809954915</v>
      </c>
      <c r="M232" s="37">
        <f t="shared" si="39"/>
        <v>12754752.810046785</v>
      </c>
      <c r="N232" s="41">
        <f>'jan-aug'!M232</f>
        <v>7578502.1611589016</v>
      </c>
      <c r="O232" s="41">
        <f t="shared" si="40"/>
        <v>5176250.6488878829</v>
      </c>
    </row>
    <row r="233" spans="1:15" s="34" customFormat="1" x14ac:dyDescent="0.2">
      <c r="A233" s="33">
        <v>4218</v>
      </c>
      <c r="B233" s="34" t="s">
        <v>189</v>
      </c>
      <c r="C233" s="63">
        <v>24407642</v>
      </c>
      <c r="D233" s="36">
        <v>1323</v>
      </c>
      <c r="E233" s="37">
        <f t="shared" si="31"/>
        <v>18448.708994708995</v>
      </c>
      <c r="F233" s="38">
        <f t="shared" si="32"/>
        <v>0.60403311284511085</v>
      </c>
      <c r="G233" s="37">
        <f t="shared" si="33"/>
        <v>7256.3020642226238</v>
      </c>
      <c r="H233" s="39">
        <f t="shared" si="34"/>
        <v>3163.8537689020627</v>
      </c>
      <c r="I233" s="37">
        <f t="shared" si="35"/>
        <v>10420.155833124687</v>
      </c>
      <c r="J233" s="82">
        <f t="shared" si="36"/>
        <v>-432.16879506281578</v>
      </c>
      <c r="K233" s="37">
        <f t="shared" si="37"/>
        <v>9987.9870380618704</v>
      </c>
      <c r="L233" s="37">
        <f t="shared" si="38"/>
        <v>13785866.16722396</v>
      </c>
      <c r="M233" s="37">
        <f t="shared" si="39"/>
        <v>13214106.851355854</v>
      </c>
      <c r="N233" s="41">
        <f>'jan-aug'!M233</f>
        <v>5551396.643899628</v>
      </c>
      <c r="O233" s="41">
        <f t="shared" si="40"/>
        <v>7662710.2074562265</v>
      </c>
    </row>
    <row r="234" spans="1:15" s="34" customFormat="1" x14ac:dyDescent="0.2">
      <c r="A234" s="33">
        <v>4219</v>
      </c>
      <c r="B234" s="34" t="s">
        <v>190</v>
      </c>
      <c r="C234" s="63">
        <v>79412820</v>
      </c>
      <c r="D234" s="36">
        <v>3653</v>
      </c>
      <c r="E234" s="37">
        <f t="shared" si="31"/>
        <v>21739.069258143991</v>
      </c>
      <c r="F234" s="38">
        <f t="shared" si="32"/>
        <v>0.71176349944693218</v>
      </c>
      <c r="G234" s="37">
        <f t="shared" si="33"/>
        <v>5282.0859061616266</v>
      </c>
      <c r="H234" s="39">
        <f t="shared" si="34"/>
        <v>2012.2276766998145</v>
      </c>
      <c r="I234" s="37">
        <f t="shared" si="35"/>
        <v>7294.3135828614413</v>
      </c>
      <c r="J234" s="82">
        <f t="shared" si="36"/>
        <v>-432.16879506281578</v>
      </c>
      <c r="K234" s="37">
        <f t="shared" si="37"/>
        <v>6862.1447877986257</v>
      </c>
      <c r="L234" s="37">
        <f t="shared" si="38"/>
        <v>26646127.518192846</v>
      </c>
      <c r="M234" s="37">
        <f t="shared" si="39"/>
        <v>25067414.90982838</v>
      </c>
      <c r="N234" s="41">
        <f>'jan-aug'!M234</f>
        <v>18892196.125937514</v>
      </c>
      <c r="O234" s="41">
        <f t="shared" si="40"/>
        <v>6175218.7838908657</v>
      </c>
    </row>
    <row r="235" spans="1:15" s="34" customFormat="1" x14ac:dyDescent="0.2">
      <c r="A235" s="33">
        <v>4220</v>
      </c>
      <c r="B235" s="34" t="s">
        <v>191</v>
      </c>
      <c r="C235" s="63">
        <v>26643573</v>
      </c>
      <c r="D235" s="36">
        <v>1134</v>
      </c>
      <c r="E235" s="37">
        <f t="shared" si="31"/>
        <v>23495.214285714286</v>
      </c>
      <c r="F235" s="38">
        <f t="shared" si="32"/>
        <v>0.76926181805095883</v>
      </c>
      <c r="G235" s="37">
        <f t="shared" si="33"/>
        <v>4228.3988896194496</v>
      </c>
      <c r="H235" s="39">
        <f t="shared" si="34"/>
        <v>1397.576917050211</v>
      </c>
      <c r="I235" s="37">
        <f t="shared" si="35"/>
        <v>5625.9758066696604</v>
      </c>
      <c r="J235" s="82">
        <f t="shared" si="36"/>
        <v>-432.16879506281578</v>
      </c>
      <c r="K235" s="37">
        <f t="shared" si="37"/>
        <v>5193.8070116068448</v>
      </c>
      <c r="L235" s="37">
        <f t="shared" si="38"/>
        <v>6379856.5647633951</v>
      </c>
      <c r="M235" s="37">
        <f t="shared" si="39"/>
        <v>5889777.1511621615</v>
      </c>
      <c r="N235" s="41">
        <f>'jan-aug'!M235</f>
        <v>2276935.2304853941</v>
      </c>
      <c r="O235" s="41">
        <f t="shared" si="40"/>
        <v>3612841.9206767674</v>
      </c>
    </row>
    <row r="236" spans="1:15" s="34" customFormat="1" x14ac:dyDescent="0.2">
      <c r="A236" s="33">
        <v>4221</v>
      </c>
      <c r="B236" s="34" t="s">
        <v>192</v>
      </c>
      <c r="C236" s="63">
        <v>40313176</v>
      </c>
      <c r="D236" s="36">
        <v>1169</v>
      </c>
      <c r="E236" s="37">
        <f t="shared" si="31"/>
        <v>34485.180496150555</v>
      </c>
      <c r="F236" s="38">
        <f t="shared" si="32"/>
        <v>1.1290866438453404</v>
      </c>
      <c r="G236" s="37">
        <f t="shared" si="33"/>
        <v>-2365.5808366423116</v>
      </c>
      <c r="H236" s="39">
        <f t="shared" si="34"/>
        <v>0</v>
      </c>
      <c r="I236" s="37">
        <f t="shared" si="35"/>
        <v>-2365.5808366423116</v>
      </c>
      <c r="J236" s="82">
        <f t="shared" si="36"/>
        <v>-432.16879506281578</v>
      </c>
      <c r="K236" s="37">
        <f t="shared" si="37"/>
        <v>-2797.7496317051273</v>
      </c>
      <c r="L236" s="37">
        <f t="shared" si="38"/>
        <v>-2765363.9980348623</v>
      </c>
      <c r="M236" s="37">
        <f t="shared" si="39"/>
        <v>-3270569.319463294</v>
      </c>
      <c r="N236" s="41">
        <f>'jan-aug'!M236</f>
        <v>-8086271.0208313707</v>
      </c>
      <c r="O236" s="41">
        <f t="shared" si="40"/>
        <v>4815701.7013680767</v>
      </c>
    </row>
    <row r="237" spans="1:15" s="34" customFormat="1" x14ac:dyDescent="0.2">
      <c r="A237" s="33">
        <v>4222</v>
      </c>
      <c r="B237" s="34" t="s">
        <v>193</v>
      </c>
      <c r="C237" s="63">
        <v>57841083</v>
      </c>
      <c r="D237" s="36">
        <v>935</v>
      </c>
      <c r="E237" s="37">
        <f t="shared" si="31"/>
        <v>61862.120855614972</v>
      </c>
      <c r="F237" s="38">
        <f t="shared" si="32"/>
        <v>2.0254408825210577</v>
      </c>
      <c r="G237" s="37">
        <f t="shared" si="33"/>
        <v>-18791.745052320963</v>
      </c>
      <c r="H237" s="39">
        <f t="shared" si="34"/>
        <v>0</v>
      </c>
      <c r="I237" s="37">
        <f t="shared" si="35"/>
        <v>-18791.745052320963</v>
      </c>
      <c r="J237" s="82">
        <f t="shared" si="36"/>
        <v>-432.16879506281578</v>
      </c>
      <c r="K237" s="37">
        <f t="shared" si="37"/>
        <v>-19223.913847383777</v>
      </c>
      <c r="L237" s="37">
        <f t="shared" si="38"/>
        <v>-17570281.623920102</v>
      </c>
      <c r="M237" s="37">
        <f t="shared" si="39"/>
        <v>-17974359.447303832</v>
      </c>
      <c r="N237" s="41">
        <f>'jan-aug'!M237</f>
        <v>-27856080.584668372</v>
      </c>
      <c r="O237" s="41">
        <f t="shared" si="40"/>
        <v>9881721.1373645402</v>
      </c>
    </row>
    <row r="238" spans="1:15" s="34" customFormat="1" x14ac:dyDescent="0.2">
      <c r="A238" s="33">
        <v>4223</v>
      </c>
      <c r="B238" s="34" t="s">
        <v>197</v>
      </c>
      <c r="C238" s="63">
        <v>307602194</v>
      </c>
      <c r="D238" s="36">
        <v>15123</v>
      </c>
      <c r="E238" s="37">
        <f t="shared" si="31"/>
        <v>20340.024730542882</v>
      </c>
      <c r="F238" s="38">
        <f t="shared" si="32"/>
        <v>0.66595708441495483</v>
      </c>
      <c r="G238" s="37">
        <f t="shared" si="33"/>
        <v>6121.5126227222918</v>
      </c>
      <c r="H238" s="39">
        <f t="shared" si="34"/>
        <v>2501.8932613602024</v>
      </c>
      <c r="I238" s="37">
        <f t="shared" si="35"/>
        <v>8623.4058840824946</v>
      </c>
      <c r="J238" s="82">
        <f t="shared" si="36"/>
        <v>-432.16879506281578</v>
      </c>
      <c r="K238" s="37">
        <f t="shared" si="37"/>
        <v>8191.2370890196789</v>
      </c>
      <c r="L238" s="37">
        <f t="shared" si="38"/>
        <v>130411767.18497957</v>
      </c>
      <c r="M238" s="37">
        <f t="shared" si="39"/>
        <v>123876078.49724461</v>
      </c>
      <c r="N238" s="41">
        <f>'jan-aug'!M238</f>
        <v>89202905.823351517</v>
      </c>
      <c r="O238" s="41">
        <f t="shared" si="40"/>
        <v>34673172.673893094</v>
      </c>
    </row>
    <row r="239" spans="1:15" s="34" customFormat="1" x14ac:dyDescent="0.2">
      <c r="A239" s="33">
        <v>4224</v>
      </c>
      <c r="B239" s="34" t="s">
        <v>198</v>
      </c>
      <c r="C239" s="63">
        <v>24761249</v>
      </c>
      <c r="D239" s="36">
        <v>912</v>
      </c>
      <c r="E239" s="37">
        <f t="shared" si="31"/>
        <v>27150.492324561405</v>
      </c>
      <c r="F239" s="38">
        <f t="shared" si="32"/>
        <v>0.88894005530606512</v>
      </c>
      <c r="G239" s="37">
        <f t="shared" si="33"/>
        <v>2035.2320663111786</v>
      </c>
      <c r="H239" s="39">
        <f t="shared" si="34"/>
        <v>118.22960345371975</v>
      </c>
      <c r="I239" s="37">
        <f t="shared" si="35"/>
        <v>2153.4616697648985</v>
      </c>
      <c r="J239" s="82">
        <f t="shared" si="36"/>
        <v>-432.16879506281578</v>
      </c>
      <c r="K239" s="37">
        <f t="shared" si="37"/>
        <v>1721.2928747020828</v>
      </c>
      <c r="L239" s="37">
        <f t="shared" si="38"/>
        <v>1963957.0428255873</v>
      </c>
      <c r="M239" s="37">
        <f t="shared" si="39"/>
        <v>1569819.1017282996</v>
      </c>
      <c r="N239" s="41">
        <f>'jan-aug'!M239</f>
        <v>-7395401.5050455173</v>
      </c>
      <c r="O239" s="41">
        <f t="shared" si="40"/>
        <v>8965220.606773816</v>
      </c>
    </row>
    <row r="240" spans="1:15" s="34" customFormat="1" x14ac:dyDescent="0.2">
      <c r="A240" s="33">
        <v>4225</v>
      </c>
      <c r="B240" s="34" t="s">
        <v>200</v>
      </c>
      <c r="C240" s="63">
        <v>229968130</v>
      </c>
      <c r="D240" s="36">
        <v>10480</v>
      </c>
      <c r="E240" s="37">
        <f t="shared" si="31"/>
        <v>21943.523854961833</v>
      </c>
      <c r="F240" s="38">
        <f t="shared" si="32"/>
        <v>0.71845759097316275</v>
      </c>
      <c r="G240" s="37">
        <f t="shared" si="33"/>
        <v>5159.4131480709211</v>
      </c>
      <c r="H240" s="39">
        <f t="shared" si="34"/>
        <v>1940.6685678135696</v>
      </c>
      <c r="I240" s="37">
        <f t="shared" si="35"/>
        <v>7100.0817158844911</v>
      </c>
      <c r="J240" s="82">
        <f t="shared" si="36"/>
        <v>-432.16879506281578</v>
      </c>
      <c r="K240" s="37">
        <f t="shared" si="37"/>
        <v>6667.9129208216755</v>
      </c>
      <c r="L240" s="37">
        <f t="shared" si="38"/>
        <v>74408856.38246946</v>
      </c>
      <c r="M240" s="37">
        <f t="shared" si="39"/>
        <v>69879727.410211161</v>
      </c>
      <c r="N240" s="41">
        <f>'jan-aug'!M240</f>
        <v>54480641.077148966</v>
      </c>
      <c r="O240" s="41">
        <f t="shared" si="40"/>
        <v>15399086.333062194</v>
      </c>
    </row>
    <row r="241" spans="1:15" s="34" customFormat="1" x14ac:dyDescent="0.2">
      <c r="A241" s="33">
        <v>4226</v>
      </c>
      <c r="B241" s="34" t="s">
        <v>201</v>
      </c>
      <c r="C241" s="63">
        <v>41433853</v>
      </c>
      <c r="D241" s="36">
        <v>1704</v>
      </c>
      <c r="E241" s="37">
        <f t="shared" si="31"/>
        <v>24315.641431924883</v>
      </c>
      <c r="F241" s="38">
        <f t="shared" si="32"/>
        <v>0.79612359808826894</v>
      </c>
      <c r="G241" s="37">
        <f t="shared" si="33"/>
        <v>3736.1426018930911</v>
      </c>
      <c r="H241" s="39">
        <f t="shared" si="34"/>
        <v>1110.427415876502</v>
      </c>
      <c r="I241" s="37">
        <f t="shared" si="35"/>
        <v>4846.5700177695926</v>
      </c>
      <c r="J241" s="82">
        <f t="shared" si="36"/>
        <v>-432.16879506281578</v>
      </c>
      <c r="K241" s="37">
        <f t="shared" si="37"/>
        <v>4414.4012227067769</v>
      </c>
      <c r="L241" s="37">
        <f t="shared" si="38"/>
        <v>8258555.3102793861</v>
      </c>
      <c r="M241" s="37">
        <f t="shared" si="39"/>
        <v>7522139.6834923476</v>
      </c>
      <c r="N241" s="41">
        <f>'jan-aug'!M241</f>
        <v>5469221.2209410174</v>
      </c>
      <c r="O241" s="41">
        <f t="shared" si="40"/>
        <v>2052918.4625513302</v>
      </c>
    </row>
    <row r="242" spans="1:15" s="34" customFormat="1" x14ac:dyDescent="0.2">
      <c r="A242" s="33">
        <v>4227</v>
      </c>
      <c r="B242" s="34" t="s">
        <v>202</v>
      </c>
      <c r="C242" s="63">
        <v>157218522</v>
      </c>
      <c r="D242" s="36">
        <v>5883</v>
      </c>
      <c r="E242" s="37">
        <f t="shared" si="31"/>
        <v>26724.209077001531</v>
      </c>
      <c r="F242" s="38">
        <f t="shared" si="32"/>
        <v>0.87498302465144528</v>
      </c>
      <c r="G242" s="37">
        <f t="shared" si="33"/>
        <v>2291.0020148471026</v>
      </c>
      <c r="H242" s="39">
        <f t="shared" si="34"/>
        <v>267.42874009967545</v>
      </c>
      <c r="I242" s="37">
        <f t="shared" si="35"/>
        <v>2558.4307549467781</v>
      </c>
      <c r="J242" s="82">
        <f t="shared" si="36"/>
        <v>-432.16879506281578</v>
      </c>
      <c r="K242" s="37">
        <f t="shared" si="37"/>
        <v>2126.2619598839624</v>
      </c>
      <c r="L242" s="37">
        <f t="shared" si="38"/>
        <v>15051248.131351896</v>
      </c>
      <c r="M242" s="37">
        <f t="shared" si="39"/>
        <v>12508799.109997351</v>
      </c>
      <c r="N242" s="41">
        <f>'jan-aug'!M242</f>
        <v>3958605.2164662564</v>
      </c>
      <c r="O242" s="41">
        <f t="shared" si="40"/>
        <v>8550193.8935310952</v>
      </c>
    </row>
    <row r="243" spans="1:15" s="34" customFormat="1" x14ac:dyDescent="0.2">
      <c r="A243" s="33">
        <v>4228</v>
      </c>
      <c r="B243" s="34" t="s">
        <v>203</v>
      </c>
      <c r="C243" s="63">
        <v>93683793</v>
      </c>
      <c r="D243" s="36">
        <v>1810</v>
      </c>
      <c r="E243" s="37">
        <f t="shared" si="31"/>
        <v>51759.001657458561</v>
      </c>
      <c r="F243" s="38">
        <f t="shared" si="32"/>
        <v>1.6946525037538593</v>
      </c>
      <c r="G243" s="37">
        <f t="shared" si="33"/>
        <v>-12729.873533427115</v>
      </c>
      <c r="H243" s="39">
        <f t="shared" si="34"/>
        <v>0</v>
      </c>
      <c r="I243" s="37">
        <f t="shared" si="35"/>
        <v>-12729.873533427115</v>
      </c>
      <c r="J243" s="82">
        <f t="shared" si="36"/>
        <v>-432.16879506281578</v>
      </c>
      <c r="K243" s="37">
        <f t="shared" si="37"/>
        <v>-13162.042328489932</v>
      </c>
      <c r="L243" s="37">
        <f t="shared" si="38"/>
        <v>-23041071.095503077</v>
      </c>
      <c r="M243" s="37">
        <f t="shared" si="39"/>
        <v>-23823296.614566777</v>
      </c>
      <c r="N243" s="41">
        <f>'jan-aug'!M243</f>
        <v>-26916040.1703206</v>
      </c>
      <c r="O243" s="41">
        <f t="shared" si="40"/>
        <v>3092743.5557538234</v>
      </c>
    </row>
    <row r="244" spans="1:15" s="34" customFormat="1" x14ac:dyDescent="0.2">
      <c r="A244" s="33">
        <v>4601</v>
      </c>
      <c r="B244" s="34" t="s">
        <v>227</v>
      </c>
      <c r="C244" s="63">
        <v>9199487481</v>
      </c>
      <c r="D244" s="36">
        <v>286930</v>
      </c>
      <c r="E244" s="37">
        <f t="shared" si="31"/>
        <v>32061.783295577319</v>
      </c>
      <c r="F244" s="38">
        <f t="shared" si="32"/>
        <v>1.0497416796452876</v>
      </c>
      <c r="G244" s="37">
        <f t="shared" si="33"/>
        <v>-911.54251629837017</v>
      </c>
      <c r="H244" s="39">
        <f t="shared" si="34"/>
        <v>0</v>
      </c>
      <c r="I244" s="37">
        <f t="shared" si="35"/>
        <v>-911.54251629837017</v>
      </c>
      <c r="J244" s="82">
        <f t="shared" si="36"/>
        <v>-432.16879506281578</v>
      </c>
      <c r="K244" s="37">
        <f t="shared" si="37"/>
        <v>-1343.7113113611858</v>
      </c>
      <c r="L244" s="37">
        <f t="shared" si="38"/>
        <v>-261548894.20149136</v>
      </c>
      <c r="M244" s="37">
        <f t="shared" si="39"/>
        <v>-385551086.56886506</v>
      </c>
      <c r="N244" s="41">
        <f>'jan-aug'!M244</f>
        <v>-287937944.49507654</v>
      </c>
      <c r="O244" s="41">
        <f t="shared" si="40"/>
        <v>-97613142.073788524</v>
      </c>
    </row>
    <row r="245" spans="1:15" s="34" customFormat="1" x14ac:dyDescent="0.2">
      <c r="A245" s="33">
        <v>4602</v>
      </c>
      <c r="B245" s="34" t="s">
        <v>406</v>
      </c>
      <c r="C245" s="63">
        <v>502009824</v>
      </c>
      <c r="D245" s="36">
        <v>17131</v>
      </c>
      <c r="E245" s="37">
        <f t="shared" si="31"/>
        <v>29304.175121125445</v>
      </c>
      <c r="F245" s="38">
        <f t="shared" si="32"/>
        <v>0.95945424272495883</v>
      </c>
      <c r="G245" s="37">
        <f t="shared" si="33"/>
        <v>743.02238837275434</v>
      </c>
      <c r="H245" s="39">
        <f t="shared" si="34"/>
        <v>0</v>
      </c>
      <c r="I245" s="37">
        <f t="shared" si="35"/>
        <v>743.02238837275434</v>
      </c>
      <c r="J245" s="82">
        <f t="shared" si="36"/>
        <v>-432.16879506281578</v>
      </c>
      <c r="K245" s="37">
        <f t="shared" si="37"/>
        <v>310.85359330993856</v>
      </c>
      <c r="L245" s="37">
        <f t="shared" si="38"/>
        <v>12728716.535213655</v>
      </c>
      <c r="M245" s="37">
        <f t="shared" si="39"/>
        <v>5325232.9069925575</v>
      </c>
      <c r="N245" s="41">
        <f>'jan-aug'!M245</f>
        <v>1384860.5209049075</v>
      </c>
      <c r="O245" s="41">
        <f t="shared" si="40"/>
        <v>3940372.38608765</v>
      </c>
    </row>
    <row r="246" spans="1:15" s="34" customFormat="1" x14ac:dyDescent="0.2">
      <c r="A246" s="33">
        <v>4611</v>
      </c>
      <c r="B246" s="34" t="s">
        <v>228</v>
      </c>
      <c r="C246" s="63">
        <v>111179433</v>
      </c>
      <c r="D246" s="36">
        <v>4043</v>
      </c>
      <c r="E246" s="37">
        <f t="shared" si="31"/>
        <v>27499.241404897355</v>
      </c>
      <c r="F246" s="38">
        <f t="shared" si="32"/>
        <v>0.90035852326811106</v>
      </c>
      <c r="G246" s="37">
        <f t="shared" si="33"/>
        <v>1825.9826181096082</v>
      </c>
      <c r="H246" s="39">
        <f t="shared" si="34"/>
        <v>0</v>
      </c>
      <c r="I246" s="37">
        <f t="shared" si="35"/>
        <v>1825.9826181096082</v>
      </c>
      <c r="J246" s="82">
        <f t="shared" si="36"/>
        <v>-432.16879506281578</v>
      </c>
      <c r="K246" s="37">
        <f t="shared" si="37"/>
        <v>1393.8138230467925</v>
      </c>
      <c r="L246" s="37">
        <f t="shared" si="38"/>
        <v>7382447.7250171462</v>
      </c>
      <c r="M246" s="37">
        <f t="shared" si="39"/>
        <v>5635189.2865781821</v>
      </c>
      <c r="N246" s="41">
        <f>'jan-aug'!M246</f>
        <v>2698786.3862949358</v>
      </c>
      <c r="O246" s="41">
        <f t="shared" si="40"/>
        <v>2936402.9002832463</v>
      </c>
    </row>
    <row r="247" spans="1:15" s="34" customFormat="1" x14ac:dyDescent="0.2">
      <c r="A247" s="33">
        <v>4612</v>
      </c>
      <c r="B247" s="34" t="s">
        <v>229</v>
      </c>
      <c r="C247" s="63">
        <v>160444604</v>
      </c>
      <c r="D247" s="36">
        <v>5775</v>
      </c>
      <c r="E247" s="37">
        <f t="shared" si="31"/>
        <v>27782.61541125541</v>
      </c>
      <c r="F247" s="38">
        <f t="shared" si="32"/>
        <v>0.90963653200080541</v>
      </c>
      <c r="G247" s="37">
        <f t="shared" si="33"/>
        <v>1655.958214294775</v>
      </c>
      <c r="H247" s="39">
        <f t="shared" si="34"/>
        <v>0</v>
      </c>
      <c r="I247" s="37">
        <f t="shared" si="35"/>
        <v>1655.958214294775</v>
      </c>
      <c r="J247" s="82">
        <f t="shared" si="36"/>
        <v>-432.16879506281578</v>
      </c>
      <c r="K247" s="37">
        <f t="shared" si="37"/>
        <v>1223.7894192319591</v>
      </c>
      <c r="L247" s="37">
        <f t="shared" si="38"/>
        <v>9563158.6875523254</v>
      </c>
      <c r="M247" s="37">
        <f t="shared" si="39"/>
        <v>7067383.8960645637</v>
      </c>
      <c r="N247" s="41">
        <f>'jan-aug'!M247</f>
        <v>2040072.094695339</v>
      </c>
      <c r="O247" s="41">
        <f t="shared" si="40"/>
        <v>5027311.8013692247</v>
      </c>
    </row>
    <row r="248" spans="1:15" s="34" customFormat="1" x14ac:dyDescent="0.2">
      <c r="A248" s="33">
        <v>4613</v>
      </c>
      <c r="B248" s="34" t="s">
        <v>230</v>
      </c>
      <c r="C248" s="63">
        <v>327271776</v>
      </c>
      <c r="D248" s="36">
        <v>12061</v>
      </c>
      <c r="E248" s="37">
        <f t="shared" si="31"/>
        <v>27134.713207860044</v>
      </c>
      <c r="F248" s="38">
        <f t="shared" si="32"/>
        <v>0.88842342788341988</v>
      </c>
      <c r="G248" s="37">
        <f t="shared" si="33"/>
        <v>2044.6995363319948</v>
      </c>
      <c r="H248" s="39">
        <f t="shared" si="34"/>
        <v>123.75229429919581</v>
      </c>
      <c r="I248" s="37">
        <f t="shared" si="35"/>
        <v>2168.4518306311907</v>
      </c>
      <c r="J248" s="82">
        <f t="shared" si="36"/>
        <v>-432.16879506281578</v>
      </c>
      <c r="K248" s="37">
        <f t="shared" si="37"/>
        <v>1736.283035568375</v>
      </c>
      <c r="L248" s="37">
        <f t="shared" si="38"/>
        <v>26153697.529242791</v>
      </c>
      <c r="M248" s="37">
        <f t="shared" si="39"/>
        <v>20941309.691990171</v>
      </c>
      <c r="N248" s="41">
        <f>'jan-aug'!M248</f>
        <v>14526509.339360101</v>
      </c>
      <c r="O248" s="41">
        <f t="shared" si="40"/>
        <v>6414800.3526300695</v>
      </c>
    </row>
    <row r="249" spans="1:15" s="34" customFormat="1" x14ac:dyDescent="0.2">
      <c r="A249" s="33">
        <v>4614</v>
      </c>
      <c r="B249" s="34" t="s">
        <v>231</v>
      </c>
      <c r="C249" s="63">
        <v>533317515</v>
      </c>
      <c r="D249" s="36">
        <v>18919</v>
      </c>
      <c r="E249" s="37">
        <f t="shared" si="31"/>
        <v>28189.519266346</v>
      </c>
      <c r="F249" s="38">
        <f t="shared" si="32"/>
        <v>0.92295905783659882</v>
      </c>
      <c r="G249" s="37">
        <f t="shared" si="33"/>
        <v>1411.8159012404212</v>
      </c>
      <c r="H249" s="39">
        <f t="shared" si="34"/>
        <v>0</v>
      </c>
      <c r="I249" s="37">
        <f t="shared" si="35"/>
        <v>1411.8159012404212</v>
      </c>
      <c r="J249" s="82">
        <f t="shared" si="36"/>
        <v>-432.16879506281578</v>
      </c>
      <c r="K249" s="37">
        <f t="shared" si="37"/>
        <v>979.64710617760545</v>
      </c>
      <c r="L249" s="37">
        <f t="shared" si="38"/>
        <v>26710145.035567529</v>
      </c>
      <c r="M249" s="37">
        <f t="shared" si="39"/>
        <v>18533943.601774119</v>
      </c>
      <c r="N249" s="41">
        <f>'jan-aug'!M249</f>
        <v>15783472.870223545</v>
      </c>
      <c r="O249" s="41">
        <f t="shared" si="40"/>
        <v>2750470.7315505743</v>
      </c>
    </row>
    <row r="250" spans="1:15" s="34" customFormat="1" x14ac:dyDescent="0.2">
      <c r="A250" s="33">
        <v>4615</v>
      </c>
      <c r="B250" s="34" t="s">
        <v>232</v>
      </c>
      <c r="C250" s="63">
        <v>83218826</v>
      </c>
      <c r="D250" s="36">
        <v>3117</v>
      </c>
      <c r="E250" s="37">
        <f t="shared" si="31"/>
        <v>26698.372152710941</v>
      </c>
      <c r="F250" s="38">
        <f t="shared" si="32"/>
        <v>0.87413709240707715</v>
      </c>
      <c r="G250" s="37">
        <f t="shared" si="33"/>
        <v>2306.5041694214565</v>
      </c>
      <c r="H250" s="39">
        <f t="shared" si="34"/>
        <v>276.47166360138198</v>
      </c>
      <c r="I250" s="37">
        <f t="shared" si="35"/>
        <v>2582.9758330228383</v>
      </c>
      <c r="J250" s="82">
        <f t="shared" si="36"/>
        <v>-432.16879506281578</v>
      </c>
      <c r="K250" s="37">
        <f t="shared" si="37"/>
        <v>2150.8070379600226</v>
      </c>
      <c r="L250" s="37">
        <f t="shared" si="38"/>
        <v>8051135.6715321867</v>
      </c>
      <c r="M250" s="37">
        <f t="shared" si="39"/>
        <v>6704065.5373213906</v>
      </c>
      <c r="N250" s="41">
        <f>'jan-aug'!M250</f>
        <v>5699930.4212283771</v>
      </c>
      <c r="O250" s="41">
        <f t="shared" si="40"/>
        <v>1004135.1160930134</v>
      </c>
    </row>
    <row r="251" spans="1:15" s="34" customFormat="1" x14ac:dyDescent="0.2">
      <c r="A251" s="33">
        <v>4616</v>
      </c>
      <c r="B251" s="34" t="s">
        <v>233</v>
      </c>
      <c r="C251" s="63">
        <v>92721875</v>
      </c>
      <c r="D251" s="36">
        <v>2883</v>
      </c>
      <c r="E251" s="37">
        <f t="shared" si="31"/>
        <v>32161.593825875825</v>
      </c>
      <c r="F251" s="38">
        <f t="shared" si="32"/>
        <v>1.0530095974886564</v>
      </c>
      <c r="G251" s="37">
        <f t="shared" si="33"/>
        <v>-971.42883447747363</v>
      </c>
      <c r="H251" s="39">
        <f t="shared" si="34"/>
        <v>0</v>
      </c>
      <c r="I251" s="37">
        <f t="shared" si="35"/>
        <v>-971.42883447747363</v>
      </c>
      <c r="J251" s="82">
        <f t="shared" si="36"/>
        <v>-432.16879506281578</v>
      </c>
      <c r="K251" s="37">
        <f t="shared" si="37"/>
        <v>-1403.5976295402893</v>
      </c>
      <c r="L251" s="37">
        <f t="shared" si="38"/>
        <v>-2800629.3297985564</v>
      </c>
      <c r="M251" s="37">
        <f t="shared" si="39"/>
        <v>-4046571.965964654</v>
      </c>
      <c r="N251" s="41">
        <f>'jan-aug'!M251</f>
        <v>-2391691.0327261193</v>
      </c>
      <c r="O251" s="41">
        <f t="shared" si="40"/>
        <v>-1654880.9332385347</v>
      </c>
    </row>
    <row r="252" spans="1:15" s="34" customFormat="1" x14ac:dyDescent="0.2">
      <c r="A252" s="33">
        <v>4617</v>
      </c>
      <c r="B252" s="34" t="s">
        <v>234</v>
      </c>
      <c r="C252" s="63">
        <v>376799066</v>
      </c>
      <c r="D252" s="36">
        <v>13017</v>
      </c>
      <c r="E252" s="37">
        <f t="shared" si="31"/>
        <v>28946.690174387339</v>
      </c>
      <c r="F252" s="38">
        <f t="shared" si="32"/>
        <v>0.94774975189931809</v>
      </c>
      <c r="G252" s="37">
        <f t="shared" si="33"/>
        <v>957.51335641561809</v>
      </c>
      <c r="H252" s="39">
        <f t="shared" si="34"/>
        <v>0</v>
      </c>
      <c r="I252" s="37">
        <f t="shared" si="35"/>
        <v>957.51335641561809</v>
      </c>
      <c r="J252" s="82">
        <f t="shared" si="36"/>
        <v>-432.16879506281578</v>
      </c>
      <c r="K252" s="37">
        <f t="shared" si="37"/>
        <v>525.34456135280232</v>
      </c>
      <c r="L252" s="37">
        <f t="shared" si="38"/>
        <v>12463951.360462101</v>
      </c>
      <c r="M252" s="37">
        <f t="shared" si="39"/>
        <v>6838410.155129428</v>
      </c>
      <c r="N252" s="41">
        <f>'jan-aug'!M252</f>
        <v>2272450.8934457349</v>
      </c>
      <c r="O252" s="41">
        <f t="shared" si="40"/>
        <v>4565959.2616836932</v>
      </c>
    </row>
    <row r="253" spans="1:15" s="34" customFormat="1" x14ac:dyDescent="0.2">
      <c r="A253" s="33">
        <v>4618</v>
      </c>
      <c r="B253" s="34" t="s">
        <v>235</v>
      </c>
      <c r="C253" s="63">
        <v>330549607</v>
      </c>
      <c r="D253" s="36">
        <v>10881</v>
      </c>
      <c r="E253" s="37">
        <f t="shared" si="31"/>
        <v>30378.60555096039</v>
      </c>
      <c r="F253" s="38">
        <f t="shared" si="32"/>
        <v>0.9946323984026727</v>
      </c>
      <c r="G253" s="37">
        <f t="shared" si="33"/>
        <v>98.364130471787206</v>
      </c>
      <c r="H253" s="39">
        <f t="shared" si="34"/>
        <v>0</v>
      </c>
      <c r="I253" s="37">
        <f t="shared" si="35"/>
        <v>98.364130471787206</v>
      </c>
      <c r="J253" s="82">
        <f t="shared" si="36"/>
        <v>-432.16879506281578</v>
      </c>
      <c r="K253" s="37">
        <f t="shared" si="37"/>
        <v>-333.80466459102854</v>
      </c>
      <c r="L253" s="37">
        <f t="shared" si="38"/>
        <v>1070300.1036635167</v>
      </c>
      <c r="M253" s="37">
        <f t="shared" si="39"/>
        <v>-3632128.5554149817</v>
      </c>
      <c r="N253" s="41">
        <f>'jan-aug'!M253</f>
        <v>-9002197.9815792404</v>
      </c>
      <c r="O253" s="41">
        <f t="shared" si="40"/>
        <v>5370069.4261642583</v>
      </c>
    </row>
    <row r="254" spans="1:15" s="34" customFormat="1" x14ac:dyDescent="0.2">
      <c r="A254" s="33">
        <v>4619</v>
      </c>
      <c r="B254" s="34" t="s">
        <v>236</v>
      </c>
      <c r="C254" s="63">
        <v>53186985</v>
      </c>
      <c r="D254" s="36">
        <v>937</v>
      </c>
      <c r="E254" s="37">
        <f t="shared" si="31"/>
        <v>56763.057630736395</v>
      </c>
      <c r="F254" s="38">
        <f t="shared" si="32"/>
        <v>1.8584913668015153</v>
      </c>
      <c r="G254" s="37">
        <f t="shared" si="33"/>
        <v>-15732.307117393815</v>
      </c>
      <c r="H254" s="39">
        <f t="shared" si="34"/>
        <v>0</v>
      </c>
      <c r="I254" s="37">
        <f t="shared" si="35"/>
        <v>-15732.307117393815</v>
      </c>
      <c r="J254" s="82">
        <f t="shared" si="36"/>
        <v>-432.16879506281578</v>
      </c>
      <c r="K254" s="37">
        <f t="shared" si="37"/>
        <v>-16164.475912456632</v>
      </c>
      <c r="L254" s="37">
        <f t="shared" si="38"/>
        <v>-14741171.768998004</v>
      </c>
      <c r="M254" s="37">
        <f t="shared" si="39"/>
        <v>-15146113.929971864</v>
      </c>
      <c r="N254" s="41">
        <f>'jan-aug'!M254</f>
        <v>-15398362.904635577</v>
      </c>
      <c r="O254" s="41">
        <f t="shared" si="40"/>
        <v>252248.97466371208</v>
      </c>
    </row>
    <row r="255" spans="1:15" s="34" customFormat="1" x14ac:dyDescent="0.2">
      <c r="A255" s="33">
        <v>4620</v>
      </c>
      <c r="B255" s="34" t="s">
        <v>237</v>
      </c>
      <c r="C255" s="63">
        <v>33045568</v>
      </c>
      <c r="D255" s="36">
        <v>1051</v>
      </c>
      <c r="E255" s="37">
        <f t="shared" si="31"/>
        <v>31442.024738344433</v>
      </c>
      <c r="F255" s="38">
        <f t="shared" si="32"/>
        <v>1.0294500326446687</v>
      </c>
      <c r="G255" s="37">
        <f t="shared" si="33"/>
        <v>-539.68738195863841</v>
      </c>
      <c r="H255" s="39">
        <f t="shared" si="34"/>
        <v>0</v>
      </c>
      <c r="I255" s="37">
        <f t="shared" si="35"/>
        <v>-539.68738195863841</v>
      </c>
      <c r="J255" s="82">
        <f t="shared" si="36"/>
        <v>-432.16879506281578</v>
      </c>
      <c r="K255" s="37">
        <f t="shared" si="37"/>
        <v>-971.85617702145419</v>
      </c>
      <c r="L255" s="37">
        <f t="shared" si="38"/>
        <v>-567211.43843852892</v>
      </c>
      <c r="M255" s="37">
        <f t="shared" si="39"/>
        <v>-1021420.8420495484</v>
      </c>
      <c r="N255" s="41">
        <f>'jan-aug'!M255</f>
        <v>-2092845.3427662696</v>
      </c>
      <c r="O255" s="41">
        <f t="shared" si="40"/>
        <v>1071424.5007167212</v>
      </c>
    </row>
    <row r="256" spans="1:15" s="34" customFormat="1" x14ac:dyDescent="0.2">
      <c r="A256" s="33">
        <v>4621</v>
      </c>
      <c r="B256" s="34" t="s">
        <v>238</v>
      </c>
      <c r="C256" s="63">
        <v>412677575</v>
      </c>
      <c r="D256" s="36">
        <v>15875</v>
      </c>
      <c r="E256" s="37">
        <f t="shared" si="31"/>
        <v>25995.437795275589</v>
      </c>
      <c r="F256" s="38">
        <f t="shared" si="32"/>
        <v>0.85112216880623193</v>
      </c>
      <c r="G256" s="37">
        <f t="shared" si="33"/>
        <v>2728.2647838826674</v>
      </c>
      <c r="H256" s="39">
        <f t="shared" si="34"/>
        <v>522.49868870375496</v>
      </c>
      <c r="I256" s="37">
        <f t="shared" si="35"/>
        <v>3250.7634725864223</v>
      </c>
      <c r="J256" s="82">
        <f t="shared" si="36"/>
        <v>-432.16879506281578</v>
      </c>
      <c r="K256" s="37">
        <f t="shared" si="37"/>
        <v>2818.5946775236066</v>
      </c>
      <c r="L256" s="37">
        <f t="shared" si="38"/>
        <v>51605870.127309456</v>
      </c>
      <c r="M256" s="37">
        <f t="shared" si="39"/>
        <v>44745190.505687252</v>
      </c>
      <c r="N256" s="41">
        <f>'jan-aug'!M256</f>
        <v>33346065.69339123</v>
      </c>
      <c r="O256" s="41">
        <f t="shared" si="40"/>
        <v>11399124.812296022</v>
      </c>
    </row>
    <row r="257" spans="1:15" s="34" customFormat="1" x14ac:dyDescent="0.2">
      <c r="A257" s="33">
        <v>4622</v>
      </c>
      <c r="B257" s="34" t="s">
        <v>239</v>
      </c>
      <c r="C257" s="63">
        <v>224822795</v>
      </c>
      <c r="D257" s="36">
        <v>8497</v>
      </c>
      <c r="E257" s="37">
        <f t="shared" si="31"/>
        <v>26459.079086736496</v>
      </c>
      <c r="F257" s="38">
        <f t="shared" si="32"/>
        <v>0.86630234713767929</v>
      </c>
      <c r="G257" s="37">
        <f t="shared" si="33"/>
        <v>2450.0800090061239</v>
      </c>
      <c r="H257" s="39">
        <f t="shared" si="34"/>
        <v>360.22423669243778</v>
      </c>
      <c r="I257" s="37">
        <f t="shared" si="35"/>
        <v>2810.3042456985618</v>
      </c>
      <c r="J257" s="82">
        <f t="shared" si="36"/>
        <v>-432.16879506281578</v>
      </c>
      <c r="K257" s="37">
        <f t="shared" si="37"/>
        <v>2378.1354506357461</v>
      </c>
      <c r="L257" s="37">
        <f t="shared" si="38"/>
        <v>23879155.175700679</v>
      </c>
      <c r="M257" s="37">
        <f t="shared" si="39"/>
        <v>20207016.924051933</v>
      </c>
      <c r="N257" s="41">
        <f>'jan-aug'!M257</f>
        <v>13488894.586406002</v>
      </c>
      <c r="O257" s="41">
        <f t="shared" si="40"/>
        <v>6718122.3376459312</v>
      </c>
    </row>
    <row r="258" spans="1:15" s="34" customFormat="1" x14ac:dyDescent="0.2">
      <c r="A258" s="33">
        <v>4623</v>
      </c>
      <c r="B258" s="34" t="s">
        <v>240</v>
      </c>
      <c r="C258" s="63">
        <v>62445780</v>
      </c>
      <c r="D258" s="36">
        <v>2501</v>
      </c>
      <c r="E258" s="37">
        <f t="shared" si="31"/>
        <v>24968.324670131948</v>
      </c>
      <c r="F258" s="38">
        <f t="shared" si="32"/>
        <v>0.81749323908532223</v>
      </c>
      <c r="G258" s="37">
        <f t="shared" si="33"/>
        <v>3344.5326589688525</v>
      </c>
      <c r="H258" s="39">
        <f t="shared" si="34"/>
        <v>881.9882825040296</v>
      </c>
      <c r="I258" s="37">
        <f t="shared" si="35"/>
        <v>4226.5209414728824</v>
      </c>
      <c r="J258" s="82">
        <f t="shared" si="36"/>
        <v>-432.16879506281578</v>
      </c>
      <c r="K258" s="37">
        <f t="shared" si="37"/>
        <v>3794.3521464100668</v>
      </c>
      <c r="L258" s="37">
        <f t="shared" si="38"/>
        <v>10570528.874623679</v>
      </c>
      <c r="M258" s="37">
        <f t="shared" si="39"/>
        <v>9489674.7181715779</v>
      </c>
      <c r="N258" s="41">
        <f>'jan-aug'!M258</f>
        <v>6043760.1941745775</v>
      </c>
      <c r="O258" s="41">
        <f t="shared" si="40"/>
        <v>3445914.5239970004</v>
      </c>
    </row>
    <row r="259" spans="1:15" s="34" customFormat="1" x14ac:dyDescent="0.2">
      <c r="A259" s="33">
        <v>4624</v>
      </c>
      <c r="B259" s="34" t="s">
        <v>407</v>
      </c>
      <c r="C259" s="63">
        <v>675709335</v>
      </c>
      <c r="D259" s="36">
        <v>25213</v>
      </c>
      <c r="E259" s="37">
        <f t="shared" si="31"/>
        <v>26800.037084043946</v>
      </c>
      <c r="F259" s="38">
        <f t="shared" si="32"/>
        <v>0.87746572558991243</v>
      </c>
      <c r="G259" s="37">
        <f t="shared" si="33"/>
        <v>2245.5052106216535</v>
      </c>
      <c r="H259" s="39">
        <f t="shared" si="34"/>
        <v>240.88893763483009</v>
      </c>
      <c r="I259" s="37">
        <f t="shared" si="35"/>
        <v>2486.3941482564837</v>
      </c>
      <c r="J259" s="82">
        <f t="shared" si="36"/>
        <v>-432.16879506281578</v>
      </c>
      <c r="K259" s="37">
        <f t="shared" si="37"/>
        <v>2054.2253531936681</v>
      </c>
      <c r="L259" s="37">
        <f t="shared" si="38"/>
        <v>62689455.659990728</v>
      </c>
      <c r="M259" s="37">
        <f t="shared" si="39"/>
        <v>51793183.830071956</v>
      </c>
      <c r="N259" s="41">
        <f>'jan-aug'!M259</f>
        <v>41445585.922820315</v>
      </c>
      <c r="O259" s="41">
        <f t="shared" si="40"/>
        <v>10347597.907251641</v>
      </c>
    </row>
    <row r="260" spans="1:15" s="34" customFormat="1" x14ac:dyDescent="0.2">
      <c r="A260" s="33">
        <v>4625</v>
      </c>
      <c r="B260" s="34" t="s">
        <v>241</v>
      </c>
      <c r="C260" s="63">
        <v>253688635</v>
      </c>
      <c r="D260" s="36">
        <v>5283</v>
      </c>
      <c r="E260" s="37">
        <f t="shared" si="31"/>
        <v>48019.805981449936</v>
      </c>
      <c r="F260" s="38">
        <f t="shared" si="32"/>
        <v>1.5722267012565561</v>
      </c>
      <c r="G260" s="37">
        <f t="shared" si="33"/>
        <v>-10486.35612782194</v>
      </c>
      <c r="H260" s="39">
        <f t="shared" si="34"/>
        <v>0</v>
      </c>
      <c r="I260" s="37">
        <f t="shared" si="35"/>
        <v>-10486.35612782194</v>
      </c>
      <c r="J260" s="82">
        <f t="shared" si="36"/>
        <v>-432.16879506281578</v>
      </c>
      <c r="K260" s="37">
        <f t="shared" si="37"/>
        <v>-10918.524922884757</v>
      </c>
      <c r="L260" s="37">
        <f t="shared" si="38"/>
        <v>-55399419.423283309</v>
      </c>
      <c r="M260" s="37">
        <f t="shared" si="39"/>
        <v>-57682567.16760017</v>
      </c>
      <c r="N260" s="41">
        <f>'jan-aug'!M260</f>
        <v>-46240892.193372197</v>
      </c>
      <c r="O260" s="41">
        <f t="shared" si="40"/>
        <v>-11441674.974227972</v>
      </c>
    </row>
    <row r="261" spans="1:15" s="34" customFormat="1" x14ac:dyDescent="0.2">
      <c r="A261" s="33">
        <v>4626</v>
      </c>
      <c r="B261" s="34" t="s">
        <v>246</v>
      </c>
      <c r="C261" s="63">
        <v>1045688113</v>
      </c>
      <c r="D261" s="36">
        <v>39032</v>
      </c>
      <c r="E261" s="37">
        <f t="shared" si="31"/>
        <v>26790.533741545398</v>
      </c>
      <c r="F261" s="38">
        <f t="shared" si="32"/>
        <v>0.87715457462788693</v>
      </c>
      <c r="G261" s="37">
        <f t="shared" si="33"/>
        <v>2251.2072161207825</v>
      </c>
      <c r="H261" s="39">
        <f t="shared" si="34"/>
        <v>244.21510750932211</v>
      </c>
      <c r="I261" s="37">
        <f t="shared" si="35"/>
        <v>2495.4223236301045</v>
      </c>
      <c r="J261" s="82">
        <f t="shared" si="36"/>
        <v>-432.16879506281578</v>
      </c>
      <c r="K261" s="37">
        <f t="shared" si="37"/>
        <v>2063.2535285672889</v>
      </c>
      <c r="L261" s="37">
        <f t="shared" si="38"/>
        <v>97401324.13593024</v>
      </c>
      <c r="M261" s="37">
        <f t="shared" si="39"/>
        <v>80532911.727038413</v>
      </c>
      <c r="N261" s="41">
        <f>'jan-aug'!M261</f>
        <v>59149632.836954013</v>
      </c>
      <c r="O261" s="41">
        <f t="shared" si="40"/>
        <v>21383278.890084401</v>
      </c>
    </row>
    <row r="262" spans="1:15" s="34" customFormat="1" x14ac:dyDescent="0.2">
      <c r="A262" s="33">
        <v>4627</v>
      </c>
      <c r="B262" s="34" t="s">
        <v>242</v>
      </c>
      <c r="C262" s="63">
        <v>724134825</v>
      </c>
      <c r="D262" s="36">
        <v>29816</v>
      </c>
      <c r="E262" s="37">
        <f t="shared" si="31"/>
        <v>24286.786456935872</v>
      </c>
      <c r="F262" s="38">
        <f t="shared" si="32"/>
        <v>0.79517885120279963</v>
      </c>
      <c r="G262" s="37">
        <f t="shared" si="33"/>
        <v>3753.4555868864982</v>
      </c>
      <c r="H262" s="39">
        <f t="shared" si="34"/>
        <v>1120.5266571226562</v>
      </c>
      <c r="I262" s="37">
        <f t="shared" si="35"/>
        <v>4873.9822440091539</v>
      </c>
      <c r="J262" s="82">
        <f t="shared" si="36"/>
        <v>-432.16879506281578</v>
      </c>
      <c r="K262" s="37">
        <f t="shared" si="37"/>
        <v>4441.8134489463382</v>
      </c>
      <c r="L262" s="37">
        <f t="shared" si="38"/>
        <v>145322654.58737692</v>
      </c>
      <c r="M262" s="37">
        <f t="shared" si="39"/>
        <v>132437109.79378402</v>
      </c>
      <c r="N262" s="41">
        <f>'jan-aug'!M262</f>
        <v>104771264.13285054</v>
      </c>
      <c r="O262" s="41">
        <f t="shared" si="40"/>
        <v>27665845.66093348</v>
      </c>
    </row>
    <row r="263" spans="1:15" s="34" customFormat="1" x14ac:dyDescent="0.2">
      <c r="A263" s="33">
        <v>4628</v>
      </c>
      <c r="B263" s="34" t="s">
        <v>243</v>
      </c>
      <c r="C263" s="63">
        <v>97779356</v>
      </c>
      <c r="D263" s="36">
        <v>3867</v>
      </c>
      <c r="E263" s="37">
        <f t="shared" si="31"/>
        <v>25285.584690974916</v>
      </c>
      <c r="F263" s="38">
        <f t="shared" si="32"/>
        <v>0.82788071703979826</v>
      </c>
      <c r="G263" s="37">
        <f t="shared" si="33"/>
        <v>3154.1766464630714</v>
      </c>
      <c r="H263" s="39">
        <f t="shared" si="34"/>
        <v>770.94727520899062</v>
      </c>
      <c r="I263" s="37">
        <f t="shared" si="35"/>
        <v>3925.1239216720619</v>
      </c>
      <c r="J263" s="82">
        <f t="shared" si="36"/>
        <v>-432.16879506281578</v>
      </c>
      <c r="K263" s="37">
        <f t="shared" si="37"/>
        <v>3492.9551266092462</v>
      </c>
      <c r="L263" s="37">
        <f t="shared" si="38"/>
        <v>15178454.205105864</v>
      </c>
      <c r="M263" s="37">
        <f t="shared" si="39"/>
        <v>13507257.474597955</v>
      </c>
      <c r="N263" s="41">
        <f>'jan-aug'!M263</f>
        <v>6563179.0744594578</v>
      </c>
      <c r="O263" s="41">
        <f t="shared" si="40"/>
        <v>6944078.4001384974</v>
      </c>
    </row>
    <row r="264" spans="1:15" s="34" customFormat="1" x14ac:dyDescent="0.2">
      <c r="A264" s="33">
        <v>4629</v>
      </c>
      <c r="B264" s="34" t="s">
        <v>244</v>
      </c>
      <c r="C264" s="63">
        <v>25983023</v>
      </c>
      <c r="D264" s="36">
        <v>378</v>
      </c>
      <c r="E264" s="37">
        <f t="shared" si="31"/>
        <v>68738.15608465609</v>
      </c>
      <c r="F264" s="38">
        <f t="shared" si="32"/>
        <v>2.2505706173237212</v>
      </c>
      <c r="G264" s="37">
        <f t="shared" si="33"/>
        <v>-22917.36618974563</v>
      </c>
      <c r="H264" s="39">
        <f t="shared" si="34"/>
        <v>0</v>
      </c>
      <c r="I264" s="37">
        <f t="shared" si="35"/>
        <v>-22917.36618974563</v>
      </c>
      <c r="J264" s="82">
        <f t="shared" si="36"/>
        <v>-432.16879506281578</v>
      </c>
      <c r="K264" s="37">
        <f t="shared" si="37"/>
        <v>-23349.534984808444</v>
      </c>
      <c r="L264" s="37">
        <f t="shared" si="38"/>
        <v>-8662764.4197238479</v>
      </c>
      <c r="M264" s="37">
        <f t="shared" si="39"/>
        <v>-8826124.2242575921</v>
      </c>
      <c r="N264" s="41">
        <f>'jan-aug'!M264</f>
        <v>-9258658.0738017596</v>
      </c>
      <c r="O264" s="41">
        <f t="shared" si="40"/>
        <v>432533.84954416752</v>
      </c>
    </row>
    <row r="265" spans="1:15" s="34" customFormat="1" x14ac:dyDescent="0.2">
      <c r="A265" s="33">
        <v>4630</v>
      </c>
      <c r="B265" s="34" t="s">
        <v>245</v>
      </c>
      <c r="C265" s="63">
        <v>192612009</v>
      </c>
      <c r="D265" s="36">
        <v>8131</v>
      </c>
      <c r="E265" s="37">
        <f t="shared" ref="E265:E328" si="41">(C265)/D265</f>
        <v>23688.600295166645</v>
      </c>
      <c r="F265" s="38">
        <f t="shared" ref="F265:F328" si="42">IF(ISNUMBER(C265),E265/E$365,"")</f>
        <v>0.77559351059940229</v>
      </c>
      <c r="G265" s="37">
        <f t="shared" ref="G265:G328" si="43">(E$365-E265)*0.6</f>
        <v>4112.3672839480341</v>
      </c>
      <c r="H265" s="39">
        <f t="shared" ref="H265:H328" si="44">IF(E265&gt;=E$365*0.9,0,IF(E265&lt;0.9*E$365,(E$365*0.9-E265)*0.35))</f>
        <v>1329.8918137418855</v>
      </c>
      <c r="I265" s="37">
        <f t="shared" ref="I265:I328" si="45">G265+H265</f>
        <v>5442.2590976899191</v>
      </c>
      <c r="J265" s="82">
        <f t="shared" ref="J265:J328" si="46">I$367</f>
        <v>-432.16879506281578</v>
      </c>
      <c r="K265" s="37">
        <f t="shared" ref="K265:K328" si="47">I265+J265</f>
        <v>5010.0903026271035</v>
      </c>
      <c r="L265" s="37">
        <f t="shared" ref="L265:L328" si="48">(I265*D265)</f>
        <v>44251008.723316729</v>
      </c>
      <c r="M265" s="37">
        <f t="shared" ref="M265:M328" si="49">(K265*D265)</f>
        <v>40737044.250660978</v>
      </c>
      <c r="N265" s="41">
        <f>'jan-aug'!M265</f>
        <v>29459971.910429228</v>
      </c>
      <c r="O265" s="41">
        <f t="shared" ref="O265:O328" si="50">M265-N265</f>
        <v>11277072.34023175</v>
      </c>
    </row>
    <row r="266" spans="1:15" s="34" customFormat="1" x14ac:dyDescent="0.2">
      <c r="A266" s="33">
        <v>4631</v>
      </c>
      <c r="B266" s="34" t="s">
        <v>408</v>
      </c>
      <c r="C266" s="63">
        <v>737469800</v>
      </c>
      <c r="D266" s="36">
        <v>29593</v>
      </c>
      <c r="E266" s="37">
        <f t="shared" si="41"/>
        <v>24920.413611327003</v>
      </c>
      <c r="F266" s="38">
        <f t="shared" si="42"/>
        <v>0.81592457289854703</v>
      </c>
      <c r="G266" s="37">
        <f t="shared" si="43"/>
        <v>3373.2792942518195</v>
      </c>
      <c r="H266" s="39">
        <f t="shared" si="44"/>
        <v>898.75715308576014</v>
      </c>
      <c r="I266" s="37">
        <f t="shared" si="45"/>
        <v>4272.0364473375794</v>
      </c>
      <c r="J266" s="82">
        <f t="shared" si="46"/>
        <v>-432.16879506281578</v>
      </c>
      <c r="K266" s="37">
        <f t="shared" si="47"/>
        <v>3839.8676522747637</v>
      </c>
      <c r="L266" s="37">
        <f t="shared" si="48"/>
        <v>126422374.58606099</v>
      </c>
      <c r="M266" s="37">
        <f t="shared" si="49"/>
        <v>113633203.43376708</v>
      </c>
      <c r="N266" s="41">
        <f>'jan-aug'!M266</f>
        <v>86335325.633689895</v>
      </c>
      <c r="O266" s="41">
        <f t="shared" si="50"/>
        <v>27297877.800077185</v>
      </c>
    </row>
    <row r="267" spans="1:15" s="34" customFormat="1" x14ac:dyDescent="0.2">
      <c r="A267" s="33">
        <v>4632</v>
      </c>
      <c r="B267" s="34" t="s">
        <v>247</v>
      </c>
      <c r="C267" s="63">
        <v>94682227</v>
      </c>
      <c r="D267" s="36">
        <v>2889</v>
      </c>
      <c r="E267" s="37">
        <f t="shared" si="41"/>
        <v>32773.356524749048</v>
      </c>
      <c r="F267" s="38">
        <f t="shared" si="42"/>
        <v>1.0730394503867045</v>
      </c>
      <c r="G267" s="37">
        <f t="shared" si="43"/>
        <v>-1338.4864538014074</v>
      </c>
      <c r="H267" s="39">
        <f t="shared" si="44"/>
        <v>0</v>
      </c>
      <c r="I267" s="37">
        <f t="shared" si="45"/>
        <v>-1338.4864538014074</v>
      </c>
      <c r="J267" s="82">
        <f t="shared" si="46"/>
        <v>-432.16879506281578</v>
      </c>
      <c r="K267" s="37">
        <f t="shared" si="47"/>
        <v>-1770.6552488642233</v>
      </c>
      <c r="L267" s="37">
        <f t="shared" si="48"/>
        <v>-3866887.3650322659</v>
      </c>
      <c r="M267" s="37">
        <f t="shared" si="49"/>
        <v>-5115423.0139687406</v>
      </c>
      <c r="N267" s="41">
        <f>'jan-aug'!M267</f>
        <v>-4486025.5926277339</v>
      </c>
      <c r="O267" s="41">
        <f t="shared" si="50"/>
        <v>-629397.42134100664</v>
      </c>
    </row>
    <row r="268" spans="1:15" s="34" customFormat="1" x14ac:dyDescent="0.2">
      <c r="A268" s="33">
        <v>4633</v>
      </c>
      <c r="B268" s="34" t="s">
        <v>248</v>
      </c>
      <c r="C268" s="63">
        <v>13402226</v>
      </c>
      <c r="D268" s="36">
        <v>502</v>
      </c>
      <c r="E268" s="37">
        <f t="shared" si="41"/>
        <v>26697.661354581673</v>
      </c>
      <c r="F268" s="38">
        <f t="shared" si="42"/>
        <v>0.87411382001404692</v>
      </c>
      <c r="G268" s="37">
        <f t="shared" si="43"/>
        <v>2306.9306482990178</v>
      </c>
      <c r="H268" s="39">
        <f t="shared" si="44"/>
        <v>276.72044294662589</v>
      </c>
      <c r="I268" s="37">
        <f t="shared" si="45"/>
        <v>2583.6510912456438</v>
      </c>
      <c r="J268" s="82">
        <f t="shared" si="46"/>
        <v>-432.16879506281578</v>
      </c>
      <c r="K268" s="37">
        <f t="shared" si="47"/>
        <v>2151.4822961828281</v>
      </c>
      <c r="L268" s="37">
        <f t="shared" si="48"/>
        <v>1296992.8478053131</v>
      </c>
      <c r="M268" s="37">
        <f t="shared" si="49"/>
        <v>1080044.1126837798</v>
      </c>
      <c r="N268" s="41">
        <f>'jan-aug'!M268</f>
        <v>634374.76896267012</v>
      </c>
      <c r="O268" s="41">
        <f t="shared" si="50"/>
        <v>445669.34372110968</v>
      </c>
    </row>
    <row r="269" spans="1:15" s="34" customFormat="1" x14ac:dyDescent="0.2">
      <c r="A269" s="33">
        <v>4634</v>
      </c>
      <c r="B269" s="34" t="s">
        <v>249</v>
      </c>
      <c r="C269" s="63">
        <v>55800530</v>
      </c>
      <c r="D269" s="36">
        <v>1629</v>
      </c>
      <c r="E269" s="37">
        <f t="shared" si="41"/>
        <v>34254.468999386125</v>
      </c>
      <c r="F269" s="38">
        <f t="shared" si="42"/>
        <v>1.1215328695622868</v>
      </c>
      <c r="G269" s="37">
        <f t="shared" si="43"/>
        <v>-2227.1539385836536</v>
      </c>
      <c r="H269" s="39">
        <f t="shared" si="44"/>
        <v>0</v>
      </c>
      <c r="I269" s="37">
        <f t="shared" si="45"/>
        <v>-2227.1539385836536</v>
      </c>
      <c r="J269" s="82">
        <f t="shared" si="46"/>
        <v>-432.16879506281578</v>
      </c>
      <c r="K269" s="37">
        <f t="shared" si="47"/>
        <v>-2659.3227336464693</v>
      </c>
      <c r="L269" s="37">
        <f t="shared" si="48"/>
        <v>-3628033.7659527715</v>
      </c>
      <c r="M269" s="37">
        <f t="shared" si="49"/>
        <v>-4332036.7331100982</v>
      </c>
      <c r="N269" s="41">
        <f>'jan-aug'!M269</f>
        <v>-4264751.0132885352</v>
      </c>
      <c r="O269" s="41">
        <f t="shared" si="50"/>
        <v>-67285.719821562991</v>
      </c>
    </row>
    <row r="270" spans="1:15" s="34" customFormat="1" x14ac:dyDescent="0.2">
      <c r="A270" s="33">
        <v>4635</v>
      </c>
      <c r="B270" s="34" t="s">
        <v>250</v>
      </c>
      <c r="C270" s="63">
        <v>74565139</v>
      </c>
      <c r="D270" s="36">
        <v>2230</v>
      </c>
      <c r="E270" s="37">
        <f t="shared" si="41"/>
        <v>33437.282062780272</v>
      </c>
      <c r="F270" s="38">
        <f t="shared" si="42"/>
        <v>1.0947771779181745</v>
      </c>
      <c r="G270" s="37">
        <f t="shared" si="43"/>
        <v>-1736.8417766201419</v>
      </c>
      <c r="H270" s="39">
        <f t="shared" si="44"/>
        <v>0</v>
      </c>
      <c r="I270" s="37">
        <f t="shared" si="45"/>
        <v>-1736.8417766201419</v>
      </c>
      <c r="J270" s="82">
        <f t="shared" si="46"/>
        <v>-432.16879506281578</v>
      </c>
      <c r="K270" s="37">
        <f t="shared" si="47"/>
        <v>-2169.0105716829576</v>
      </c>
      <c r="L270" s="37">
        <f t="shared" si="48"/>
        <v>-3873157.1618629163</v>
      </c>
      <c r="M270" s="37">
        <f t="shared" si="49"/>
        <v>-4836893.5748529956</v>
      </c>
      <c r="N270" s="41">
        <f>'jan-aug'!M270</f>
        <v>-3707681.3634336609</v>
      </c>
      <c r="O270" s="41">
        <f t="shared" si="50"/>
        <v>-1129212.2114193346</v>
      </c>
    </row>
    <row r="271" spans="1:15" s="34" customFormat="1" x14ac:dyDescent="0.2">
      <c r="A271" s="33">
        <v>4636</v>
      </c>
      <c r="B271" s="34" t="s">
        <v>251</v>
      </c>
      <c r="C271" s="63">
        <v>20708593</v>
      </c>
      <c r="D271" s="36">
        <v>768</v>
      </c>
      <c r="E271" s="37">
        <f t="shared" si="41"/>
        <v>26964.313802083332</v>
      </c>
      <c r="F271" s="38">
        <f t="shared" si="42"/>
        <v>0.88284434462465178</v>
      </c>
      <c r="G271" s="37">
        <f t="shared" si="43"/>
        <v>2146.939179798022</v>
      </c>
      <c r="H271" s="39">
        <f t="shared" si="44"/>
        <v>183.3920863210451</v>
      </c>
      <c r="I271" s="37">
        <f t="shared" si="45"/>
        <v>2330.3312661190671</v>
      </c>
      <c r="J271" s="82">
        <f t="shared" si="46"/>
        <v>-432.16879506281578</v>
      </c>
      <c r="K271" s="37">
        <f t="shared" si="47"/>
        <v>1898.1624710562514</v>
      </c>
      <c r="L271" s="37">
        <f t="shared" si="48"/>
        <v>1789694.4123794436</v>
      </c>
      <c r="M271" s="37">
        <f t="shared" si="49"/>
        <v>1457788.777771201</v>
      </c>
      <c r="N271" s="41">
        <f>'jan-aug'!M271</f>
        <v>1074050.3045086262</v>
      </c>
      <c r="O271" s="41">
        <f t="shared" si="50"/>
        <v>383738.47326257476</v>
      </c>
    </row>
    <row r="272" spans="1:15" s="34" customFormat="1" x14ac:dyDescent="0.2">
      <c r="A272" s="33">
        <v>4637</v>
      </c>
      <c r="B272" s="34" t="s">
        <v>252</v>
      </c>
      <c r="C272" s="63">
        <v>36602829</v>
      </c>
      <c r="D272" s="36">
        <v>1290</v>
      </c>
      <c r="E272" s="37">
        <f t="shared" si="41"/>
        <v>28374.286046511628</v>
      </c>
      <c r="F272" s="38">
        <f t="shared" si="42"/>
        <v>0.92900854636210051</v>
      </c>
      <c r="G272" s="37">
        <f t="shared" si="43"/>
        <v>1300.9558331410444</v>
      </c>
      <c r="H272" s="39">
        <f t="shared" si="44"/>
        <v>0</v>
      </c>
      <c r="I272" s="37">
        <f t="shared" si="45"/>
        <v>1300.9558331410444</v>
      </c>
      <c r="J272" s="82">
        <f t="shared" si="46"/>
        <v>-432.16879506281578</v>
      </c>
      <c r="K272" s="37">
        <f t="shared" si="47"/>
        <v>868.78703807822865</v>
      </c>
      <c r="L272" s="37">
        <f t="shared" si="48"/>
        <v>1678233.0247519473</v>
      </c>
      <c r="M272" s="37">
        <f t="shared" si="49"/>
        <v>1120735.2791209149</v>
      </c>
      <c r="N272" s="41">
        <f>'jan-aug'!M272</f>
        <v>461010.02115272306</v>
      </c>
      <c r="O272" s="41">
        <f t="shared" si="50"/>
        <v>659725.25796819176</v>
      </c>
    </row>
    <row r="273" spans="1:15" s="34" customFormat="1" x14ac:dyDescent="0.2">
      <c r="A273" s="33">
        <v>4638</v>
      </c>
      <c r="B273" s="34" t="s">
        <v>253</v>
      </c>
      <c r="C273" s="63">
        <v>113665978</v>
      </c>
      <c r="D273" s="36">
        <v>3965</v>
      </c>
      <c r="E273" s="37">
        <f t="shared" si="41"/>
        <v>28667.333669609081</v>
      </c>
      <c r="F273" s="38">
        <f t="shared" si="42"/>
        <v>0.9386032810420275</v>
      </c>
      <c r="G273" s="37">
        <f t="shared" si="43"/>
        <v>1125.1272592825728</v>
      </c>
      <c r="H273" s="39">
        <f t="shared" si="44"/>
        <v>0</v>
      </c>
      <c r="I273" s="37">
        <f t="shared" si="45"/>
        <v>1125.1272592825728</v>
      </c>
      <c r="J273" s="82">
        <f t="shared" si="46"/>
        <v>-432.16879506281578</v>
      </c>
      <c r="K273" s="37">
        <f t="shared" si="47"/>
        <v>692.95846421975705</v>
      </c>
      <c r="L273" s="37">
        <f t="shared" si="48"/>
        <v>4461129.5830554012</v>
      </c>
      <c r="M273" s="37">
        <f t="shared" si="49"/>
        <v>2747580.3106313366</v>
      </c>
      <c r="N273" s="41">
        <f>'jan-aug'!M273</f>
        <v>140335.26501593026</v>
      </c>
      <c r="O273" s="41">
        <f t="shared" si="50"/>
        <v>2607245.0456154062</v>
      </c>
    </row>
    <row r="274" spans="1:15" s="34" customFormat="1" x14ac:dyDescent="0.2">
      <c r="A274" s="33">
        <v>4639</v>
      </c>
      <c r="B274" s="34" t="s">
        <v>254</v>
      </c>
      <c r="C274" s="63">
        <v>79262585</v>
      </c>
      <c r="D274" s="36">
        <v>2560</v>
      </c>
      <c r="E274" s="37">
        <f t="shared" si="41"/>
        <v>30961.947265625</v>
      </c>
      <c r="F274" s="38">
        <f t="shared" si="42"/>
        <v>1.0137317137998814</v>
      </c>
      <c r="G274" s="37">
        <f t="shared" si="43"/>
        <v>-251.64089832697863</v>
      </c>
      <c r="H274" s="39">
        <f t="shared" si="44"/>
        <v>0</v>
      </c>
      <c r="I274" s="37">
        <f t="shared" si="45"/>
        <v>-251.64089832697863</v>
      </c>
      <c r="J274" s="82">
        <f t="shared" si="46"/>
        <v>-432.16879506281578</v>
      </c>
      <c r="K274" s="37">
        <f t="shared" si="47"/>
        <v>-683.80969338979435</v>
      </c>
      <c r="L274" s="37">
        <f t="shared" si="48"/>
        <v>-644200.69971706532</v>
      </c>
      <c r="M274" s="37">
        <f t="shared" si="49"/>
        <v>-1750552.8150778734</v>
      </c>
      <c r="N274" s="41">
        <f>'jan-aug'!M274</f>
        <v>-3091196.3580224989</v>
      </c>
      <c r="O274" s="41">
        <f t="shared" si="50"/>
        <v>1340643.5429446255</v>
      </c>
    </row>
    <row r="275" spans="1:15" s="34" customFormat="1" x14ac:dyDescent="0.2">
      <c r="A275" s="33">
        <v>4640</v>
      </c>
      <c r="B275" s="34" t="s">
        <v>255</v>
      </c>
      <c r="C275" s="63">
        <v>295117903</v>
      </c>
      <c r="D275" s="36">
        <v>12097</v>
      </c>
      <c r="E275" s="37">
        <f t="shared" si="41"/>
        <v>24395.957923452097</v>
      </c>
      <c r="F275" s="38">
        <f t="shared" si="42"/>
        <v>0.79875325745380465</v>
      </c>
      <c r="G275" s="37">
        <f t="shared" si="43"/>
        <v>3687.9527069767628</v>
      </c>
      <c r="H275" s="39">
        <f t="shared" si="44"/>
        <v>1082.3166438419773</v>
      </c>
      <c r="I275" s="37">
        <f t="shared" si="45"/>
        <v>4770.2693508187403</v>
      </c>
      <c r="J275" s="82">
        <f t="shared" si="46"/>
        <v>-432.16879506281578</v>
      </c>
      <c r="K275" s="37">
        <f t="shared" si="47"/>
        <v>4338.1005557559247</v>
      </c>
      <c r="L275" s="37">
        <f t="shared" si="48"/>
        <v>57705948.336854301</v>
      </c>
      <c r="M275" s="37">
        <f t="shared" si="49"/>
        <v>52478002.422979422</v>
      </c>
      <c r="N275" s="41">
        <f>'jan-aug'!M275</f>
        <v>42741414.291915186</v>
      </c>
      <c r="O275" s="41">
        <f t="shared" si="50"/>
        <v>9736588.1310642362</v>
      </c>
    </row>
    <row r="276" spans="1:15" s="34" customFormat="1" x14ac:dyDescent="0.2">
      <c r="A276" s="33">
        <v>4641</v>
      </c>
      <c r="B276" s="34" t="s">
        <v>256</v>
      </c>
      <c r="C276" s="63">
        <v>79679074</v>
      </c>
      <c r="D276" s="36">
        <v>1766</v>
      </c>
      <c r="E276" s="37">
        <f t="shared" si="41"/>
        <v>45118.388448471123</v>
      </c>
      <c r="F276" s="38">
        <f t="shared" si="42"/>
        <v>1.4772307714811339</v>
      </c>
      <c r="G276" s="37">
        <f t="shared" si="43"/>
        <v>-8745.5056080346531</v>
      </c>
      <c r="H276" s="39">
        <f t="shared" si="44"/>
        <v>0</v>
      </c>
      <c r="I276" s="37">
        <f t="shared" si="45"/>
        <v>-8745.5056080346531</v>
      </c>
      <c r="J276" s="82">
        <f t="shared" si="46"/>
        <v>-432.16879506281578</v>
      </c>
      <c r="K276" s="37">
        <f t="shared" si="47"/>
        <v>-9177.6744030974696</v>
      </c>
      <c r="L276" s="37">
        <f t="shared" si="48"/>
        <v>-15444562.903789198</v>
      </c>
      <c r="M276" s="37">
        <f t="shared" si="49"/>
        <v>-16207772.995870132</v>
      </c>
      <c r="N276" s="41">
        <f>'jan-aug'!M276</f>
        <v>-16848324.331042081</v>
      </c>
      <c r="O276" s="41">
        <f t="shared" si="50"/>
        <v>640551.33517194912</v>
      </c>
    </row>
    <row r="277" spans="1:15" s="34" customFormat="1" x14ac:dyDescent="0.2">
      <c r="A277" s="33">
        <v>4642</v>
      </c>
      <c r="B277" s="34" t="s">
        <v>257</v>
      </c>
      <c r="C277" s="63">
        <v>67860273</v>
      </c>
      <c r="D277" s="36">
        <v>2117</v>
      </c>
      <c r="E277" s="37">
        <f t="shared" si="41"/>
        <v>32054.923476617856</v>
      </c>
      <c r="F277" s="38">
        <f t="shared" si="42"/>
        <v>1.049517080850823</v>
      </c>
      <c r="G277" s="37">
        <f t="shared" si="43"/>
        <v>-907.42662492269221</v>
      </c>
      <c r="H277" s="39">
        <f t="shared" si="44"/>
        <v>0</v>
      </c>
      <c r="I277" s="37">
        <f t="shared" si="45"/>
        <v>-907.42662492269221</v>
      </c>
      <c r="J277" s="82">
        <f t="shared" si="46"/>
        <v>-432.16879506281578</v>
      </c>
      <c r="K277" s="37">
        <f t="shared" si="47"/>
        <v>-1339.595419985508</v>
      </c>
      <c r="L277" s="37">
        <f t="shared" si="48"/>
        <v>-1921022.1649613394</v>
      </c>
      <c r="M277" s="37">
        <f t="shared" si="49"/>
        <v>-2835923.5041093202</v>
      </c>
      <c r="N277" s="41">
        <f>'jan-aug'!M277</f>
        <v>-3690215.4852865757</v>
      </c>
      <c r="O277" s="41">
        <f t="shared" si="50"/>
        <v>854291.98117725551</v>
      </c>
    </row>
    <row r="278" spans="1:15" s="34" customFormat="1" x14ac:dyDescent="0.2">
      <c r="A278" s="33">
        <v>4643</v>
      </c>
      <c r="B278" s="34" t="s">
        <v>258</v>
      </c>
      <c r="C278" s="63">
        <v>163174346</v>
      </c>
      <c r="D278" s="36">
        <v>5204</v>
      </c>
      <c r="E278" s="37">
        <f t="shared" si="41"/>
        <v>31355.562259800154</v>
      </c>
      <c r="F278" s="38">
        <f t="shared" si="42"/>
        <v>1.0266191462084209</v>
      </c>
      <c r="G278" s="37">
        <f t="shared" si="43"/>
        <v>-487.80989483207082</v>
      </c>
      <c r="H278" s="39">
        <f t="shared" si="44"/>
        <v>0</v>
      </c>
      <c r="I278" s="37">
        <f t="shared" si="45"/>
        <v>-487.80989483207082</v>
      </c>
      <c r="J278" s="82">
        <f t="shared" si="46"/>
        <v>-432.16879506281578</v>
      </c>
      <c r="K278" s="37">
        <f t="shared" si="47"/>
        <v>-919.97868989488666</v>
      </c>
      <c r="L278" s="37">
        <f t="shared" si="48"/>
        <v>-2538562.6927060965</v>
      </c>
      <c r="M278" s="37">
        <f t="shared" si="49"/>
        <v>-4787569.1022129897</v>
      </c>
      <c r="N278" s="41">
        <f>'jan-aug'!M278</f>
        <v>-6439584.1546676187</v>
      </c>
      <c r="O278" s="41">
        <f t="shared" si="50"/>
        <v>1652015.052454629</v>
      </c>
    </row>
    <row r="279" spans="1:15" s="34" customFormat="1" x14ac:dyDescent="0.2">
      <c r="A279" s="33">
        <v>4644</v>
      </c>
      <c r="B279" s="34" t="s">
        <v>259</v>
      </c>
      <c r="C279" s="63">
        <v>150800387</v>
      </c>
      <c r="D279" s="36">
        <v>5246</v>
      </c>
      <c r="E279" s="37">
        <f t="shared" si="41"/>
        <v>28745.784788410216</v>
      </c>
      <c r="F279" s="38">
        <f t="shared" si="42"/>
        <v>0.94117186584160462</v>
      </c>
      <c r="G279" s="37">
        <f t="shared" si="43"/>
        <v>1078.0565880018919</v>
      </c>
      <c r="H279" s="39">
        <f t="shared" si="44"/>
        <v>0</v>
      </c>
      <c r="I279" s="37">
        <f t="shared" si="45"/>
        <v>1078.0565880018919</v>
      </c>
      <c r="J279" s="82">
        <f t="shared" si="46"/>
        <v>-432.16879506281578</v>
      </c>
      <c r="K279" s="37">
        <f t="shared" si="47"/>
        <v>645.88779293907612</v>
      </c>
      <c r="L279" s="37">
        <f t="shared" si="48"/>
        <v>5655484.8606579248</v>
      </c>
      <c r="M279" s="37">
        <f t="shared" si="49"/>
        <v>3388327.3617583932</v>
      </c>
      <c r="N279" s="41">
        <f>'jan-aug'!M279</f>
        <v>-1108887.2739789214</v>
      </c>
      <c r="O279" s="41">
        <f t="shared" si="50"/>
        <v>4497214.6357373148</v>
      </c>
    </row>
    <row r="280" spans="1:15" s="34" customFormat="1" x14ac:dyDescent="0.2">
      <c r="A280" s="33">
        <v>4645</v>
      </c>
      <c r="B280" s="34" t="s">
        <v>260</v>
      </c>
      <c r="C280" s="63">
        <v>80610763</v>
      </c>
      <c r="D280" s="36">
        <v>2951</v>
      </c>
      <c r="E280" s="37">
        <f t="shared" si="41"/>
        <v>27316.422568620808</v>
      </c>
      <c r="F280" s="38">
        <f t="shared" si="42"/>
        <v>0.8943728127886128</v>
      </c>
      <c r="G280" s="37">
        <f t="shared" si="43"/>
        <v>1935.6739198755363</v>
      </c>
      <c r="H280" s="39">
        <f t="shared" si="44"/>
        <v>60.154018032928427</v>
      </c>
      <c r="I280" s="37">
        <f t="shared" si="45"/>
        <v>1995.8279379084647</v>
      </c>
      <c r="J280" s="82">
        <f t="shared" si="46"/>
        <v>-432.16879506281578</v>
      </c>
      <c r="K280" s="37">
        <f t="shared" si="47"/>
        <v>1563.6591428456491</v>
      </c>
      <c r="L280" s="37">
        <f t="shared" si="48"/>
        <v>5889688.2447678791</v>
      </c>
      <c r="M280" s="37">
        <f t="shared" si="49"/>
        <v>4614358.1305375099</v>
      </c>
      <c r="N280" s="41">
        <f>'jan-aug'!M280</f>
        <v>2326646.6883889064</v>
      </c>
      <c r="O280" s="41">
        <f t="shared" si="50"/>
        <v>2287711.4421486035</v>
      </c>
    </row>
    <row r="281" spans="1:15" s="34" customFormat="1" x14ac:dyDescent="0.2">
      <c r="A281" s="33">
        <v>4646</v>
      </c>
      <c r="B281" s="34" t="s">
        <v>261</v>
      </c>
      <c r="C281" s="63">
        <v>91755419</v>
      </c>
      <c r="D281" s="36">
        <v>2901</v>
      </c>
      <c r="E281" s="37">
        <f t="shared" si="41"/>
        <v>31628.893140296448</v>
      </c>
      <c r="F281" s="38">
        <f t="shared" si="42"/>
        <v>1.0355683308169603</v>
      </c>
      <c r="G281" s="37">
        <f t="shared" si="43"/>
        <v>-651.80842312984748</v>
      </c>
      <c r="H281" s="39">
        <f t="shared" si="44"/>
        <v>0</v>
      </c>
      <c r="I281" s="37">
        <f t="shared" si="45"/>
        <v>-651.80842312984748</v>
      </c>
      <c r="J281" s="82">
        <f t="shared" si="46"/>
        <v>-432.16879506281578</v>
      </c>
      <c r="K281" s="37">
        <f t="shared" si="47"/>
        <v>-1083.9772181926633</v>
      </c>
      <c r="L281" s="37">
        <f t="shared" si="48"/>
        <v>-1890896.2354996875</v>
      </c>
      <c r="M281" s="37">
        <f t="shared" si="49"/>
        <v>-3144617.9099769159</v>
      </c>
      <c r="N281" s="41">
        <f>'jan-aug'!M281</f>
        <v>-5453602.5124309687</v>
      </c>
      <c r="O281" s="41">
        <f t="shared" si="50"/>
        <v>2308984.6024540528</v>
      </c>
    </row>
    <row r="282" spans="1:15" s="34" customFormat="1" x14ac:dyDescent="0.2">
      <c r="A282" s="33">
        <v>4647</v>
      </c>
      <c r="B282" s="34" t="s">
        <v>409</v>
      </c>
      <c r="C282" s="63">
        <v>625393763</v>
      </c>
      <c r="D282" s="36">
        <v>22116</v>
      </c>
      <c r="E282" s="37">
        <f t="shared" si="41"/>
        <v>28277.887637909207</v>
      </c>
      <c r="F282" s="38">
        <f t="shared" si="42"/>
        <v>0.92585234552234885</v>
      </c>
      <c r="G282" s="37">
        <f t="shared" si="43"/>
        <v>1358.794878302497</v>
      </c>
      <c r="H282" s="39">
        <f t="shared" si="44"/>
        <v>0</v>
      </c>
      <c r="I282" s="37">
        <f t="shared" si="45"/>
        <v>1358.794878302497</v>
      </c>
      <c r="J282" s="82">
        <f t="shared" si="46"/>
        <v>-432.16879506281578</v>
      </c>
      <c r="K282" s="37">
        <f t="shared" si="47"/>
        <v>926.62608323968118</v>
      </c>
      <c r="L282" s="37">
        <f t="shared" si="48"/>
        <v>30051107.528538022</v>
      </c>
      <c r="M282" s="37">
        <f t="shared" si="49"/>
        <v>20493262.45692879</v>
      </c>
      <c r="N282" s="41">
        <f>'jan-aug'!M282</f>
        <v>14119942.802646229</v>
      </c>
      <c r="O282" s="41">
        <f t="shared" si="50"/>
        <v>6373319.6542825606</v>
      </c>
    </row>
    <row r="283" spans="1:15" s="34" customFormat="1" x14ac:dyDescent="0.2">
      <c r="A283" s="33">
        <v>4648</v>
      </c>
      <c r="B283" s="34" t="s">
        <v>262</v>
      </c>
      <c r="C283" s="63">
        <v>100074736</v>
      </c>
      <c r="D283" s="36">
        <v>3521</v>
      </c>
      <c r="E283" s="37">
        <f t="shared" si="41"/>
        <v>28422.248224936098</v>
      </c>
      <c r="F283" s="38">
        <f t="shared" si="42"/>
        <v>0.93057888626723284</v>
      </c>
      <c r="G283" s="37">
        <f t="shared" si="43"/>
        <v>1272.1785260863624</v>
      </c>
      <c r="H283" s="39">
        <f t="shared" si="44"/>
        <v>0</v>
      </c>
      <c r="I283" s="37">
        <f t="shared" si="45"/>
        <v>1272.1785260863624</v>
      </c>
      <c r="J283" s="82">
        <f t="shared" si="46"/>
        <v>-432.16879506281578</v>
      </c>
      <c r="K283" s="37">
        <f t="shared" si="47"/>
        <v>840.00973102354658</v>
      </c>
      <c r="L283" s="37">
        <f t="shared" si="48"/>
        <v>4479340.5903500821</v>
      </c>
      <c r="M283" s="37">
        <f t="shared" si="49"/>
        <v>2957674.2629339076</v>
      </c>
      <c r="N283" s="41">
        <f>'jan-aug'!M283</f>
        <v>-686511.90226454276</v>
      </c>
      <c r="O283" s="41">
        <f t="shared" si="50"/>
        <v>3644186.1651984504</v>
      </c>
    </row>
    <row r="284" spans="1:15" s="34" customFormat="1" x14ac:dyDescent="0.2">
      <c r="A284" s="33">
        <v>4649</v>
      </c>
      <c r="B284" s="34" t="s">
        <v>410</v>
      </c>
      <c r="C284" s="63">
        <v>230037584</v>
      </c>
      <c r="D284" s="36">
        <v>9527</v>
      </c>
      <c r="E284" s="37">
        <f t="shared" si="41"/>
        <v>24145.857457751652</v>
      </c>
      <c r="F284" s="38">
        <f t="shared" si="42"/>
        <v>0.79056466480678655</v>
      </c>
      <c r="G284" s="37">
        <f t="shared" si="43"/>
        <v>3838.0129863970301</v>
      </c>
      <c r="H284" s="39">
        <f t="shared" si="44"/>
        <v>1169.8518068371332</v>
      </c>
      <c r="I284" s="37">
        <f t="shared" si="45"/>
        <v>5007.8647932341628</v>
      </c>
      <c r="J284" s="82">
        <f t="shared" si="46"/>
        <v>-432.16879506281578</v>
      </c>
      <c r="K284" s="37">
        <f t="shared" si="47"/>
        <v>4575.6959981713471</v>
      </c>
      <c r="L284" s="37">
        <f t="shared" si="48"/>
        <v>47709927.885141872</v>
      </c>
      <c r="M284" s="37">
        <f t="shared" si="49"/>
        <v>43592655.774578422</v>
      </c>
      <c r="N284" s="41">
        <f>'jan-aug'!M284</f>
        <v>34727727.142843358</v>
      </c>
      <c r="O284" s="41">
        <f t="shared" si="50"/>
        <v>8864928.6317350641</v>
      </c>
    </row>
    <row r="285" spans="1:15" s="34" customFormat="1" x14ac:dyDescent="0.2">
      <c r="A285" s="33">
        <v>4650</v>
      </c>
      <c r="B285" s="34" t="s">
        <v>263</v>
      </c>
      <c r="C285" s="63">
        <v>144435617</v>
      </c>
      <c r="D285" s="36">
        <v>5875</v>
      </c>
      <c r="E285" s="37">
        <f t="shared" si="41"/>
        <v>24584.785872340424</v>
      </c>
      <c r="F285" s="38">
        <f t="shared" si="42"/>
        <v>0.80493571356994187</v>
      </c>
      <c r="G285" s="37">
        <f t="shared" si="43"/>
        <v>3574.6559376437667</v>
      </c>
      <c r="H285" s="39">
        <f t="shared" si="44"/>
        <v>1016.2268617310627</v>
      </c>
      <c r="I285" s="37">
        <f t="shared" si="45"/>
        <v>4590.8827993748291</v>
      </c>
      <c r="J285" s="82">
        <f t="shared" si="46"/>
        <v>-432.16879506281578</v>
      </c>
      <c r="K285" s="37">
        <f t="shared" si="47"/>
        <v>4158.7140043120135</v>
      </c>
      <c r="L285" s="37">
        <f t="shared" si="48"/>
        <v>26971436.44632712</v>
      </c>
      <c r="M285" s="37">
        <f t="shared" si="49"/>
        <v>24432444.77533308</v>
      </c>
      <c r="N285" s="41">
        <f>'jan-aug'!M285</f>
        <v>18712014.350310124</v>
      </c>
      <c r="O285" s="41">
        <f t="shared" si="50"/>
        <v>5720430.425022956</v>
      </c>
    </row>
    <row r="286" spans="1:15" s="34" customFormat="1" x14ac:dyDescent="0.2">
      <c r="A286" s="33">
        <v>4651</v>
      </c>
      <c r="B286" s="34" t="s">
        <v>264</v>
      </c>
      <c r="C286" s="63">
        <v>187776791</v>
      </c>
      <c r="D286" s="36">
        <v>7207</v>
      </c>
      <c r="E286" s="37">
        <f t="shared" si="41"/>
        <v>26054.778826141253</v>
      </c>
      <c r="F286" s="38">
        <f t="shared" si="42"/>
        <v>0.85306506614411637</v>
      </c>
      <c r="G286" s="37">
        <f t="shared" si="43"/>
        <v>2692.6601653632692</v>
      </c>
      <c r="H286" s="39">
        <f t="shared" si="44"/>
        <v>501.7293279007726</v>
      </c>
      <c r="I286" s="37">
        <f t="shared" si="45"/>
        <v>3194.3894932640419</v>
      </c>
      <c r="J286" s="82">
        <f t="shared" si="46"/>
        <v>-432.16879506281578</v>
      </c>
      <c r="K286" s="37">
        <f t="shared" si="47"/>
        <v>2762.2206982012262</v>
      </c>
      <c r="L286" s="37">
        <f t="shared" si="48"/>
        <v>23021965.07795395</v>
      </c>
      <c r="M286" s="37">
        <f t="shared" si="49"/>
        <v>19907324.571936239</v>
      </c>
      <c r="N286" s="41">
        <f>'jan-aug'!M286</f>
        <v>17639861.59484854</v>
      </c>
      <c r="O286" s="41">
        <f t="shared" si="50"/>
        <v>2267462.9770876989</v>
      </c>
    </row>
    <row r="287" spans="1:15" s="34" customFormat="1" x14ac:dyDescent="0.2">
      <c r="A287" s="33">
        <v>5001</v>
      </c>
      <c r="B287" s="34" t="s">
        <v>352</v>
      </c>
      <c r="C287" s="63">
        <v>6283339693</v>
      </c>
      <c r="D287" s="36">
        <v>210496</v>
      </c>
      <c r="E287" s="37">
        <f t="shared" si="41"/>
        <v>29850.16196507297</v>
      </c>
      <c r="F287" s="38">
        <f t="shared" si="42"/>
        <v>0.9773305143392319</v>
      </c>
      <c r="G287" s="37">
        <f t="shared" si="43"/>
        <v>415.43028200423942</v>
      </c>
      <c r="H287" s="39">
        <f t="shared" si="44"/>
        <v>0</v>
      </c>
      <c r="I287" s="37">
        <f t="shared" si="45"/>
        <v>415.43028200423942</v>
      </c>
      <c r="J287" s="82">
        <f t="shared" si="46"/>
        <v>-432.16879506281578</v>
      </c>
      <c r="K287" s="37">
        <f t="shared" si="47"/>
        <v>-16.738513058576359</v>
      </c>
      <c r="L287" s="37">
        <f t="shared" si="48"/>
        <v>87446412.640764385</v>
      </c>
      <c r="M287" s="37">
        <f t="shared" si="49"/>
        <v>-3523390.0447780895</v>
      </c>
      <c r="N287" s="41">
        <f>'jan-aug'!M287</f>
        <v>26947720.291600049</v>
      </c>
      <c r="O287" s="41">
        <f t="shared" si="50"/>
        <v>-30471110.336378139</v>
      </c>
    </row>
    <row r="288" spans="1:15" s="34" customFormat="1" x14ac:dyDescent="0.2">
      <c r="A288" s="33">
        <v>5006</v>
      </c>
      <c r="B288" s="34" t="s">
        <v>353</v>
      </c>
      <c r="C288" s="63">
        <v>530080831</v>
      </c>
      <c r="D288" s="36">
        <v>24004</v>
      </c>
      <c r="E288" s="37">
        <f t="shared" si="41"/>
        <v>22083.020788201968</v>
      </c>
      <c r="F288" s="38">
        <f t="shared" si="42"/>
        <v>0.72302488979290935</v>
      </c>
      <c r="G288" s="37">
        <f t="shared" si="43"/>
        <v>5075.7149881268406</v>
      </c>
      <c r="H288" s="39">
        <f t="shared" si="44"/>
        <v>1891.8446411795226</v>
      </c>
      <c r="I288" s="37">
        <f t="shared" si="45"/>
        <v>6967.5596293063627</v>
      </c>
      <c r="J288" s="82">
        <f t="shared" si="46"/>
        <v>-432.16879506281578</v>
      </c>
      <c r="K288" s="37">
        <f t="shared" si="47"/>
        <v>6535.390834243547</v>
      </c>
      <c r="L288" s="37">
        <f t="shared" si="48"/>
        <v>167249301.34186992</v>
      </c>
      <c r="M288" s="37">
        <f t="shared" si="49"/>
        <v>156875521.5851821</v>
      </c>
      <c r="N288" s="41">
        <f>'jan-aug'!M288</f>
        <v>123951913.23701181</v>
      </c>
      <c r="O288" s="41">
        <f t="shared" si="50"/>
        <v>32923608.348170295</v>
      </c>
    </row>
    <row r="289" spans="1:15" s="34" customFormat="1" x14ac:dyDescent="0.2">
      <c r="A289" s="33">
        <v>5007</v>
      </c>
      <c r="B289" s="34" t="s">
        <v>354</v>
      </c>
      <c r="C289" s="63">
        <v>347504594</v>
      </c>
      <c r="D289" s="36">
        <v>15001</v>
      </c>
      <c r="E289" s="37">
        <f t="shared" si="41"/>
        <v>23165.428571428572</v>
      </c>
      <c r="F289" s="38">
        <f t="shared" si="42"/>
        <v>0.75846423369809279</v>
      </c>
      <c r="G289" s="37">
        <f t="shared" si="43"/>
        <v>4426.2703181908773</v>
      </c>
      <c r="H289" s="39">
        <f t="shared" si="44"/>
        <v>1513.001917050211</v>
      </c>
      <c r="I289" s="37">
        <f t="shared" si="45"/>
        <v>5939.2722352410883</v>
      </c>
      <c r="J289" s="82">
        <f t="shared" si="46"/>
        <v>-432.16879506281578</v>
      </c>
      <c r="K289" s="37">
        <f t="shared" si="47"/>
        <v>5507.1034401782726</v>
      </c>
      <c r="L289" s="37">
        <f t="shared" si="48"/>
        <v>89095022.800851569</v>
      </c>
      <c r="M289" s="37">
        <f t="shared" si="49"/>
        <v>82612058.706114262</v>
      </c>
      <c r="N289" s="41">
        <f>'jan-aug'!M289</f>
        <v>64911651.348025933</v>
      </c>
      <c r="O289" s="41">
        <f t="shared" si="50"/>
        <v>17700407.358088329</v>
      </c>
    </row>
    <row r="290" spans="1:15" s="34" customFormat="1" x14ac:dyDescent="0.2">
      <c r="A290" s="33">
        <v>5014</v>
      </c>
      <c r="B290" s="34" t="s">
        <v>356</v>
      </c>
      <c r="C290" s="63">
        <v>282005653</v>
      </c>
      <c r="D290" s="36">
        <v>5265</v>
      </c>
      <c r="E290" s="37">
        <f t="shared" si="41"/>
        <v>53562.327255460586</v>
      </c>
      <c r="F290" s="38">
        <f t="shared" si="42"/>
        <v>1.7536955714691578</v>
      </c>
      <c r="G290" s="37">
        <f t="shared" si="43"/>
        <v>-13811.868892228331</v>
      </c>
      <c r="H290" s="39">
        <f t="shared" si="44"/>
        <v>0</v>
      </c>
      <c r="I290" s="37">
        <f t="shared" si="45"/>
        <v>-13811.868892228331</v>
      </c>
      <c r="J290" s="82">
        <f t="shared" si="46"/>
        <v>-432.16879506281578</v>
      </c>
      <c r="K290" s="37">
        <f t="shared" si="47"/>
        <v>-14244.037687291147</v>
      </c>
      <c r="L290" s="37">
        <f t="shared" si="48"/>
        <v>-72719489.717582166</v>
      </c>
      <c r="M290" s="37">
        <f t="shared" si="49"/>
        <v>-74994858.423587888</v>
      </c>
      <c r="N290" s="41">
        <f>'jan-aug'!M290</f>
        <v>-55193778.51366736</v>
      </c>
      <c r="O290" s="41">
        <f t="shared" si="50"/>
        <v>-19801079.909920529</v>
      </c>
    </row>
    <row r="291" spans="1:15" s="34" customFormat="1" x14ac:dyDescent="0.2">
      <c r="A291" s="33">
        <v>5020</v>
      </c>
      <c r="B291" s="34" t="s">
        <v>359</v>
      </c>
      <c r="C291" s="63">
        <v>19494616</v>
      </c>
      <c r="D291" s="36">
        <v>904</v>
      </c>
      <c r="E291" s="37">
        <f t="shared" si="41"/>
        <v>21564.840707964602</v>
      </c>
      <c r="F291" s="38">
        <f t="shared" si="42"/>
        <v>0.70605904535523778</v>
      </c>
      <c r="G291" s="37">
        <f t="shared" si="43"/>
        <v>5386.6230362692595</v>
      </c>
      <c r="H291" s="39">
        <f t="shared" si="44"/>
        <v>2073.2076692626006</v>
      </c>
      <c r="I291" s="37">
        <f t="shared" si="45"/>
        <v>7459.8307055318601</v>
      </c>
      <c r="J291" s="82">
        <f t="shared" si="46"/>
        <v>-432.16879506281578</v>
      </c>
      <c r="K291" s="37">
        <f t="shared" si="47"/>
        <v>7027.6619104690444</v>
      </c>
      <c r="L291" s="37">
        <f t="shared" si="48"/>
        <v>6743686.9578008018</v>
      </c>
      <c r="M291" s="37">
        <f t="shared" si="49"/>
        <v>6353006.3670640159</v>
      </c>
      <c r="N291" s="41">
        <f>'jan-aug'!M291</f>
        <v>4827191.7974945307</v>
      </c>
      <c r="O291" s="41">
        <f t="shared" si="50"/>
        <v>1525814.5695694853</v>
      </c>
    </row>
    <row r="292" spans="1:15" s="34" customFormat="1" x14ac:dyDescent="0.2">
      <c r="A292" s="33">
        <v>5021</v>
      </c>
      <c r="B292" s="34" t="s">
        <v>360</v>
      </c>
      <c r="C292" s="63">
        <v>175547962</v>
      </c>
      <c r="D292" s="36">
        <v>7066</v>
      </c>
      <c r="E292" s="37">
        <f t="shared" si="41"/>
        <v>24844.036512878574</v>
      </c>
      <c r="F292" s="38">
        <f t="shared" si="42"/>
        <v>0.81342389404133741</v>
      </c>
      <c r="G292" s="37">
        <f t="shared" si="43"/>
        <v>3419.1055533208769</v>
      </c>
      <c r="H292" s="39">
        <f t="shared" si="44"/>
        <v>925.4891375427103</v>
      </c>
      <c r="I292" s="37">
        <f t="shared" si="45"/>
        <v>4344.5946908635869</v>
      </c>
      <c r="J292" s="82">
        <f t="shared" si="46"/>
        <v>-432.16879506281578</v>
      </c>
      <c r="K292" s="37">
        <f t="shared" si="47"/>
        <v>3912.4258958007713</v>
      </c>
      <c r="L292" s="37">
        <f t="shared" si="48"/>
        <v>30698906.085642107</v>
      </c>
      <c r="M292" s="37">
        <f t="shared" si="49"/>
        <v>27645201.37972825</v>
      </c>
      <c r="N292" s="41">
        <f>'jan-aug'!M292</f>
        <v>20115052.184841089</v>
      </c>
      <c r="O292" s="41">
        <f t="shared" si="50"/>
        <v>7530149.1948871613</v>
      </c>
    </row>
    <row r="293" spans="1:15" s="34" customFormat="1" x14ac:dyDescent="0.2">
      <c r="A293" s="33">
        <v>5022</v>
      </c>
      <c r="B293" s="34" t="s">
        <v>361</v>
      </c>
      <c r="C293" s="63">
        <v>54518430</v>
      </c>
      <c r="D293" s="36">
        <v>2443</v>
      </c>
      <c r="E293" s="37">
        <f t="shared" si="41"/>
        <v>22316.1809250921</v>
      </c>
      <c r="F293" s="38">
        <f t="shared" si="42"/>
        <v>0.73065883552415434</v>
      </c>
      <c r="G293" s="37">
        <f t="shared" si="43"/>
        <v>4935.8189059927618</v>
      </c>
      <c r="H293" s="39">
        <f t="shared" si="44"/>
        <v>1810.2385932679763</v>
      </c>
      <c r="I293" s="37">
        <f t="shared" si="45"/>
        <v>6746.057499260738</v>
      </c>
      <c r="J293" s="82">
        <f t="shared" si="46"/>
        <v>-432.16879506281578</v>
      </c>
      <c r="K293" s="37">
        <f t="shared" si="47"/>
        <v>6313.8887041979224</v>
      </c>
      <c r="L293" s="37">
        <f t="shared" si="48"/>
        <v>16480618.470693983</v>
      </c>
      <c r="M293" s="37">
        <f t="shared" si="49"/>
        <v>15424830.104355525</v>
      </c>
      <c r="N293" s="41">
        <f>'jan-aug'!M293</f>
        <v>10420353.956724713</v>
      </c>
      <c r="O293" s="41">
        <f t="shared" si="50"/>
        <v>5004476.1476308126</v>
      </c>
    </row>
    <row r="294" spans="1:15" s="34" customFormat="1" x14ac:dyDescent="0.2">
      <c r="A294" s="33">
        <v>5025</v>
      </c>
      <c r="B294" s="34" t="s">
        <v>362</v>
      </c>
      <c r="C294" s="63">
        <v>138509766</v>
      </c>
      <c r="D294" s="36">
        <v>5572</v>
      </c>
      <c r="E294" s="37">
        <f t="shared" si="41"/>
        <v>24858.177674084709</v>
      </c>
      <c r="F294" s="38">
        <f t="shared" si="42"/>
        <v>0.8138868928140448</v>
      </c>
      <c r="G294" s="37">
        <f t="shared" si="43"/>
        <v>3410.6208565971961</v>
      </c>
      <c r="H294" s="39">
        <f t="shared" si="44"/>
        <v>920.53973112056315</v>
      </c>
      <c r="I294" s="37">
        <f t="shared" si="45"/>
        <v>4331.160587717759</v>
      </c>
      <c r="J294" s="82">
        <f t="shared" si="46"/>
        <v>-432.16879506281578</v>
      </c>
      <c r="K294" s="37">
        <f t="shared" si="47"/>
        <v>3898.9917926549433</v>
      </c>
      <c r="L294" s="37">
        <f t="shared" si="48"/>
        <v>24133226.794763353</v>
      </c>
      <c r="M294" s="37">
        <f t="shared" si="49"/>
        <v>21725182.268673345</v>
      </c>
      <c r="N294" s="41">
        <f>'jan-aug'!M294</f>
        <v>18723584.878804784</v>
      </c>
      <c r="O294" s="41">
        <f t="shared" si="50"/>
        <v>3001597.3898685612</v>
      </c>
    </row>
    <row r="295" spans="1:15" s="34" customFormat="1" x14ac:dyDescent="0.2">
      <c r="A295" s="33">
        <v>5026</v>
      </c>
      <c r="B295" s="34" t="s">
        <v>363</v>
      </c>
      <c r="C295" s="63">
        <v>41231571</v>
      </c>
      <c r="D295" s="36">
        <v>1953</v>
      </c>
      <c r="E295" s="37">
        <f t="shared" si="41"/>
        <v>21111.915514592933</v>
      </c>
      <c r="F295" s="38">
        <f t="shared" si="42"/>
        <v>0.69122972507506397</v>
      </c>
      <c r="G295" s="37">
        <f t="shared" si="43"/>
        <v>5658.3781522922618</v>
      </c>
      <c r="H295" s="39">
        <f t="shared" si="44"/>
        <v>2231.7314869426846</v>
      </c>
      <c r="I295" s="37">
        <f t="shared" si="45"/>
        <v>7890.1096392349464</v>
      </c>
      <c r="J295" s="82">
        <f t="shared" si="46"/>
        <v>-432.16879506281578</v>
      </c>
      <c r="K295" s="37">
        <f t="shared" si="47"/>
        <v>7457.9408441721307</v>
      </c>
      <c r="L295" s="37">
        <f t="shared" si="48"/>
        <v>15409384.125425851</v>
      </c>
      <c r="M295" s="37">
        <f t="shared" si="49"/>
        <v>14565358.468668172</v>
      </c>
      <c r="N295" s="41">
        <f>'jan-aug'!M295</f>
        <v>11642700.338613734</v>
      </c>
      <c r="O295" s="41">
        <f t="shared" si="50"/>
        <v>2922658.1300544385</v>
      </c>
    </row>
    <row r="296" spans="1:15" s="34" customFormat="1" x14ac:dyDescent="0.2">
      <c r="A296" s="33">
        <v>5027</v>
      </c>
      <c r="B296" s="34" t="s">
        <v>364</v>
      </c>
      <c r="C296" s="63">
        <v>127652746</v>
      </c>
      <c r="D296" s="36">
        <v>6120</v>
      </c>
      <c r="E296" s="37">
        <f t="shared" si="41"/>
        <v>20858.291830065358</v>
      </c>
      <c r="F296" s="38">
        <f t="shared" si="42"/>
        <v>0.68292577796958509</v>
      </c>
      <c r="G296" s="37">
        <f t="shared" si="43"/>
        <v>5810.5523630088064</v>
      </c>
      <c r="H296" s="39">
        <f t="shared" si="44"/>
        <v>2320.4997765273356</v>
      </c>
      <c r="I296" s="37">
        <f t="shared" si="45"/>
        <v>8131.052139536142</v>
      </c>
      <c r="J296" s="82">
        <f t="shared" si="46"/>
        <v>-432.16879506281578</v>
      </c>
      <c r="K296" s="37">
        <f t="shared" si="47"/>
        <v>7698.8833444733264</v>
      </c>
      <c r="L296" s="37">
        <f t="shared" si="48"/>
        <v>49762039.093961187</v>
      </c>
      <c r="M296" s="37">
        <f t="shared" si="49"/>
        <v>47117166.068176754</v>
      </c>
      <c r="N296" s="41">
        <f>'jan-aug'!M296</f>
        <v>36559314.084365621</v>
      </c>
      <c r="O296" s="41">
        <f t="shared" si="50"/>
        <v>10557851.983811133</v>
      </c>
    </row>
    <row r="297" spans="1:15" s="34" customFormat="1" x14ac:dyDescent="0.2">
      <c r="A297" s="33">
        <v>5028</v>
      </c>
      <c r="B297" s="34" t="s">
        <v>365</v>
      </c>
      <c r="C297" s="63">
        <v>397409518</v>
      </c>
      <c r="D297" s="36">
        <v>17123</v>
      </c>
      <c r="E297" s="37">
        <f t="shared" si="41"/>
        <v>23209.105764176838</v>
      </c>
      <c r="F297" s="38">
        <f t="shared" si="42"/>
        <v>0.75989427797401676</v>
      </c>
      <c r="G297" s="37">
        <f t="shared" si="43"/>
        <v>4400.0640025419179</v>
      </c>
      <c r="H297" s="39">
        <f t="shared" si="44"/>
        <v>1497.7148995883178</v>
      </c>
      <c r="I297" s="37">
        <f t="shared" si="45"/>
        <v>5897.778902130236</v>
      </c>
      <c r="J297" s="82">
        <f t="shared" si="46"/>
        <v>-432.16879506281578</v>
      </c>
      <c r="K297" s="37">
        <f t="shared" si="47"/>
        <v>5465.6101070674204</v>
      </c>
      <c r="L297" s="37">
        <f t="shared" si="48"/>
        <v>100987668.14117603</v>
      </c>
      <c r="M297" s="37">
        <f t="shared" si="49"/>
        <v>93587641.863315433</v>
      </c>
      <c r="N297" s="41">
        <f>'jan-aug'!M297</f>
        <v>73571719.93196775</v>
      </c>
      <c r="O297" s="41">
        <f t="shared" si="50"/>
        <v>20015921.931347683</v>
      </c>
    </row>
    <row r="298" spans="1:15" s="34" customFormat="1" x14ac:dyDescent="0.2">
      <c r="A298" s="33">
        <v>5029</v>
      </c>
      <c r="B298" s="34" t="s">
        <v>366</v>
      </c>
      <c r="C298" s="63">
        <v>192230316</v>
      </c>
      <c r="D298" s="36">
        <v>8360</v>
      </c>
      <c r="E298" s="37">
        <f t="shared" si="41"/>
        <v>22994.056937799043</v>
      </c>
      <c r="F298" s="38">
        <f t="shared" si="42"/>
        <v>0.75285331852000181</v>
      </c>
      <c r="G298" s="37">
        <f t="shared" si="43"/>
        <v>4529.0932983685952</v>
      </c>
      <c r="H298" s="39">
        <f t="shared" si="44"/>
        <v>1572.9819888205461</v>
      </c>
      <c r="I298" s="37">
        <f t="shared" si="45"/>
        <v>6102.0752871891418</v>
      </c>
      <c r="J298" s="82">
        <f t="shared" si="46"/>
        <v>-432.16879506281578</v>
      </c>
      <c r="K298" s="37">
        <f t="shared" si="47"/>
        <v>5669.9064921263262</v>
      </c>
      <c r="L298" s="37">
        <f t="shared" si="48"/>
        <v>51013349.400901228</v>
      </c>
      <c r="M298" s="37">
        <f t="shared" si="49"/>
        <v>47400418.274176084</v>
      </c>
      <c r="N298" s="41">
        <f>'jan-aug'!M298</f>
        <v>36551302.210015774</v>
      </c>
      <c r="O298" s="41">
        <f t="shared" si="50"/>
        <v>10849116.06416031</v>
      </c>
    </row>
    <row r="299" spans="1:15" s="34" customFormat="1" x14ac:dyDescent="0.2">
      <c r="A299" s="33">
        <v>5031</v>
      </c>
      <c r="B299" s="34" t="s">
        <v>367</v>
      </c>
      <c r="C299" s="63">
        <v>391335421</v>
      </c>
      <c r="D299" s="36">
        <v>14425</v>
      </c>
      <c r="E299" s="37">
        <f t="shared" si="41"/>
        <v>27128.971993067589</v>
      </c>
      <c r="F299" s="38">
        <f t="shared" si="42"/>
        <v>0.88823545354637579</v>
      </c>
      <c r="G299" s="37">
        <f t="shared" si="43"/>
        <v>2048.1442652074679</v>
      </c>
      <c r="H299" s="39">
        <f t="shared" si="44"/>
        <v>125.76171947655511</v>
      </c>
      <c r="I299" s="37">
        <f t="shared" si="45"/>
        <v>2173.9059846840232</v>
      </c>
      <c r="J299" s="82">
        <f t="shared" si="46"/>
        <v>-432.16879506281578</v>
      </c>
      <c r="K299" s="37">
        <f t="shared" si="47"/>
        <v>1741.7371896212076</v>
      </c>
      <c r="L299" s="37">
        <f t="shared" si="48"/>
        <v>31358593.829067037</v>
      </c>
      <c r="M299" s="37">
        <f t="shared" si="49"/>
        <v>25124558.960285921</v>
      </c>
      <c r="N299" s="41">
        <f>'jan-aug'!M299</f>
        <v>21989016.207144435</v>
      </c>
      <c r="O299" s="41">
        <f t="shared" si="50"/>
        <v>3135542.7531414852</v>
      </c>
    </row>
    <row r="300" spans="1:15" s="34" customFormat="1" x14ac:dyDescent="0.2">
      <c r="A300" s="33">
        <v>5032</v>
      </c>
      <c r="B300" s="34" t="s">
        <v>368</v>
      </c>
      <c r="C300" s="63">
        <v>94962324</v>
      </c>
      <c r="D300" s="36">
        <v>4090</v>
      </c>
      <c r="E300" s="37">
        <f t="shared" si="41"/>
        <v>23218.172127139365</v>
      </c>
      <c r="F300" s="38">
        <f t="shared" si="42"/>
        <v>0.76019112169592762</v>
      </c>
      <c r="G300" s="37">
        <f t="shared" si="43"/>
        <v>4394.6241847644023</v>
      </c>
      <c r="H300" s="39">
        <f t="shared" si="44"/>
        <v>1494.5416725514333</v>
      </c>
      <c r="I300" s="37">
        <f t="shared" si="45"/>
        <v>5889.1658573158356</v>
      </c>
      <c r="J300" s="82">
        <f t="shared" si="46"/>
        <v>-432.16879506281578</v>
      </c>
      <c r="K300" s="37">
        <f t="shared" si="47"/>
        <v>5456.99706225302</v>
      </c>
      <c r="L300" s="37">
        <f t="shared" si="48"/>
        <v>24086688.356421769</v>
      </c>
      <c r="M300" s="37">
        <f t="shared" si="49"/>
        <v>22319117.984614853</v>
      </c>
      <c r="N300" s="41">
        <f>'jan-aug'!M300</f>
        <v>16883446.173620161</v>
      </c>
      <c r="O300" s="41">
        <f t="shared" si="50"/>
        <v>5435671.8109946921</v>
      </c>
    </row>
    <row r="301" spans="1:15" s="34" customFormat="1" x14ac:dyDescent="0.2">
      <c r="A301" s="33">
        <v>5033</v>
      </c>
      <c r="B301" s="34" t="s">
        <v>369</v>
      </c>
      <c r="C301" s="63">
        <v>30713365</v>
      </c>
      <c r="D301" s="36">
        <v>750</v>
      </c>
      <c r="E301" s="37">
        <f t="shared" si="41"/>
        <v>40951.153333333335</v>
      </c>
      <c r="F301" s="38">
        <f t="shared" si="42"/>
        <v>1.3407904384867744</v>
      </c>
      <c r="G301" s="37">
        <f t="shared" si="43"/>
        <v>-6245.1645389519799</v>
      </c>
      <c r="H301" s="39">
        <f t="shared" si="44"/>
        <v>0</v>
      </c>
      <c r="I301" s="37">
        <f t="shared" si="45"/>
        <v>-6245.1645389519799</v>
      </c>
      <c r="J301" s="82">
        <f t="shared" si="46"/>
        <v>-432.16879506281578</v>
      </c>
      <c r="K301" s="37">
        <f t="shared" si="47"/>
        <v>-6677.3333340147956</v>
      </c>
      <c r="L301" s="37">
        <f t="shared" si="48"/>
        <v>-4683873.4042139845</v>
      </c>
      <c r="M301" s="37">
        <f t="shared" si="49"/>
        <v>-5008000.0005110968</v>
      </c>
      <c r="N301" s="41">
        <f>'jan-aug'!M301</f>
        <v>-5721763.7877019038</v>
      </c>
      <c r="O301" s="41">
        <f t="shared" si="50"/>
        <v>713763.78719080705</v>
      </c>
    </row>
    <row r="302" spans="1:15" s="34" customFormat="1" x14ac:dyDescent="0.2">
      <c r="A302" s="33">
        <v>5034</v>
      </c>
      <c r="B302" s="34" t="s">
        <v>370</v>
      </c>
      <c r="C302" s="63">
        <v>52225378</v>
      </c>
      <c r="D302" s="36">
        <v>2399</v>
      </c>
      <c r="E302" s="37">
        <f t="shared" si="41"/>
        <v>21769.644852021676</v>
      </c>
      <c r="F302" s="38">
        <f t="shared" si="42"/>
        <v>0.71276458148212085</v>
      </c>
      <c r="G302" s="37">
        <f t="shared" si="43"/>
        <v>5263.7405498350154</v>
      </c>
      <c r="H302" s="39">
        <f t="shared" si="44"/>
        <v>2001.5262188426245</v>
      </c>
      <c r="I302" s="37">
        <f t="shared" si="45"/>
        <v>7265.2667686776404</v>
      </c>
      <c r="J302" s="82">
        <f t="shared" si="46"/>
        <v>-432.16879506281578</v>
      </c>
      <c r="K302" s="37">
        <f t="shared" si="47"/>
        <v>6833.0979736148247</v>
      </c>
      <c r="L302" s="37">
        <f t="shared" si="48"/>
        <v>17429374.97805766</v>
      </c>
      <c r="M302" s="37">
        <f t="shared" si="49"/>
        <v>16392602.038701965</v>
      </c>
      <c r="N302" s="41">
        <f>'jan-aug'!M302</f>
        <v>11302923.436935149</v>
      </c>
      <c r="O302" s="41">
        <f t="shared" si="50"/>
        <v>5089678.6017668154</v>
      </c>
    </row>
    <row r="303" spans="1:15" s="34" customFormat="1" x14ac:dyDescent="0.2">
      <c r="A303" s="33">
        <v>5035</v>
      </c>
      <c r="B303" s="34" t="s">
        <v>371</v>
      </c>
      <c r="C303" s="63">
        <v>574811077</v>
      </c>
      <c r="D303" s="36">
        <v>24287</v>
      </c>
      <c r="E303" s="37">
        <f t="shared" si="41"/>
        <v>23667.438423848151</v>
      </c>
      <c r="F303" s="38">
        <f t="shared" si="42"/>
        <v>0.77490064526070557</v>
      </c>
      <c r="G303" s="37">
        <f t="shared" si="43"/>
        <v>4125.0644067391304</v>
      </c>
      <c r="H303" s="39">
        <f t="shared" si="44"/>
        <v>1337.2984687033586</v>
      </c>
      <c r="I303" s="37">
        <f t="shared" si="45"/>
        <v>5462.362875442489</v>
      </c>
      <c r="J303" s="82">
        <f t="shared" si="46"/>
        <v>-432.16879506281578</v>
      </c>
      <c r="K303" s="37">
        <f t="shared" si="47"/>
        <v>5030.1940803796733</v>
      </c>
      <c r="L303" s="37">
        <f t="shared" si="48"/>
        <v>132664407.15587173</v>
      </c>
      <c r="M303" s="37">
        <f t="shared" si="49"/>
        <v>122168323.63018112</v>
      </c>
      <c r="N303" s="41">
        <f>'jan-aug'!M303</f>
        <v>97567706.340431049</v>
      </c>
      <c r="O303" s="41">
        <f t="shared" si="50"/>
        <v>24600617.289750069</v>
      </c>
    </row>
    <row r="304" spans="1:15" s="34" customFormat="1" x14ac:dyDescent="0.2">
      <c r="A304" s="33">
        <v>5036</v>
      </c>
      <c r="B304" s="34" t="s">
        <v>372</v>
      </c>
      <c r="C304" s="63">
        <v>56978892</v>
      </c>
      <c r="D304" s="36">
        <v>2608</v>
      </c>
      <c r="E304" s="37">
        <f t="shared" si="41"/>
        <v>21847.734662576688</v>
      </c>
      <c r="F304" s="38">
        <f t="shared" si="42"/>
        <v>0.7153213366114124</v>
      </c>
      <c r="G304" s="37">
        <f t="shared" si="43"/>
        <v>5216.8866635020086</v>
      </c>
      <c r="H304" s="39">
        <f t="shared" si="44"/>
        <v>1974.1947851483706</v>
      </c>
      <c r="I304" s="37">
        <f t="shared" si="45"/>
        <v>7191.0814486503787</v>
      </c>
      <c r="J304" s="82">
        <f t="shared" si="46"/>
        <v>-432.16879506281578</v>
      </c>
      <c r="K304" s="37">
        <f t="shared" si="47"/>
        <v>6758.912653587563</v>
      </c>
      <c r="L304" s="37">
        <f t="shared" si="48"/>
        <v>18754340.418080188</v>
      </c>
      <c r="M304" s="37">
        <f t="shared" si="49"/>
        <v>17627244.200556364</v>
      </c>
      <c r="N304" s="41">
        <f>'jan-aug'!M304</f>
        <v>14960362.968435545</v>
      </c>
      <c r="O304" s="41">
        <f t="shared" si="50"/>
        <v>2666881.2321208194</v>
      </c>
    </row>
    <row r="305" spans="1:15" s="34" customFormat="1" x14ac:dyDescent="0.2">
      <c r="A305" s="33">
        <v>5037</v>
      </c>
      <c r="B305" s="34" t="s">
        <v>373</v>
      </c>
      <c r="C305" s="63">
        <v>473982885</v>
      </c>
      <c r="D305" s="36">
        <v>20171</v>
      </c>
      <c r="E305" s="37">
        <f t="shared" si="41"/>
        <v>23498.234346338802</v>
      </c>
      <c r="F305" s="38">
        <f t="shared" si="42"/>
        <v>0.76936069849947852</v>
      </c>
      <c r="G305" s="37">
        <f t="shared" si="43"/>
        <v>4226.5868532447394</v>
      </c>
      <c r="H305" s="39">
        <f t="shared" si="44"/>
        <v>1396.5198958316305</v>
      </c>
      <c r="I305" s="37">
        <f t="shared" si="45"/>
        <v>5623.1067490763699</v>
      </c>
      <c r="J305" s="82">
        <f t="shared" si="46"/>
        <v>-432.16879506281578</v>
      </c>
      <c r="K305" s="37">
        <f t="shared" si="47"/>
        <v>5190.9379540135542</v>
      </c>
      <c r="L305" s="37">
        <f t="shared" si="48"/>
        <v>113423686.23561946</v>
      </c>
      <c r="M305" s="37">
        <f t="shared" si="49"/>
        <v>104706409.4704074</v>
      </c>
      <c r="N305" s="41">
        <f>'jan-aug'!M305</f>
        <v>88914288.748298854</v>
      </c>
      <c r="O305" s="41">
        <f t="shared" si="50"/>
        <v>15792120.722108543</v>
      </c>
    </row>
    <row r="306" spans="1:15" s="34" customFormat="1" x14ac:dyDescent="0.2">
      <c r="A306" s="33">
        <v>5038</v>
      </c>
      <c r="B306" s="34" t="s">
        <v>374</v>
      </c>
      <c r="C306" s="63">
        <v>324096146</v>
      </c>
      <c r="D306" s="36">
        <v>14955</v>
      </c>
      <c r="E306" s="37">
        <f t="shared" si="41"/>
        <v>21671.424005349381</v>
      </c>
      <c r="F306" s="38">
        <f t="shared" si="42"/>
        <v>0.70954871180913914</v>
      </c>
      <c r="G306" s="37">
        <f t="shared" si="43"/>
        <v>5322.6730578383922</v>
      </c>
      <c r="H306" s="39">
        <f t="shared" si="44"/>
        <v>2035.9035151779278</v>
      </c>
      <c r="I306" s="37">
        <f t="shared" si="45"/>
        <v>7358.5765730163203</v>
      </c>
      <c r="J306" s="82">
        <f t="shared" si="46"/>
        <v>-432.16879506281578</v>
      </c>
      <c r="K306" s="37">
        <f t="shared" si="47"/>
        <v>6926.4077779535046</v>
      </c>
      <c r="L306" s="37">
        <f t="shared" si="48"/>
        <v>110047512.64945906</v>
      </c>
      <c r="M306" s="37">
        <f t="shared" si="49"/>
        <v>103584428.31929466</v>
      </c>
      <c r="N306" s="41">
        <f>'jan-aug'!M306</f>
        <v>82692936.361427754</v>
      </c>
      <c r="O306" s="41">
        <f t="shared" si="50"/>
        <v>20891491.957866907</v>
      </c>
    </row>
    <row r="307" spans="1:15" s="34" customFormat="1" x14ac:dyDescent="0.2">
      <c r="A307" s="33">
        <v>5041</v>
      </c>
      <c r="B307" s="34" t="s">
        <v>391</v>
      </c>
      <c r="C307" s="63">
        <v>43381114</v>
      </c>
      <c r="D307" s="36">
        <v>2033</v>
      </c>
      <c r="E307" s="37">
        <f t="shared" si="41"/>
        <v>21338.472208558782</v>
      </c>
      <c r="F307" s="38">
        <f t="shared" si="42"/>
        <v>0.69864746607424921</v>
      </c>
      <c r="G307" s="37">
        <f t="shared" si="43"/>
        <v>5522.4441359127522</v>
      </c>
      <c r="H307" s="39">
        <f t="shared" si="44"/>
        <v>2152.4366440546373</v>
      </c>
      <c r="I307" s="37">
        <f t="shared" si="45"/>
        <v>7674.8807799673896</v>
      </c>
      <c r="J307" s="82">
        <f t="shared" si="46"/>
        <v>-432.16879506281578</v>
      </c>
      <c r="K307" s="37">
        <f t="shared" si="47"/>
        <v>7242.7119849045739</v>
      </c>
      <c r="L307" s="37">
        <f t="shared" si="48"/>
        <v>15603032.625673704</v>
      </c>
      <c r="M307" s="37">
        <f t="shared" si="49"/>
        <v>14724433.465310998</v>
      </c>
      <c r="N307" s="41">
        <f>'jan-aug'!M307</f>
        <v>11769947.560958387</v>
      </c>
      <c r="O307" s="41">
        <f t="shared" si="50"/>
        <v>2954485.9043526109</v>
      </c>
    </row>
    <row r="308" spans="1:15" s="34" customFormat="1" x14ac:dyDescent="0.2">
      <c r="A308" s="33">
        <v>5042</v>
      </c>
      <c r="B308" s="34" t="s">
        <v>375</v>
      </c>
      <c r="C308" s="63">
        <v>29638185</v>
      </c>
      <c r="D308" s="36">
        <v>1309</v>
      </c>
      <c r="E308" s="37">
        <f t="shared" si="41"/>
        <v>22641.852559205501</v>
      </c>
      <c r="F308" s="38">
        <f t="shared" si="42"/>
        <v>0.741321719901337</v>
      </c>
      <c r="G308" s="37">
        <f t="shared" si="43"/>
        <v>4740.4159255247205</v>
      </c>
      <c r="H308" s="39">
        <f t="shared" si="44"/>
        <v>1696.2535213282858</v>
      </c>
      <c r="I308" s="37">
        <f t="shared" si="45"/>
        <v>6436.6694468530059</v>
      </c>
      <c r="J308" s="82">
        <f t="shared" si="46"/>
        <v>-432.16879506281578</v>
      </c>
      <c r="K308" s="37">
        <f t="shared" si="47"/>
        <v>6004.5006517901902</v>
      </c>
      <c r="L308" s="37">
        <f t="shared" si="48"/>
        <v>8425600.3059305847</v>
      </c>
      <c r="M308" s="37">
        <f t="shared" si="49"/>
        <v>7859891.3531933585</v>
      </c>
      <c r="N308" s="41">
        <f>'jan-aug'!M308</f>
        <v>5682509.2762393141</v>
      </c>
      <c r="O308" s="41">
        <f t="shared" si="50"/>
        <v>2177382.0769540444</v>
      </c>
    </row>
    <row r="309" spans="1:15" s="34" customFormat="1" x14ac:dyDescent="0.2">
      <c r="A309" s="33">
        <v>5043</v>
      </c>
      <c r="B309" s="34" t="s">
        <v>392</v>
      </c>
      <c r="C309" s="63">
        <v>11508857</v>
      </c>
      <c r="D309" s="36">
        <v>441</v>
      </c>
      <c r="E309" s="37">
        <f t="shared" si="41"/>
        <v>26097.181405895692</v>
      </c>
      <c r="F309" s="38">
        <f t="shared" si="42"/>
        <v>0.8544533780443736</v>
      </c>
      <c r="G309" s="37">
        <f t="shared" si="43"/>
        <v>2667.2186175106062</v>
      </c>
      <c r="H309" s="39">
        <f t="shared" si="44"/>
        <v>486.88842498671926</v>
      </c>
      <c r="I309" s="37">
        <f t="shared" si="45"/>
        <v>3154.1070424973254</v>
      </c>
      <c r="J309" s="82">
        <f t="shared" si="46"/>
        <v>-432.16879506281578</v>
      </c>
      <c r="K309" s="37">
        <f t="shared" si="47"/>
        <v>2721.9382474345098</v>
      </c>
      <c r="L309" s="37">
        <f t="shared" si="48"/>
        <v>1390961.2057413205</v>
      </c>
      <c r="M309" s="37">
        <f t="shared" si="49"/>
        <v>1200374.7671186188</v>
      </c>
      <c r="N309" s="41">
        <f>'jan-aug'!M309</f>
        <v>360041.64723127993</v>
      </c>
      <c r="O309" s="41">
        <f t="shared" si="50"/>
        <v>840333.11988733895</v>
      </c>
    </row>
    <row r="310" spans="1:15" s="34" customFormat="1" x14ac:dyDescent="0.2">
      <c r="A310" s="33">
        <v>5044</v>
      </c>
      <c r="B310" s="34" t="s">
        <v>376</v>
      </c>
      <c r="C310" s="63">
        <v>26504527</v>
      </c>
      <c r="D310" s="36">
        <v>818</v>
      </c>
      <c r="E310" s="37">
        <f t="shared" si="41"/>
        <v>32401.622249388754</v>
      </c>
      <c r="F310" s="38">
        <f t="shared" si="42"/>
        <v>1.0608684192559357</v>
      </c>
      <c r="G310" s="37">
        <f t="shared" si="43"/>
        <v>-1115.4458885852312</v>
      </c>
      <c r="H310" s="39">
        <f t="shared" si="44"/>
        <v>0</v>
      </c>
      <c r="I310" s="37">
        <f t="shared" si="45"/>
        <v>-1115.4458885852312</v>
      </c>
      <c r="J310" s="82">
        <f t="shared" si="46"/>
        <v>-432.16879506281578</v>
      </c>
      <c r="K310" s="37">
        <f t="shared" si="47"/>
        <v>-1547.614683648047</v>
      </c>
      <c r="L310" s="37">
        <f t="shared" si="48"/>
        <v>-912434.73686271906</v>
      </c>
      <c r="M310" s="37">
        <f t="shared" si="49"/>
        <v>-1265948.8112241025</v>
      </c>
      <c r="N310" s="41">
        <f>'jan-aug'!M310</f>
        <v>-2124863.2665868769</v>
      </c>
      <c r="O310" s="41">
        <f t="shared" si="50"/>
        <v>858914.45536277443</v>
      </c>
    </row>
    <row r="311" spans="1:15" s="34" customFormat="1" x14ac:dyDescent="0.2">
      <c r="A311" s="33">
        <v>5045</v>
      </c>
      <c r="B311" s="34" t="s">
        <v>377</v>
      </c>
      <c r="C311" s="63">
        <v>54131869</v>
      </c>
      <c r="D311" s="36">
        <v>2287</v>
      </c>
      <c r="E311" s="37">
        <f t="shared" si="41"/>
        <v>23669.378662002622</v>
      </c>
      <c r="F311" s="38">
        <f t="shared" si="42"/>
        <v>0.77496417101160997</v>
      </c>
      <c r="G311" s="37">
        <f t="shared" si="43"/>
        <v>4123.9002638464481</v>
      </c>
      <c r="H311" s="39">
        <f t="shared" si="44"/>
        <v>1336.6193853492935</v>
      </c>
      <c r="I311" s="37">
        <f t="shared" si="45"/>
        <v>5460.5196491957413</v>
      </c>
      <c r="J311" s="82">
        <f t="shared" si="46"/>
        <v>-432.16879506281578</v>
      </c>
      <c r="K311" s="37">
        <f t="shared" si="47"/>
        <v>5028.3508541329256</v>
      </c>
      <c r="L311" s="37">
        <f t="shared" si="48"/>
        <v>12488208.43771066</v>
      </c>
      <c r="M311" s="37">
        <f t="shared" si="49"/>
        <v>11499838.403402001</v>
      </c>
      <c r="N311" s="41">
        <f>'jan-aug'!M311</f>
        <v>7748680.2456526402</v>
      </c>
      <c r="O311" s="41">
        <f t="shared" si="50"/>
        <v>3751158.1577493604</v>
      </c>
    </row>
    <row r="312" spans="1:15" s="34" customFormat="1" x14ac:dyDescent="0.2">
      <c r="A312" s="33">
        <v>5046</v>
      </c>
      <c r="B312" s="34" t="s">
        <v>378</v>
      </c>
      <c r="C312" s="63">
        <v>22861042</v>
      </c>
      <c r="D312" s="36">
        <v>1193</v>
      </c>
      <c r="E312" s="37">
        <f t="shared" si="41"/>
        <v>19162.650461022633</v>
      </c>
      <c r="F312" s="38">
        <f t="shared" si="42"/>
        <v>0.62740842254349183</v>
      </c>
      <c r="G312" s="37">
        <f t="shared" si="43"/>
        <v>6827.9371844344414</v>
      </c>
      <c r="H312" s="39">
        <f t="shared" si="44"/>
        <v>2913.9742556922897</v>
      </c>
      <c r="I312" s="37">
        <f t="shared" si="45"/>
        <v>9741.9114401267307</v>
      </c>
      <c r="J312" s="82">
        <f t="shared" si="46"/>
        <v>-432.16879506281578</v>
      </c>
      <c r="K312" s="37">
        <f t="shared" si="47"/>
        <v>9309.7426450639141</v>
      </c>
      <c r="L312" s="37">
        <f t="shared" si="48"/>
        <v>11622100.34807119</v>
      </c>
      <c r="M312" s="37">
        <f t="shared" si="49"/>
        <v>11106522.97556125</v>
      </c>
      <c r="N312" s="41">
        <f>'jan-aug'!M312</f>
        <v>8749163.0513395723</v>
      </c>
      <c r="O312" s="41">
        <f t="shared" si="50"/>
        <v>2357359.9242216777</v>
      </c>
    </row>
    <row r="313" spans="1:15" s="34" customFormat="1" x14ac:dyDescent="0.2">
      <c r="A313" s="33">
        <v>5047</v>
      </c>
      <c r="B313" s="34" t="s">
        <v>379</v>
      </c>
      <c r="C313" s="63">
        <v>86924772</v>
      </c>
      <c r="D313" s="36">
        <v>3817</v>
      </c>
      <c r="E313" s="37">
        <f t="shared" si="41"/>
        <v>22773.060518731989</v>
      </c>
      <c r="F313" s="38">
        <f t="shared" si="42"/>
        <v>0.74561762766624184</v>
      </c>
      <c r="G313" s="37">
        <f t="shared" si="43"/>
        <v>4661.6911498088275</v>
      </c>
      <c r="H313" s="39">
        <f t="shared" si="44"/>
        <v>1650.3307354940152</v>
      </c>
      <c r="I313" s="37">
        <f t="shared" si="45"/>
        <v>6312.0218853028427</v>
      </c>
      <c r="J313" s="82">
        <f t="shared" si="46"/>
        <v>-432.16879506281578</v>
      </c>
      <c r="K313" s="37">
        <f t="shared" si="47"/>
        <v>5879.8530902400271</v>
      </c>
      <c r="L313" s="37">
        <f t="shared" si="48"/>
        <v>24092987.536200952</v>
      </c>
      <c r="M313" s="37">
        <f t="shared" si="49"/>
        <v>22443399.245446183</v>
      </c>
      <c r="N313" s="41">
        <f>'jan-aug'!M313</f>
        <v>17441434.65424405</v>
      </c>
      <c r="O313" s="41">
        <f t="shared" si="50"/>
        <v>5001964.5912021324</v>
      </c>
    </row>
    <row r="314" spans="1:15" s="34" customFormat="1" x14ac:dyDescent="0.2">
      <c r="A314" s="33">
        <v>5049</v>
      </c>
      <c r="B314" s="34" t="s">
        <v>380</v>
      </c>
      <c r="C314" s="63">
        <v>37402710</v>
      </c>
      <c r="D314" s="36">
        <v>1101</v>
      </c>
      <c r="E314" s="37">
        <f t="shared" si="41"/>
        <v>33971.580381471387</v>
      </c>
      <c r="F314" s="38">
        <f t="shared" si="42"/>
        <v>1.1122707530360574</v>
      </c>
      <c r="G314" s="37">
        <f t="shared" si="43"/>
        <v>-2057.4207678348107</v>
      </c>
      <c r="H314" s="39">
        <f t="shared" si="44"/>
        <v>0</v>
      </c>
      <c r="I314" s="37">
        <f t="shared" si="45"/>
        <v>-2057.4207678348107</v>
      </c>
      <c r="J314" s="82">
        <f t="shared" si="46"/>
        <v>-432.16879506281578</v>
      </c>
      <c r="K314" s="37">
        <f t="shared" si="47"/>
        <v>-2489.5895628976264</v>
      </c>
      <c r="L314" s="37">
        <f t="shared" si="48"/>
        <v>-2265220.2653861265</v>
      </c>
      <c r="M314" s="37">
        <f t="shared" si="49"/>
        <v>-2741038.1087502865</v>
      </c>
      <c r="N314" s="41">
        <f>'jan-aug'!M314</f>
        <v>-975095.74194639514</v>
      </c>
      <c r="O314" s="41">
        <f t="shared" si="50"/>
        <v>-1765942.3668038915</v>
      </c>
    </row>
    <row r="315" spans="1:15" s="34" customFormat="1" x14ac:dyDescent="0.2">
      <c r="A315" s="33">
        <v>5052</v>
      </c>
      <c r="B315" s="34" t="s">
        <v>381</v>
      </c>
      <c r="C315" s="63">
        <v>13522903</v>
      </c>
      <c r="D315" s="36">
        <v>570</v>
      </c>
      <c r="E315" s="37">
        <f t="shared" si="41"/>
        <v>23724.391228070177</v>
      </c>
      <c r="F315" s="38">
        <f t="shared" si="42"/>
        <v>0.77676534916108986</v>
      </c>
      <c r="G315" s="37">
        <f t="shared" si="43"/>
        <v>4090.8927242059149</v>
      </c>
      <c r="H315" s="39">
        <f t="shared" si="44"/>
        <v>1317.3649872256492</v>
      </c>
      <c r="I315" s="37">
        <f t="shared" si="45"/>
        <v>5408.2577114315645</v>
      </c>
      <c r="J315" s="82">
        <f t="shared" si="46"/>
        <v>-432.16879506281578</v>
      </c>
      <c r="K315" s="37">
        <f t="shared" si="47"/>
        <v>4976.0889163687489</v>
      </c>
      <c r="L315" s="37">
        <f t="shared" si="48"/>
        <v>3082706.8955159918</v>
      </c>
      <c r="M315" s="37">
        <f t="shared" si="49"/>
        <v>2836370.6823301869</v>
      </c>
      <c r="N315" s="41">
        <f>'jan-aug'!M315</f>
        <v>2012121.8904556225</v>
      </c>
      <c r="O315" s="41">
        <f t="shared" si="50"/>
        <v>824248.79187456449</v>
      </c>
    </row>
    <row r="316" spans="1:15" s="34" customFormat="1" x14ac:dyDescent="0.2">
      <c r="A316" s="33">
        <v>5053</v>
      </c>
      <c r="B316" s="34" t="s">
        <v>382</v>
      </c>
      <c r="C316" s="63">
        <v>160346642</v>
      </c>
      <c r="D316" s="36">
        <v>6794</v>
      </c>
      <c r="E316" s="37">
        <f t="shared" si="41"/>
        <v>23601.213129231674</v>
      </c>
      <c r="F316" s="38">
        <f t="shared" si="42"/>
        <v>0.77273234877623354</v>
      </c>
      <c r="G316" s="37">
        <f t="shared" si="43"/>
        <v>4164.7995835090169</v>
      </c>
      <c r="H316" s="39">
        <f t="shared" si="44"/>
        <v>1360.4773218191256</v>
      </c>
      <c r="I316" s="37">
        <f t="shared" si="45"/>
        <v>5525.2769053281427</v>
      </c>
      <c r="J316" s="82">
        <f t="shared" si="46"/>
        <v>-432.16879506281578</v>
      </c>
      <c r="K316" s="37">
        <f t="shared" si="47"/>
        <v>5093.108110265327</v>
      </c>
      <c r="L316" s="37">
        <f t="shared" si="48"/>
        <v>37538731.294799402</v>
      </c>
      <c r="M316" s="37">
        <f t="shared" si="49"/>
        <v>34602576.501142628</v>
      </c>
      <c r="N316" s="41">
        <f>'jan-aug'!M316</f>
        <v>26849075.398869283</v>
      </c>
      <c r="O316" s="41">
        <f t="shared" si="50"/>
        <v>7753501.102273345</v>
      </c>
    </row>
    <row r="317" spans="1:15" s="34" customFormat="1" x14ac:dyDescent="0.2">
      <c r="A317" s="33">
        <v>5054</v>
      </c>
      <c r="B317" s="34" t="s">
        <v>383</v>
      </c>
      <c r="C317" s="63">
        <v>207335654</v>
      </c>
      <c r="D317" s="36">
        <v>9899</v>
      </c>
      <c r="E317" s="37">
        <f t="shared" si="41"/>
        <v>20945.111021315286</v>
      </c>
      <c r="F317" s="38">
        <f t="shared" si="42"/>
        <v>0.68576834361254846</v>
      </c>
      <c r="G317" s="37">
        <f t="shared" si="43"/>
        <v>5758.4608482588492</v>
      </c>
      <c r="H317" s="39">
        <f t="shared" si="44"/>
        <v>2290.1130595898612</v>
      </c>
      <c r="I317" s="37">
        <f t="shared" si="45"/>
        <v>8048.5739078487104</v>
      </c>
      <c r="J317" s="82">
        <f t="shared" si="46"/>
        <v>-432.16879506281578</v>
      </c>
      <c r="K317" s="37">
        <f t="shared" si="47"/>
        <v>7616.4051127858947</v>
      </c>
      <c r="L317" s="37">
        <f t="shared" si="48"/>
        <v>79672833.113794386</v>
      </c>
      <c r="M317" s="37">
        <f t="shared" si="49"/>
        <v>75394794.211467579</v>
      </c>
      <c r="N317" s="41">
        <f>'jan-aug'!M317</f>
        <v>57772288.319245972</v>
      </c>
      <c r="O317" s="41">
        <f t="shared" si="50"/>
        <v>17622505.892221607</v>
      </c>
    </row>
    <row r="318" spans="1:15" s="34" customFormat="1" x14ac:dyDescent="0.2">
      <c r="A318" s="33">
        <v>5055</v>
      </c>
      <c r="B318" s="34" t="s">
        <v>411</v>
      </c>
      <c r="C318" s="63">
        <v>146275335</v>
      </c>
      <c r="D318" s="36">
        <v>5884</v>
      </c>
      <c r="E318" s="37">
        <f t="shared" si="41"/>
        <v>24859.846193065943</v>
      </c>
      <c r="F318" s="38">
        <f t="shared" si="42"/>
        <v>0.81394152214959148</v>
      </c>
      <c r="G318" s="37">
        <f t="shared" si="43"/>
        <v>3409.6197452084552</v>
      </c>
      <c r="H318" s="39">
        <f t="shared" si="44"/>
        <v>919.95574947713112</v>
      </c>
      <c r="I318" s="37">
        <f t="shared" si="45"/>
        <v>4329.5754946855868</v>
      </c>
      <c r="J318" s="82">
        <f t="shared" si="46"/>
        <v>-432.16879506281578</v>
      </c>
      <c r="K318" s="37">
        <f t="shared" si="47"/>
        <v>3897.4066996227712</v>
      </c>
      <c r="L318" s="37">
        <f t="shared" si="48"/>
        <v>25475222.210729994</v>
      </c>
      <c r="M318" s="37">
        <f t="shared" si="49"/>
        <v>22932341.020580385</v>
      </c>
      <c r="N318" s="41">
        <f>'jan-aug'!M318</f>
        <v>18300570.050948899</v>
      </c>
      <c r="O318" s="41">
        <f t="shared" si="50"/>
        <v>4631770.9696314856</v>
      </c>
    </row>
    <row r="319" spans="1:15" s="34" customFormat="1" x14ac:dyDescent="0.2">
      <c r="A319" s="33">
        <v>5056</v>
      </c>
      <c r="B319" s="34" t="s">
        <v>355</v>
      </c>
      <c r="C319" s="63">
        <v>130303025</v>
      </c>
      <c r="D319" s="36">
        <v>5156</v>
      </c>
      <c r="E319" s="37">
        <f t="shared" si="41"/>
        <v>25272.115011636928</v>
      </c>
      <c r="F319" s="38">
        <f t="shared" si="42"/>
        <v>0.82743970339803696</v>
      </c>
      <c r="G319" s="37">
        <f t="shared" si="43"/>
        <v>3162.2584540658645</v>
      </c>
      <c r="H319" s="39">
        <f t="shared" si="44"/>
        <v>775.66166297728648</v>
      </c>
      <c r="I319" s="37">
        <f t="shared" si="45"/>
        <v>3937.9201170431511</v>
      </c>
      <c r="J319" s="82">
        <f t="shared" si="46"/>
        <v>-432.16879506281578</v>
      </c>
      <c r="K319" s="37">
        <f t="shared" si="47"/>
        <v>3505.7513219803354</v>
      </c>
      <c r="L319" s="37">
        <f t="shared" si="48"/>
        <v>20303916.123474486</v>
      </c>
      <c r="M319" s="37">
        <f t="shared" si="49"/>
        <v>18075653.816130608</v>
      </c>
      <c r="N319" s="41">
        <f>'jan-aug'!M319</f>
        <v>15412227.532612609</v>
      </c>
      <c r="O319" s="41">
        <f t="shared" si="50"/>
        <v>2663426.2835179996</v>
      </c>
    </row>
    <row r="320" spans="1:15" s="34" customFormat="1" x14ac:dyDescent="0.2">
      <c r="A320" s="33">
        <v>5057</v>
      </c>
      <c r="B320" s="34" t="s">
        <v>357</v>
      </c>
      <c r="C320" s="63">
        <v>240664370</v>
      </c>
      <c r="D320" s="36">
        <v>10371</v>
      </c>
      <c r="E320" s="37">
        <f t="shared" si="41"/>
        <v>23205.512486741878</v>
      </c>
      <c r="F320" s="38">
        <f t="shared" si="42"/>
        <v>0.75977662971174664</v>
      </c>
      <c r="G320" s="37">
        <f t="shared" si="43"/>
        <v>4402.2199690028947</v>
      </c>
      <c r="H320" s="39">
        <f t="shared" si="44"/>
        <v>1498.9725466905538</v>
      </c>
      <c r="I320" s="37">
        <f t="shared" si="45"/>
        <v>5901.1925156934485</v>
      </c>
      <c r="J320" s="82">
        <f t="shared" si="46"/>
        <v>-432.16879506281578</v>
      </c>
      <c r="K320" s="37">
        <f t="shared" si="47"/>
        <v>5469.0237206306329</v>
      </c>
      <c r="L320" s="37">
        <f t="shared" si="48"/>
        <v>61201267.580256753</v>
      </c>
      <c r="M320" s="37">
        <f t="shared" si="49"/>
        <v>56719245.00666029</v>
      </c>
      <c r="N320" s="41">
        <f>'jan-aug'!M320</f>
        <v>45464179.636079401</v>
      </c>
      <c r="O320" s="41">
        <f t="shared" si="50"/>
        <v>11255065.370580889</v>
      </c>
    </row>
    <row r="321" spans="1:15" s="34" customFormat="1" x14ac:dyDescent="0.2">
      <c r="A321" s="33">
        <v>5058</v>
      </c>
      <c r="B321" s="34" t="s">
        <v>358</v>
      </c>
      <c r="C321" s="63">
        <v>104789412</v>
      </c>
      <c r="D321" s="36">
        <v>4252</v>
      </c>
      <c r="E321" s="37">
        <f t="shared" si="41"/>
        <v>24644.734713076199</v>
      </c>
      <c r="F321" s="38">
        <f t="shared" si="42"/>
        <v>0.80689851134031543</v>
      </c>
      <c r="G321" s="37">
        <f t="shared" si="43"/>
        <v>3538.6866332023019</v>
      </c>
      <c r="H321" s="39">
        <f t="shared" si="44"/>
        <v>995.24476747354163</v>
      </c>
      <c r="I321" s="37">
        <f t="shared" si="45"/>
        <v>4533.9314006758432</v>
      </c>
      <c r="J321" s="82">
        <f t="shared" si="46"/>
        <v>-432.16879506281578</v>
      </c>
      <c r="K321" s="37">
        <f t="shared" si="47"/>
        <v>4101.7626056130275</v>
      </c>
      <c r="L321" s="37">
        <f t="shared" si="48"/>
        <v>19278276.315673687</v>
      </c>
      <c r="M321" s="37">
        <f t="shared" si="49"/>
        <v>17440694.599066593</v>
      </c>
      <c r="N321" s="41">
        <f>'jan-aug'!M321</f>
        <v>13402353.83511808</v>
      </c>
      <c r="O321" s="41">
        <f t="shared" si="50"/>
        <v>4038340.7639485132</v>
      </c>
    </row>
    <row r="322" spans="1:15" s="34" customFormat="1" x14ac:dyDescent="0.2">
      <c r="A322" s="33">
        <v>5059</v>
      </c>
      <c r="B322" s="34" t="s">
        <v>412</v>
      </c>
      <c r="C322" s="63">
        <v>422502133</v>
      </c>
      <c r="D322" s="36">
        <v>18502</v>
      </c>
      <c r="E322" s="37">
        <f t="shared" si="41"/>
        <v>22835.484434115231</v>
      </c>
      <c r="F322" s="38">
        <f t="shared" si="42"/>
        <v>0.74766146238311737</v>
      </c>
      <c r="G322" s="37">
        <f t="shared" si="43"/>
        <v>4624.2368005788821</v>
      </c>
      <c r="H322" s="39">
        <f t="shared" si="44"/>
        <v>1628.4823651098804</v>
      </c>
      <c r="I322" s="37">
        <f t="shared" si="45"/>
        <v>6252.7191656887626</v>
      </c>
      <c r="J322" s="82">
        <f t="shared" si="46"/>
        <v>-432.16879506281578</v>
      </c>
      <c r="K322" s="37">
        <f t="shared" si="47"/>
        <v>5820.5503706259469</v>
      </c>
      <c r="L322" s="37">
        <f t="shared" si="48"/>
        <v>115687810.00357349</v>
      </c>
      <c r="M322" s="37">
        <f t="shared" si="49"/>
        <v>107691822.95732127</v>
      </c>
      <c r="N322" s="41">
        <f>'jan-aug'!M322</f>
        <v>83093124.596508637</v>
      </c>
      <c r="O322" s="41">
        <f t="shared" si="50"/>
        <v>24598698.360812634</v>
      </c>
    </row>
    <row r="323" spans="1:15" s="34" customFormat="1" x14ac:dyDescent="0.2">
      <c r="A323" s="33">
        <v>5060</v>
      </c>
      <c r="B323" s="34" t="s">
        <v>413</v>
      </c>
      <c r="C323" s="63">
        <v>293061598</v>
      </c>
      <c r="D323" s="36">
        <v>9732</v>
      </c>
      <c r="E323" s="37">
        <f t="shared" si="41"/>
        <v>30113.193382655158</v>
      </c>
      <c r="F323" s="38">
        <f t="shared" si="42"/>
        <v>0.98594248203755686</v>
      </c>
      <c r="G323" s="37">
        <f t="shared" si="43"/>
        <v>257.61143145492679</v>
      </c>
      <c r="H323" s="39">
        <f t="shared" si="44"/>
        <v>0</v>
      </c>
      <c r="I323" s="37">
        <f t="shared" si="45"/>
        <v>257.61143145492679</v>
      </c>
      <c r="J323" s="82">
        <f t="shared" si="46"/>
        <v>-432.16879506281578</v>
      </c>
      <c r="K323" s="37">
        <f t="shared" si="47"/>
        <v>-174.55736360788899</v>
      </c>
      <c r="L323" s="37">
        <f t="shared" si="48"/>
        <v>2507074.4509193473</v>
      </c>
      <c r="M323" s="37">
        <f t="shared" si="49"/>
        <v>-1698792.2626319756</v>
      </c>
      <c r="N323" s="41">
        <f>'jan-aug'!M323</f>
        <v>2596666.8395800786</v>
      </c>
      <c r="O323" s="41">
        <f t="shared" si="50"/>
        <v>-4295459.1022120547</v>
      </c>
    </row>
    <row r="324" spans="1:15" s="34" customFormat="1" x14ac:dyDescent="0.2">
      <c r="A324" s="33">
        <v>5061</v>
      </c>
      <c r="B324" s="34" t="s">
        <v>285</v>
      </c>
      <c r="C324" s="63">
        <v>42982144</v>
      </c>
      <c r="D324" s="36">
        <v>1980</v>
      </c>
      <c r="E324" s="37">
        <f t="shared" si="41"/>
        <v>21708.153535353536</v>
      </c>
      <c r="F324" s="38">
        <f t="shared" si="42"/>
        <v>0.71075128117852493</v>
      </c>
      <c r="G324" s="37">
        <f t="shared" si="43"/>
        <v>5300.6353398358997</v>
      </c>
      <c r="H324" s="39">
        <f t="shared" si="44"/>
        <v>2023.0481796764734</v>
      </c>
      <c r="I324" s="37">
        <f t="shared" si="45"/>
        <v>7323.6835195123731</v>
      </c>
      <c r="J324" s="82">
        <f t="shared" si="46"/>
        <v>-432.16879506281578</v>
      </c>
      <c r="K324" s="37">
        <f t="shared" si="47"/>
        <v>6891.5147244495574</v>
      </c>
      <c r="L324" s="37">
        <f t="shared" si="48"/>
        <v>14500893.3686345</v>
      </c>
      <c r="M324" s="37">
        <f t="shared" si="49"/>
        <v>13645199.154410124</v>
      </c>
      <c r="N324" s="41">
        <f>'jan-aug'!M324</f>
        <v>10093677.090530057</v>
      </c>
      <c r="O324" s="41">
        <f t="shared" si="50"/>
        <v>3551522.0638800673</v>
      </c>
    </row>
    <row r="325" spans="1:15" s="34" customFormat="1" x14ac:dyDescent="0.2">
      <c r="A325" s="33">
        <v>5401</v>
      </c>
      <c r="B325" s="34" t="s">
        <v>324</v>
      </c>
      <c r="C325" s="63">
        <v>2239033809</v>
      </c>
      <c r="D325" s="36">
        <v>77544</v>
      </c>
      <c r="E325" s="37">
        <f t="shared" si="41"/>
        <v>28874.365637573508</v>
      </c>
      <c r="F325" s="38">
        <f t="shared" si="42"/>
        <v>0.94538175882623821</v>
      </c>
      <c r="G325" s="37">
        <f t="shared" si="43"/>
        <v>1000.9080785039164</v>
      </c>
      <c r="H325" s="39">
        <f t="shared" si="44"/>
        <v>0</v>
      </c>
      <c r="I325" s="37">
        <f t="shared" si="45"/>
        <v>1000.9080785039164</v>
      </c>
      <c r="J325" s="82">
        <f t="shared" si="46"/>
        <v>-432.16879506281578</v>
      </c>
      <c r="K325" s="37">
        <f t="shared" si="47"/>
        <v>568.73928344110061</v>
      </c>
      <c r="L325" s="37">
        <f t="shared" si="48"/>
        <v>77614416.039507687</v>
      </c>
      <c r="M325" s="37">
        <f t="shared" si="49"/>
        <v>44102318.995156705</v>
      </c>
      <c r="N325" s="41">
        <f>'jan-aug'!M325</f>
        <v>36930832.031524725</v>
      </c>
      <c r="O325" s="41">
        <f t="shared" si="50"/>
        <v>7171486.9636319801</v>
      </c>
    </row>
    <row r="326" spans="1:15" s="34" customFormat="1" x14ac:dyDescent="0.2">
      <c r="A326" s="33">
        <v>5402</v>
      </c>
      <c r="B326" s="34" t="s">
        <v>420</v>
      </c>
      <c r="C326" s="63">
        <v>649551599</v>
      </c>
      <c r="D326" s="36">
        <v>24804</v>
      </c>
      <c r="E326" s="37">
        <f t="shared" si="41"/>
        <v>26187.372964038059</v>
      </c>
      <c r="F326" s="38">
        <f t="shared" si="42"/>
        <v>0.8574063590704557</v>
      </c>
      <c r="G326" s="37">
        <f t="shared" si="43"/>
        <v>2613.1036826251861</v>
      </c>
      <c r="H326" s="39">
        <f t="shared" si="44"/>
        <v>455.3213796368907</v>
      </c>
      <c r="I326" s="37">
        <f t="shared" si="45"/>
        <v>3068.4250622620766</v>
      </c>
      <c r="J326" s="82">
        <f t="shared" si="46"/>
        <v>-432.16879506281578</v>
      </c>
      <c r="K326" s="37">
        <f t="shared" si="47"/>
        <v>2636.2562671992609</v>
      </c>
      <c r="L326" s="37">
        <f t="shared" si="48"/>
        <v>76109215.244348541</v>
      </c>
      <c r="M326" s="37">
        <f t="shared" si="49"/>
        <v>65389700.451610468</v>
      </c>
      <c r="N326" s="41">
        <f>'jan-aug'!M326</f>
        <v>50971626.410458334</v>
      </c>
      <c r="O326" s="41">
        <f t="shared" si="50"/>
        <v>14418074.041152135</v>
      </c>
    </row>
    <row r="327" spans="1:15" s="34" customFormat="1" x14ac:dyDescent="0.2">
      <c r="A327" s="33">
        <v>5403</v>
      </c>
      <c r="B327" s="34" t="s">
        <v>342</v>
      </c>
      <c r="C327" s="63">
        <v>536248748</v>
      </c>
      <c r="D327" s="36">
        <v>21144</v>
      </c>
      <c r="E327" s="37">
        <f t="shared" si="41"/>
        <v>25361.745554294361</v>
      </c>
      <c r="F327" s="38">
        <f t="shared" si="42"/>
        <v>0.83037431609656742</v>
      </c>
      <c r="G327" s="37">
        <f t="shared" si="43"/>
        <v>3108.4801284714049</v>
      </c>
      <c r="H327" s="39">
        <f t="shared" si="44"/>
        <v>744.29097304718505</v>
      </c>
      <c r="I327" s="37">
        <f t="shared" si="45"/>
        <v>3852.7711015185901</v>
      </c>
      <c r="J327" s="82">
        <f t="shared" si="46"/>
        <v>-432.16879506281578</v>
      </c>
      <c r="K327" s="37">
        <f t="shared" si="47"/>
        <v>3420.6023064557744</v>
      </c>
      <c r="L327" s="37">
        <f t="shared" si="48"/>
        <v>81462992.17050907</v>
      </c>
      <c r="M327" s="37">
        <f t="shared" si="49"/>
        <v>72325215.167700887</v>
      </c>
      <c r="N327" s="41">
        <f>'jan-aug'!M327</f>
        <v>55385283.100690626</v>
      </c>
      <c r="O327" s="41">
        <f t="shared" si="50"/>
        <v>16939932.067010261</v>
      </c>
    </row>
    <row r="328" spans="1:15" s="34" customFormat="1" x14ac:dyDescent="0.2">
      <c r="A328" s="33">
        <v>5404</v>
      </c>
      <c r="B328" s="34" t="s">
        <v>339</v>
      </c>
      <c r="C328" s="63">
        <v>40001452</v>
      </c>
      <c r="D328" s="36">
        <v>1897</v>
      </c>
      <c r="E328" s="37">
        <f t="shared" si="41"/>
        <v>21086.690564048498</v>
      </c>
      <c r="F328" s="38">
        <f t="shared" si="42"/>
        <v>0.69040382959353797</v>
      </c>
      <c r="G328" s="37">
        <f t="shared" si="43"/>
        <v>5673.5131226189224</v>
      </c>
      <c r="H328" s="39">
        <f t="shared" si="44"/>
        <v>2240.5602196332366</v>
      </c>
      <c r="I328" s="37">
        <f t="shared" si="45"/>
        <v>7914.0733422521589</v>
      </c>
      <c r="J328" s="82">
        <f t="shared" si="46"/>
        <v>-432.16879506281578</v>
      </c>
      <c r="K328" s="37">
        <f t="shared" si="47"/>
        <v>7481.9045471893432</v>
      </c>
      <c r="L328" s="37">
        <f t="shared" si="48"/>
        <v>15012997.130252345</v>
      </c>
      <c r="M328" s="37">
        <f t="shared" si="49"/>
        <v>14193172.926018184</v>
      </c>
      <c r="N328" s="41">
        <f>'jan-aug'!M328</f>
        <v>10990734.517972479</v>
      </c>
      <c r="O328" s="41">
        <f t="shared" si="50"/>
        <v>3202438.4080457054</v>
      </c>
    </row>
    <row r="329" spans="1:15" s="34" customFormat="1" x14ac:dyDescent="0.2">
      <c r="A329" s="33">
        <v>5405</v>
      </c>
      <c r="B329" s="34" t="s">
        <v>340</v>
      </c>
      <c r="C329" s="63">
        <v>134278441</v>
      </c>
      <c r="D329" s="36">
        <v>5568</v>
      </c>
      <c r="E329" s="37">
        <f t="shared" ref="E329:E363" si="51">(C329)/D329</f>
        <v>24116.099317528737</v>
      </c>
      <c r="F329" s="38">
        <f t="shared" ref="F329:F363" si="52">IF(ISNUMBER(C329),E329/E$365,"")</f>
        <v>0.78959034719591825</v>
      </c>
      <c r="G329" s="37">
        <f t="shared" ref="G329:G363" si="53">(E$365-E329)*0.6</f>
        <v>3855.8678705307793</v>
      </c>
      <c r="H329" s="39">
        <f t="shared" ref="H329:H363" si="54">IF(E329&gt;=E$365*0.9,0,IF(E329&lt;0.9*E$365,(E$365*0.9-E329)*0.35))</f>
        <v>1180.2671559151534</v>
      </c>
      <c r="I329" s="37">
        <f t="shared" ref="I329:I363" si="55">G329+H329</f>
        <v>5036.1350264459325</v>
      </c>
      <c r="J329" s="82">
        <f t="shared" ref="J329:J363" si="56">I$367</f>
        <v>-432.16879506281578</v>
      </c>
      <c r="K329" s="37">
        <f t="shared" ref="K329:K363" si="57">I329+J329</f>
        <v>4603.9662313831168</v>
      </c>
      <c r="L329" s="37">
        <f t="shared" ref="L329:L363" si="58">(I329*D329)</f>
        <v>28041199.82725095</v>
      </c>
      <c r="M329" s="37">
        <f t="shared" ref="M329:M363" si="59">(K329*D329)</f>
        <v>25634883.976341195</v>
      </c>
      <c r="N329" s="41">
        <f>'jan-aug'!M329</f>
        <v>20438865.195187535</v>
      </c>
      <c r="O329" s="41">
        <f t="shared" ref="O329:O363" si="60">M329-N329</f>
        <v>5196018.7811536603</v>
      </c>
    </row>
    <row r="330" spans="1:15" s="34" customFormat="1" x14ac:dyDescent="0.2">
      <c r="A330" s="33">
        <v>5406</v>
      </c>
      <c r="B330" s="34" t="s">
        <v>341</v>
      </c>
      <c r="C330" s="63">
        <v>311247103</v>
      </c>
      <c r="D330" s="36">
        <v>11274</v>
      </c>
      <c r="E330" s="37">
        <f t="shared" si="51"/>
        <v>27607.513127550115</v>
      </c>
      <c r="F330" s="38">
        <f t="shared" si="52"/>
        <v>0.90390347081353584</v>
      </c>
      <c r="G330" s="37">
        <f t="shared" si="53"/>
        <v>1761.0195845179521</v>
      </c>
      <c r="H330" s="39">
        <f t="shared" si="54"/>
        <v>0</v>
      </c>
      <c r="I330" s="37">
        <f t="shared" si="55"/>
        <v>1761.0195845179521</v>
      </c>
      <c r="J330" s="82">
        <f t="shared" si="56"/>
        <v>-432.16879506281578</v>
      </c>
      <c r="K330" s="37">
        <f t="shared" si="57"/>
        <v>1328.8507894551362</v>
      </c>
      <c r="L330" s="37">
        <f t="shared" si="58"/>
        <v>19853734.795855392</v>
      </c>
      <c r="M330" s="37">
        <f t="shared" si="59"/>
        <v>14981463.800317205</v>
      </c>
      <c r="N330" s="41">
        <f>'jan-aug'!M330</f>
        <v>10213414.744864982</v>
      </c>
      <c r="O330" s="41">
        <f t="shared" si="60"/>
        <v>4768049.0554522239</v>
      </c>
    </row>
    <row r="331" spans="1:15" s="34" customFormat="1" x14ac:dyDescent="0.2">
      <c r="A331" s="33">
        <v>5411</v>
      </c>
      <c r="B331" s="34" t="s">
        <v>325</v>
      </c>
      <c r="C331" s="63">
        <v>59632083</v>
      </c>
      <c r="D331" s="36">
        <v>2789</v>
      </c>
      <c r="E331" s="37">
        <f t="shared" si="51"/>
        <v>21381.169953388311</v>
      </c>
      <c r="F331" s="38">
        <f t="shared" si="52"/>
        <v>0.70004544203713326</v>
      </c>
      <c r="G331" s="37">
        <f t="shared" si="53"/>
        <v>5496.8254890150347</v>
      </c>
      <c r="H331" s="39">
        <f t="shared" si="54"/>
        <v>2137.4924333643025</v>
      </c>
      <c r="I331" s="37">
        <f t="shared" si="55"/>
        <v>7634.3179223793377</v>
      </c>
      <c r="J331" s="82">
        <f t="shared" si="56"/>
        <v>-432.16879506281578</v>
      </c>
      <c r="K331" s="37">
        <f t="shared" si="57"/>
        <v>7202.149127316522</v>
      </c>
      <c r="L331" s="37">
        <f t="shared" si="58"/>
        <v>21292112.685515974</v>
      </c>
      <c r="M331" s="37">
        <f t="shared" si="59"/>
        <v>20086793.91608578</v>
      </c>
      <c r="N331" s="41">
        <f>'jan-aug'!M331</f>
        <v>15480060.414615309</v>
      </c>
      <c r="O331" s="41">
        <f t="shared" si="60"/>
        <v>4606733.5014704708</v>
      </c>
    </row>
    <row r="332" spans="1:15" s="34" customFormat="1" x14ac:dyDescent="0.2">
      <c r="A332" s="33">
        <v>5412</v>
      </c>
      <c r="B332" s="34" t="s">
        <v>313</v>
      </c>
      <c r="C332" s="63">
        <v>96148560</v>
      </c>
      <c r="D332" s="36">
        <v>4201</v>
      </c>
      <c r="E332" s="37">
        <f t="shared" si="51"/>
        <v>22887.064984527493</v>
      </c>
      <c r="F332" s="38">
        <f t="shared" si="52"/>
        <v>0.74935027217662198</v>
      </c>
      <c r="G332" s="37">
        <f t="shared" si="53"/>
        <v>4593.2884703315258</v>
      </c>
      <c r="H332" s="39">
        <f t="shared" si="54"/>
        <v>1610.4291724655886</v>
      </c>
      <c r="I332" s="37">
        <f t="shared" si="55"/>
        <v>6203.7176427971144</v>
      </c>
      <c r="J332" s="82">
        <f t="shared" si="56"/>
        <v>-432.16879506281578</v>
      </c>
      <c r="K332" s="37">
        <f t="shared" si="57"/>
        <v>5771.5488477342988</v>
      </c>
      <c r="L332" s="37">
        <f t="shared" si="58"/>
        <v>26061817.817390677</v>
      </c>
      <c r="M332" s="37">
        <f t="shared" si="59"/>
        <v>24246276.709331788</v>
      </c>
      <c r="N332" s="41">
        <f>'jan-aug'!M332</f>
        <v>18314514.231498353</v>
      </c>
      <c r="O332" s="41">
        <f t="shared" si="60"/>
        <v>5931762.4778334349</v>
      </c>
    </row>
    <row r="333" spans="1:15" s="34" customFormat="1" x14ac:dyDescent="0.2">
      <c r="A333" s="33">
        <v>5413</v>
      </c>
      <c r="B333" s="34" t="s">
        <v>326</v>
      </c>
      <c r="C333" s="63">
        <v>36091171</v>
      </c>
      <c r="D333" s="36">
        <v>1289</v>
      </c>
      <c r="E333" s="37">
        <f t="shared" si="51"/>
        <v>27999.356865787431</v>
      </c>
      <c r="F333" s="38">
        <f t="shared" si="52"/>
        <v>0.91673291015393799</v>
      </c>
      <c r="G333" s="37">
        <f t="shared" si="53"/>
        <v>1525.9133415755625</v>
      </c>
      <c r="H333" s="39">
        <f t="shared" si="54"/>
        <v>0</v>
      </c>
      <c r="I333" s="37">
        <f t="shared" si="55"/>
        <v>1525.9133415755625</v>
      </c>
      <c r="J333" s="82">
        <f t="shared" si="56"/>
        <v>-432.16879506281578</v>
      </c>
      <c r="K333" s="37">
        <f t="shared" si="57"/>
        <v>1093.7445465127466</v>
      </c>
      <c r="L333" s="37">
        <f t="shared" si="58"/>
        <v>1966902.2972909</v>
      </c>
      <c r="M333" s="37">
        <f t="shared" si="59"/>
        <v>1409836.7204549303</v>
      </c>
      <c r="N333" s="41">
        <f>'jan-aug'!M333</f>
        <v>488762.78113632568</v>
      </c>
      <c r="O333" s="41">
        <f t="shared" si="60"/>
        <v>921073.93931860465</v>
      </c>
    </row>
    <row r="334" spans="1:15" s="34" customFormat="1" x14ac:dyDescent="0.2">
      <c r="A334" s="33">
        <v>5414</v>
      </c>
      <c r="B334" s="34" t="s">
        <v>327</v>
      </c>
      <c r="C334" s="63">
        <v>25996358</v>
      </c>
      <c r="D334" s="36">
        <v>1070</v>
      </c>
      <c r="E334" s="37">
        <f t="shared" si="51"/>
        <v>24295.66168224299</v>
      </c>
      <c r="F334" s="38">
        <f t="shared" si="52"/>
        <v>0.79546943684600091</v>
      </c>
      <c r="G334" s="37">
        <f t="shared" si="53"/>
        <v>3748.1304517022272</v>
      </c>
      <c r="H334" s="39">
        <f t="shared" si="54"/>
        <v>1117.4203282651649</v>
      </c>
      <c r="I334" s="37">
        <f t="shared" si="55"/>
        <v>4865.5507799673924</v>
      </c>
      <c r="J334" s="82">
        <f t="shared" si="56"/>
        <v>-432.16879506281578</v>
      </c>
      <c r="K334" s="37">
        <f t="shared" si="57"/>
        <v>4433.3819849045767</v>
      </c>
      <c r="L334" s="37">
        <f t="shared" si="58"/>
        <v>5206139.3345651096</v>
      </c>
      <c r="M334" s="37">
        <f t="shared" si="59"/>
        <v>4743718.7238478968</v>
      </c>
      <c r="N334" s="41">
        <f>'jan-aug'!M334</f>
        <v>3587443.7426096764</v>
      </c>
      <c r="O334" s="41">
        <f t="shared" si="60"/>
        <v>1156274.9812382204</v>
      </c>
    </row>
    <row r="335" spans="1:15" s="34" customFormat="1" x14ac:dyDescent="0.2">
      <c r="A335" s="33">
        <v>5415</v>
      </c>
      <c r="B335" s="34" t="s">
        <v>387</v>
      </c>
      <c r="C335" s="63">
        <v>18783252</v>
      </c>
      <c r="D335" s="36">
        <v>970</v>
      </c>
      <c r="E335" s="37">
        <f t="shared" si="51"/>
        <v>19364.17731958763</v>
      </c>
      <c r="F335" s="38">
        <f t="shared" si="52"/>
        <v>0.63400665636764841</v>
      </c>
      <c r="G335" s="37">
        <f t="shared" si="53"/>
        <v>6707.0210692954433</v>
      </c>
      <c r="H335" s="39">
        <f t="shared" si="54"/>
        <v>2843.4398551945405</v>
      </c>
      <c r="I335" s="37">
        <f t="shared" si="55"/>
        <v>9550.4609244899839</v>
      </c>
      <c r="J335" s="82">
        <f t="shared" si="56"/>
        <v>-432.16879506281578</v>
      </c>
      <c r="K335" s="37">
        <f t="shared" si="57"/>
        <v>9118.2921294271673</v>
      </c>
      <c r="L335" s="37">
        <f t="shared" si="58"/>
        <v>9263947.0967552848</v>
      </c>
      <c r="M335" s="37">
        <f t="shared" si="59"/>
        <v>8844743.3655443527</v>
      </c>
      <c r="N335" s="41">
        <f>'jan-aug'!M335</f>
        <v>6789049.852178866</v>
      </c>
      <c r="O335" s="41">
        <f t="shared" si="60"/>
        <v>2055693.5133654866</v>
      </c>
    </row>
    <row r="336" spans="1:15" s="34" customFormat="1" x14ac:dyDescent="0.2">
      <c r="A336" s="33">
        <v>5416</v>
      </c>
      <c r="B336" s="34" t="s">
        <v>328</v>
      </c>
      <c r="C336" s="63">
        <v>112345452</v>
      </c>
      <c r="D336" s="36">
        <v>3993</v>
      </c>
      <c r="E336" s="37">
        <f t="shared" si="51"/>
        <v>28135.600300525919</v>
      </c>
      <c r="F336" s="38">
        <f t="shared" si="52"/>
        <v>0.92119368548588132</v>
      </c>
      <c r="G336" s="37">
        <f t="shared" si="53"/>
        <v>1444.1672807324699</v>
      </c>
      <c r="H336" s="39">
        <f t="shared" si="54"/>
        <v>0</v>
      </c>
      <c r="I336" s="37">
        <f t="shared" si="55"/>
        <v>1444.1672807324699</v>
      </c>
      <c r="J336" s="82">
        <f t="shared" si="56"/>
        <v>-432.16879506281578</v>
      </c>
      <c r="K336" s="37">
        <f t="shared" si="57"/>
        <v>1011.9984856696541</v>
      </c>
      <c r="L336" s="37">
        <f t="shared" si="58"/>
        <v>5766559.9519647518</v>
      </c>
      <c r="M336" s="37">
        <f t="shared" si="59"/>
        <v>4040909.953278929</v>
      </c>
      <c r="N336" s="41">
        <f>'jan-aug'!M336</f>
        <v>1805463.7854750582</v>
      </c>
      <c r="O336" s="41">
        <f t="shared" si="60"/>
        <v>2235446.1678038705</v>
      </c>
    </row>
    <row r="337" spans="1:15" s="34" customFormat="1" x14ac:dyDescent="0.2">
      <c r="A337" s="33">
        <v>5417</v>
      </c>
      <c r="B337" s="34" t="s">
        <v>329</v>
      </c>
      <c r="C337" s="63">
        <v>45396715</v>
      </c>
      <c r="D337" s="36">
        <v>2087</v>
      </c>
      <c r="E337" s="37">
        <f t="shared" si="51"/>
        <v>21752.139434595112</v>
      </c>
      <c r="F337" s="38">
        <f t="shared" si="52"/>
        <v>0.71219143287953557</v>
      </c>
      <c r="G337" s="37">
        <f t="shared" si="53"/>
        <v>5274.2438002909539</v>
      </c>
      <c r="H337" s="39">
        <f t="shared" si="54"/>
        <v>2007.653114941922</v>
      </c>
      <c r="I337" s="37">
        <f t="shared" si="55"/>
        <v>7281.8969152328755</v>
      </c>
      <c r="J337" s="82">
        <f t="shared" si="56"/>
        <v>-432.16879506281578</v>
      </c>
      <c r="K337" s="37">
        <f t="shared" si="57"/>
        <v>6849.7281201700598</v>
      </c>
      <c r="L337" s="37">
        <f t="shared" si="58"/>
        <v>15197318.86209101</v>
      </c>
      <c r="M337" s="37">
        <f t="shared" si="59"/>
        <v>14295382.586794915</v>
      </c>
      <c r="N337" s="41">
        <f>'jan-aug'!M337</f>
        <v>10808453.914791018</v>
      </c>
      <c r="O337" s="41">
        <f t="shared" si="60"/>
        <v>3486928.6720038969</v>
      </c>
    </row>
    <row r="338" spans="1:15" s="34" customFormat="1" x14ac:dyDescent="0.2">
      <c r="A338" s="33">
        <v>5418</v>
      </c>
      <c r="B338" s="34" t="s">
        <v>330</v>
      </c>
      <c r="C338" s="63">
        <v>171578847</v>
      </c>
      <c r="D338" s="36">
        <v>6599</v>
      </c>
      <c r="E338" s="37">
        <f t="shared" si="51"/>
        <v>26000.734505228065</v>
      </c>
      <c r="F338" s="38">
        <f t="shared" si="52"/>
        <v>0.85129558951558071</v>
      </c>
      <c r="G338" s="37">
        <f t="shared" si="53"/>
        <v>2725.0867579111823</v>
      </c>
      <c r="H338" s="39">
        <f t="shared" si="54"/>
        <v>520.64484022038846</v>
      </c>
      <c r="I338" s="37">
        <f t="shared" si="55"/>
        <v>3245.7315981315705</v>
      </c>
      <c r="J338" s="82">
        <f t="shared" si="56"/>
        <v>-432.16879506281578</v>
      </c>
      <c r="K338" s="37">
        <f t="shared" si="57"/>
        <v>2813.5628030687549</v>
      </c>
      <c r="L338" s="37">
        <f t="shared" si="58"/>
        <v>21418582.816070233</v>
      </c>
      <c r="M338" s="37">
        <f t="shared" si="59"/>
        <v>18566700.937450714</v>
      </c>
      <c r="N338" s="41">
        <f>'jan-aug'!M338</f>
        <v>11844523.035029206</v>
      </c>
      <c r="O338" s="41">
        <f t="shared" si="60"/>
        <v>6722177.902421508</v>
      </c>
    </row>
    <row r="339" spans="1:15" s="34" customFormat="1" x14ac:dyDescent="0.2">
      <c r="A339" s="33">
        <v>5419</v>
      </c>
      <c r="B339" s="34" t="s">
        <v>331</v>
      </c>
      <c r="C339" s="63">
        <v>83417011</v>
      </c>
      <c r="D339" s="36">
        <v>3414</v>
      </c>
      <c r="E339" s="37">
        <f t="shared" si="51"/>
        <v>24433.805213825424</v>
      </c>
      <c r="F339" s="38">
        <f t="shared" si="52"/>
        <v>0.79999242365364609</v>
      </c>
      <c r="G339" s="37">
        <f t="shared" si="53"/>
        <v>3665.2443327527667</v>
      </c>
      <c r="H339" s="39">
        <f t="shared" si="54"/>
        <v>1069.0700922113128</v>
      </c>
      <c r="I339" s="37">
        <f t="shared" si="55"/>
        <v>4734.3144249640791</v>
      </c>
      <c r="J339" s="82">
        <f t="shared" si="56"/>
        <v>-432.16879506281578</v>
      </c>
      <c r="K339" s="37">
        <f t="shared" si="57"/>
        <v>4302.1456299012634</v>
      </c>
      <c r="L339" s="37">
        <f t="shared" si="58"/>
        <v>16162949.446827365</v>
      </c>
      <c r="M339" s="37">
        <f t="shared" si="59"/>
        <v>14687525.180482913</v>
      </c>
      <c r="N339" s="41">
        <f>'jan-aug'!M339</f>
        <v>10521864.742307888</v>
      </c>
      <c r="O339" s="41">
        <f t="shared" si="60"/>
        <v>4165660.4381750245</v>
      </c>
    </row>
    <row r="340" spans="1:15" s="34" customFormat="1" x14ac:dyDescent="0.2">
      <c r="A340" s="33">
        <v>5420</v>
      </c>
      <c r="B340" s="34" t="s">
        <v>332</v>
      </c>
      <c r="C340" s="63">
        <v>22037503</v>
      </c>
      <c r="D340" s="36">
        <v>1068</v>
      </c>
      <c r="E340" s="37">
        <f t="shared" si="51"/>
        <v>20634.366104868914</v>
      </c>
      <c r="F340" s="38">
        <f t="shared" si="52"/>
        <v>0.67559417807957112</v>
      </c>
      <c r="G340" s="37">
        <f t="shared" si="53"/>
        <v>5944.9077981266728</v>
      </c>
      <c r="H340" s="39">
        <f t="shared" si="54"/>
        <v>2398.8737803460913</v>
      </c>
      <c r="I340" s="37">
        <f t="shared" si="55"/>
        <v>8343.7815784727645</v>
      </c>
      <c r="J340" s="82">
        <f t="shared" si="56"/>
        <v>-432.16879506281578</v>
      </c>
      <c r="K340" s="37">
        <f t="shared" si="57"/>
        <v>7911.6127834099489</v>
      </c>
      <c r="L340" s="37">
        <f t="shared" si="58"/>
        <v>8911158.7258089129</v>
      </c>
      <c r="M340" s="37">
        <f t="shared" si="59"/>
        <v>8449602.4526818246</v>
      </c>
      <c r="N340" s="41">
        <f>'jan-aug'!M340</f>
        <v>6530054.1258010594</v>
      </c>
      <c r="O340" s="41">
        <f t="shared" si="60"/>
        <v>1919548.3268807651</v>
      </c>
    </row>
    <row r="341" spans="1:15" s="34" customFormat="1" x14ac:dyDescent="0.2">
      <c r="A341" s="33">
        <v>5421</v>
      </c>
      <c r="B341" s="34" t="s">
        <v>414</v>
      </c>
      <c r="C341" s="63">
        <v>376753098</v>
      </c>
      <c r="D341" s="36">
        <v>14738</v>
      </c>
      <c r="E341" s="37">
        <f t="shared" si="51"/>
        <v>25563.380241552448</v>
      </c>
      <c r="F341" s="38">
        <f t="shared" si="52"/>
        <v>0.83697608036294413</v>
      </c>
      <c r="G341" s="37">
        <f t="shared" si="53"/>
        <v>2987.4993161165526</v>
      </c>
      <c r="H341" s="39">
        <f t="shared" si="54"/>
        <v>673.7188325068546</v>
      </c>
      <c r="I341" s="37">
        <f t="shared" si="55"/>
        <v>3661.2181486234072</v>
      </c>
      <c r="J341" s="82">
        <f t="shared" si="56"/>
        <v>-432.16879506281578</v>
      </c>
      <c r="K341" s="37">
        <f t="shared" si="57"/>
        <v>3229.0493535605915</v>
      </c>
      <c r="L341" s="37">
        <f t="shared" si="58"/>
        <v>53959033.074411772</v>
      </c>
      <c r="M341" s="37">
        <f t="shared" si="59"/>
        <v>47589729.372775994</v>
      </c>
      <c r="N341" s="41">
        <f>'jan-aug'!M341</f>
        <v>33822555.762692884</v>
      </c>
      <c r="O341" s="41">
        <f t="shared" si="60"/>
        <v>13767173.610083111</v>
      </c>
    </row>
    <row r="342" spans="1:15" s="34" customFormat="1" x14ac:dyDescent="0.2">
      <c r="A342" s="33">
        <v>5422</v>
      </c>
      <c r="B342" s="34" t="s">
        <v>333</v>
      </c>
      <c r="C342" s="63">
        <v>119084125</v>
      </c>
      <c r="D342" s="36">
        <v>5576</v>
      </c>
      <c r="E342" s="37">
        <f t="shared" si="51"/>
        <v>21356.550394548063</v>
      </c>
      <c r="F342" s="38">
        <f t="shared" si="52"/>
        <v>0.69923936781441054</v>
      </c>
      <c r="G342" s="37">
        <f t="shared" si="53"/>
        <v>5511.5972243191836</v>
      </c>
      <c r="H342" s="39">
        <f t="shared" si="54"/>
        <v>2146.109278958389</v>
      </c>
      <c r="I342" s="37">
        <f t="shared" si="55"/>
        <v>7657.7065032775727</v>
      </c>
      <c r="J342" s="82">
        <f t="shared" si="56"/>
        <v>-432.16879506281578</v>
      </c>
      <c r="K342" s="37">
        <f t="shared" si="57"/>
        <v>7225.537708214757</v>
      </c>
      <c r="L342" s="37">
        <f t="shared" si="58"/>
        <v>42699371.462275743</v>
      </c>
      <c r="M342" s="37">
        <f t="shared" si="59"/>
        <v>40289598.261005484</v>
      </c>
      <c r="N342" s="41">
        <f>'jan-aug'!M342</f>
        <v>31972401.51242201</v>
      </c>
      <c r="O342" s="41">
        <f t="shared" si="60"/>
        <v>8317196.7485834733</v>
      </c>
    </row>
    <row r="343" spans="1:15" s="34" customFormat="1" x14ac:dyDescent="0.2">
      <c r="A343" s="33">
        <v>5423</v>
      </c>
      <c r="B343" s="34" t="s">
        <v>334</v>
      </c>
      <c r="C343" s="63">
        <v>50427654</v>
      </c>
      <c r="D343" s="36">
        <v>2179</v>
      </c>
      <c r="E343" s="37">
        <f t="shared" si="51"/>
        <v>23142.567232675538</v>
      </c>
      <c r="F343" s="38">
        <f t="shared" si="52"/>
        <v>0.75771572573394408</v>
      </c>
      <c r="G343" s="37">
        <f t="shared" si="53"/>
        <v>4439.9871214426985</v>
      </c>
      <c r="H343" s="39">
        <f t="shared" si="54"/>
        <v>1521.0033856137732</v>
      </c>
      <c r="I343" s="37">
        <f t="shared" si="55"/>
        <v>5960.9905070564719</v>
      </c>
      <c r="J343" s="82">
        <f t="shared" si="56"/>
        <v>-432.16879506281578</v>
      </c>
      <c r="K343" s="37">
        <f t="shared" si="57"/>
        <v>5528.8217119936562</v>
      </c>
      <c r="L343" s="37">
        <f t="shared" si="58"/>
        <v>12988998.314876052</v>
      </c>
      <c r="M343" s="37">
        <f t="shared" si="59"/>
        <v>12047302.510434177</v>
      </c>
      <c r="N343" s="41">
        <f>'jan-aug'!M343</f>
        <v>8826709.9879873674</v>
      </c>
      <c r="O343" s="41">
        <f t="shared" si="60"/>
        <v>3220592.5224468093</v>
      </c>
    </row>
    <row r="344" spans="1:15" s="34" customFormat="1" x14ac:dyDescent="0.2">
      <c r="A344" s="33">
        <v>5424</v>
      </c>
      <c r="B344" s="34" t="s">
        <v>335</v>
      </c>
      <c r="C344" s="63">
        <v>58721024</v>
      </c>
      <c r="D344" s="36">
        <v>2729</v>
      </c>
      <c r="E344" s="37">
        <f t="shared" si="51"/>
        <v>21517.414437522901</v>
      </c>
      <c r="F344" s="38">
        <f t="shared" si="52"/>
        <v>0.70450625172757797</v>
      </c>
      <c r="G344" s="37">
        <f t="shared" si="53"/>
        <v>5415.0787985342804</v>
      </c>
      <c r="H344" s="39">
        <f t="shared" si="54"/>
        <v>2089.8068639171961</v>
      </c>
      <c r="I344" s="37">
        <f t="shared" si="55"/>
        <v>7504.8856624514765</v>
      </c>
      <c r="J344" s="82">
        <f t="shared" si="56"/>
        <v>-432.16879506281578</v>
      </c>
      <c r="K344" s="37">
        <f t="shared" si="57"/>
        <v>7072.7168673886608</v>
      </c>
      <c r="L344" s="37">
        <f t="shared" si="58"/>
        <v>20480832.972830079</v>
      </c>
      <c r="M344" s="37">
        <f t="shared" si="59"/>
        <v>19301444.331103656</v>
      </c>
      <c r="N344" s="41">
        <f>'jan-aug'!M344</f>
        <v>15458225.060356824</v>
      </c>
      <c r="O344" s="41">
        <f t="shared" si="60"/>
        <v>3843219.2707468327</v>
      </c>
    </row>
    <row r="345" spans="1:15" s="34" customFormat="1" x14ac:dyDescent="0.2">
      <c r="A345" s="33">
        <v>5425</v>
      </c>
      <c r="B345" s="34" t="s">
        <v>415</v>
      </c>
      <c r="C345" s="63">
        <v>38546267</v>
      </c>
      <c r="D345" s="36">
        <v>1836</v>
      </c>
      <c r="E345" s="37">
        <f t="shared" si="51"/>
        <v>20994.698801742921</v>
      </c>
      <c r="F345" s="38">
        <f t="shared" si="52"/>
        <v>0.68739190769930236</v>
      </c>
      <c r="G345" s="37">
        <f t="shared" si="53"/>
        <v>5728.7081800022688</v>
      </c>
      <c r="H345" s="39">
        <f t="shared" si="54"/>
        <v>2272.7573364401887</v>
      </c>
      <c r="I345" s="37">
        <f t="shared" si="55"/>
        <v>8001.4655164424576</v>
      </c>
      <c r="J345" s="82">
        <f t="shared" si="56"/>
        <v>-432.16879506281578</v>
      </c>
      <c r="K345" s="37">
        <f t="shared" si="57"/>
        <v>7569.2967213796419</v>
      </c>
      <c r="L345" s="37">
        <f t="shared" si="58"/>
        <v>14690690.688188352</v>
      </c>
      <c r="M345" s="37">
        <f t="shared" si="59"/>
        <v>13897228.780453023</v>
      </c>
      <c r="N345" s="41">
        <f>'jan-aug'!M345</f>
        <v>6845224.4803096857</v>
      </c>
      <c r="O345" s="41">
        <f t="shared" si="60"/>
        <v>7052004.3001433369</v>
      </c>
    </row>
    <row r="346" spans="1:15" s="34" customFormat="1" x14ac:dyDescent="0.2">
      <c r="A346" s="33">
        <v>5426</v>
      </c>
      <c r="B346" s="34" t="s">
        <v>416</v>
      </c>
      <c r="C346" s="63">
        <v>39301080</v>
      </c>
      <c r="D346" s="36">
        <v>2012</v>
      </c>
      <c r="E346" s="37">
        <f t="shared" si="51"/>
        <v>19533.339960238569</v>
      </c>
      <c r="F346" s="38">
        <f t="shared" si="52"/>
        <v>0.63954524643586352</v>
      </c>
      <c r="G346" s="37">
        <f t="shared" si="53"/>
        <v>6605.5234849048802</v>
      </c>
      <c r="H346" s="39">
        <f t="shared" si="54"/>
        <v>2784.232930966712</v>
      </c>
      <c r="I346" s="37">
        <f t="shared" si="55"/>
        <v>9389.7564158715923</v>
      </c>
      <c r="J346" s="82">
        <f t="shared" si="56"/>
        <v>-432.16879506281578</v>
      </c>
      <c r="K346" s="37">
        <f t="shared" si="57"/>
        <v>8957.5876208087757</v>
      </c>
      <c r="L346" s="37">
        <f t="shared" si="58"/>
        <v>18892189.908733644</v>
      </c>
      <c r="M346" s="37">
        <f t="shared" si="59"/>
        <v>18022666.293067258</v>
      </c>
      <c r="N346" s="41">
        <f>'jan-aug'!M346</f>
        <v>11027330.609467911</v>
      </c>
      <c r="O346" s="41">
        <f t="shared" si="60"/>
        <v>6995335.6835993472</v>
      </c>
    </row>
    <row r="347" spans="1:15" s="34" customFormat="1" x14ac:dyDescent="0.2">
      <c r="A347" s="33">
        <v>5427</v>
      </c>
      <c r="B347" s="34" t="s">
        <v>336</v>
      </c>
      <c r="C347" s="63">
        <v>62161565</v>
      </c>
      <c r="D347" s="36">
        <v>2804</v>
      </c>
      <c r="E347" s="37">
        <f t="shared" si="51"/>
        <v>22168.889087018546</v>
      </c>
      <c r="F347" s="38">
        <f t="shared" si="52"/>
        <v>0.72583632206406545</v>
      </c>
      <c r="G347" s="37">
        <f t="shared" si="53"/>
        <v>5024.1940088368938</v>
      </c>
      <c r="H347" s="39">
        <f t="shared" si="54"/>
        <v>1861.7907365937201</v>
      </c>
      <c r="I347" s="37">
        <f t="shared" si="55"/>
        <v>6885.9847454306137</v>
      </c>
      <c r="J347" s="82">
        <f t="shared" si="56"/>
        <v>-432.16879506281578</v>
      </c>
      <c r="K347" s="37">
        <f t="shared" si="57"/>
        <v>6453.815950367798</v>
      </c>
      <c r="L347" s="37">
        <f t="shared" si="58"/>
        <v>19308301.226187441</v>
      </c>
      <c r="M347" s="37">
        <f t="shared" si="59"/>
        <v>18096499.924831305</v>
      </c>
      <c r="N347" s="41">
        <f>'jan-aug'!M347</f>
        <v>13416557.71567994</v>
      </c>
      <c r="O347" s="41">
        <f t="shared" si="60"/>
        <v>4679942.2091513649</v>
      </c>
    </row>
    <row r="348" spans="1:15" s="34" customFormat="1" x14ac:dyDescent="0.2">
      <c r="A348" s="33">
        <v>5428</v>
      </c>
      <c r="B348" s="34" t="s">
        <v>421</v>
      </c>
      <c r="C348" s="63">
        <v>106407457</v>
      </c>
      <c r="D348" s="36">
        <v>4746</v>
      </c>
      <c r="E348" s="37">
        <f t="shared" si="51"/>
        <v>22420.450273914877</v>
      </c>
      <c r="F348" s="38">
        <f t="shared" si="52"/>
        <v>0.734072740495056</v>
      </c>
      <c r="G348" s="37">
        <f t="shared" si="53"/>
        <v>4873.2572966990947</v>
      </c>
      <c r="H348" s="39">
        <f t="shared" si="54"/>
        <v>1773.7443211800041</v>
      </c>
      <c r="I348" s="37">
        <f t="shared" si="55"/>
        <v>6647.0016178790993</v>
      </c>
      <c r="J348" s="82">
        <f t="shared" si="56"/>
        <v>-432.16879506281578</v>
      </c>
      <c r="K348" s="37">
        <f t="shared" si="57"/>
        <v>6214.8328228162836</v>
      </c>
      <c r="L348" s="37">
        <f t="shared" si="58"/>
        <v>31546669.678454205</v>
      </c>
      <c r="M348" s="37">
        <f t="shared" si="59"/>
        <v>29495596.577086084</v>
      </c>
      <c r="N348" s="41">
        <f>'jan-aug'!M348</f>
        <v>22906072.486846283</v>
      </c>
      <c r="O348" s="41">
        <f t="shared" si="60"/>
        <v>6589524.0902398005</v>
      </c>
    </row>
    <row r="349" spans="1:15" s="34" customFormat="1" x14ac:dyDescent="0.2">
      <c r="A349" s="33">
        <v>5429</v>
      </c>
      <c r="B349" s="34" t="s">
        <v>338</v>
      </c>
      <c r="C349" s="63">
        <v>24076216</v>
      </c>
      <c r="D349" s="36">
        <v>1159</v>
      </c>
      <c r="E349" s="37">
        <f t="shared" si="51"/>
        <v>20773.266609145816</v>
      </c>
      <c r="F349" s="38">
        <f t="shared" si="52"/>
        <v>0.68014194909152625</v>
      </c>
      <c r="G349" s="37">
        <f t="shared" si="53"/>
        <v>5861.5674955605318</v>
      </c>
      <c r="H349" s="39">
        <f t="shared" si="54"/>
        <v>2350.2586038491754</v>
      </c>
      <c r="I349" s="37">
        <f t="shared" si="55"/>
        <v>8211.8260994097072</v>
      </c>
      <c r="J349" s="82">
        <f t="shared" si="56"/>
        <v>-432.16879506281578</v>
      </c>
      <c r="K349" s="37">
        <f t="shared" si="57"/>
        <v>7779.6573043468916</v>
      </c>
      <c r="L349" s="37">
        <f t="shared" si="58"/>
        <v>9517506.4492158499</v>
      </c>
      <c r="M349" s="37">
        <f t="shared" si="59"/>
        <v>9016622.8157380465</v>
      </c>
      <c r="N349" s="41">
        <f>'jan-aug'!M349</f>
        <v>5063175.8155930992</v>
      </c>
      <c r="O349" s="41">
        <f t="shared" si="60"/>
        <v>3953447.0001449473</v>
      </c>
    </row>
    <row r="350" spans="1:15" s="34" customFormat="1" x14ac:dyDescent="0.2">
      <c r="A350" s="33">
        <v>5430</v>
      </c>
      <c r="B350" s="34" t="s">
        <v>417</v>
      </c>
      <c r="C350" s="63">
        <v>51826132</v>
      </c>
      <c r="D350" s="36">
        <v>2877</v>
      </c>
      <c r="E350" s="37">
        <f t="shared" si="51"/>
        <v>18013.949252693779</v>
      </c>
      <c r="F350" s="38">
        <f t="shared" si="52"/>
        <v>0.58979855147908233</v>
      </c>
      <c r="G350" s="37">
        <f t="shared" si="53"/>
        <v>7517.1579094317531</v>
      </c>
      <c r="H350" s="39">
        <f t="shared" si="54"/>
        <v>3316.0196786073884</v>
      </c>
      <c r="I350" s="37">
        <f t="shared" si="55"/>
        <v>10833.177588039141</v>
      </c>
      <c r="J350" s="82">
        <f t="shared" si="56"/>
        <v>-432.16879506281578</v>
      </c>
      <c r="K350" s="37">
        <f t="shared" si="57"/>
        <v>10401.008792976325</v>
      </c>
      <c r="L350" s="37">
        <f t="shared" si="58"/>
        <v>31167051.920788608</v>
      </c>
      <c r="M350" s="37">
        <f t="shared" si="59"/>
        <v>29923702.297392886</v>
      </c>
      <c r="N350" s="41">
        <f>'jan-aug'!M350</f>
        <v>23556088.304194428</v>
      </c>
      <c r="O350" s="41">
        <f t="shared" si="60"/>
        <v>6367613.9931984581</v>
      </c>
    </row>
    <row r="351" spans="1:15" s="34" customFormat="1" x14ac:dyDescent="0.2">
      <c r="A351" s="33">
        <v>5432</v>
      </c>
      <c r="B351" s="34" t="s">
        <v>343</v>
      </c>
      <c r="C351" s="63">
        <v>18723914</v>
      </c>
      <c r="D351" s="36">
        <v>859</v>
      </c>
      <c r="E351" s="37">
        <f t="shared" si="51"/>
        <v>21797.338766006986</v>
      </c>
      <c r="F351" s="38">
        <f t="shared" si="52"/>
        <v>0.71367131382183135</v>
      </c>
      <c r="G351" s="37">
        <f t="shared" si="53"/>
        <v>5247.1242014438294</v>
      </c>
      <c r="H351" s="39">
        <f t="shared" si="54"/>
        <v>1991.8333489477661</v>
      </c>
      <c r="I351" s="37">
        <f t="shared" si="55"/>
        <v>7238.9575503915958</v>
      </c>
      <c r="J351" s="82">
        <f t="shared" si="56"/>
        <v>-432.16879506281578</v>
      </c>
      <c r="K351" s="37">
        <f t="shared" si="57"/>
        <v>6806.7887553287801</v>
      </c>
      <c r="L351" s="37">
        <f t="shared" si="58"/>
        <v>6218264.535786381</v>
      </c>
      <c r="M351" s="37">
        <f t="shared" si="59"/>
        <v>5847031.5408274224</v>
      </c>
      <c r="N351" s="41">
        <f>'jan-aug'!M351</f>
        <v>4777177.4443006637</v>
      </c>
      <c r="O351" s="41">
        <f t="shared" si="60"/>
        <v>1069854.0965267587</v>
      </c>
    </row>
    <row r="352" spans="1:15" s="34" customFormat="1" x14ac:dyDescent="0.2">
      <c r="A352" s="33">
        <v>5433</v>
      </c>
      <c r="B352" s="34" t="s">
        <v>344</v>
      </c>
      <c r="C352" s="63">
        <v>21605143</v>
      </c>
      <c r="D352" s="36">
        <v>964</v>
      </c>
      <c r="E352" s="37">
        <f t="shared" si="51"/>
        <v>22411.974066390041</v>
      </c>
      <c r="F352" s="38">
        <f t="shared" si="52"/>
        <v>0.73379521917810009</v>
      </c>
      <c r="G352" s="37">
        <f t="shared" si="53"/>
        <v>4878.3430212139965</v>
      </c>
      <c r="H352" s="39">
        <f t="shared" si="54"/>
        <v>1776.7109938136969</v>
      </c>
      <c r="I352" s="37">
        <f t="shared" si="55"/>
        <v>6655.0540150276938</v>
      </c>
      <c r="J352" s="82">
        <f t="shared" si="56"/>
        <v>-432.16879506281578</v>
      </c>
      <c r="K352" s="37">
        <f t="shared" si="57"/>
        <v>6222.8852199648782</v>
      </c>
      <c r="L352" s="37">
        <f t="shared" si="58"/>
        <v>6415472.0704866964</v>
      </c>
      <c r="M352" s="37">
        <f t="shared" si="59"/>
        <v>5998861.3520461423</v>
      </c>
      <c r="N352" s="41">
        <f>'jan-aug'!M352</f>
        <v>4369629.6017530151</v>
      </c>
      <c r="O352" s="41">
        <f t="shared" si="60"/>
        <v>1629231.7502931273</v>
      </c>
    </row>
    <row r="353" spans="1:15" s="34" customFormat="1" x14ac:dyDescent="0.2">
      <c r="A353" s="33">
        <v>5434</v>
      </c>
      <c r="B353" s="34" t="s">
        <v>345</v>
      </c>
      <c r="C353" s="63">
        <v>30631933</v>
      </c>
      <c r="D353" s="36">
        <v>1162</v>
      </c>
      <c r="E353" s="37">
        <f t="shared" si="51"/>
        <v>26361.388123924269</v>
      </c>
      <c r="F353" s="38">
        <f t="shared" si="52"/>
        <v>0.86310382650508499</v>
      </c>
      <c r="G353" s="37">
        <f t="shared" si="53"/>
        <v>2508.6945866934598</v>
      </c>
      <c r="H353" s="39">
        <f t="shared" si="54"/>
        <v>394.41607367671713</v>
      </c>
      <c r="I353" s="37">
        <f t="shared" si="55"/>
        <v>2903.1106603701769</v>
      </c>
      <c r="J353" s="82">
        <f t="shared" si="56"/>
        <v>-432.16879506281578</v>
      </c>
      <c r="K353" s="37">
        <f t="shared" si="57"/>
        <v>2470.9418653073612</v>
      </c>
      <c r="L353" s="37">
        <f t="shared" si="58"/>
        <v>3373414.5873501454</v>
      </c>
      <c r="M353" s="37">
        <f t="shared" si="59"/>
        <v>2871234.4474871536</v>
      </c>
      <c r="N353" s="41">
        <f>'jan-aug'!M353</f>
        <v>2418582.5158060221</v>
      </c>
      <c r="O353" s="41">
        <f t="shared" si="60"/>
        <v>452651.93168113148</v>
      </c>
    </row>
    <row r="354" spans="1:15" s="34" customFormat="1" x14ac:dyDescent="0.2">
      <c r="A354" s="33">
        <v>5435</v>
      </c>
      <c r="B354" s="34" t="s">
        <v>346</v>
      </c>
      <c r="C354" s="63">
        <v>76698294</v>
      </c>
      <c r="D354" s="36">
        <v>2947</v>
      </c>
      <c r="E354" s="37">
        <f t="shared" si="51"/>
        <v>26025.88870037326</v>
      </c>
      <c r="F354" s="38">
        <f t="shared" si="52"/>
        <v>0.85211916837950141</v>
      </c>
      <c r="G354" s="37">
        <f t="shared" si="53"/>
        <v>2709.9942408240654</v>
      </c>
      <c r="H354" s="39">
        <f t="shared" si="54"/>
        <v>511.84087191957036</v>
      </c>
      <c r="I354" s="37">
        <f t="shared" si="55"/>
        <v>3221.8351127436358</v>
      </c>
      <c r="J354" s="82">
        <f t="shared" si="56"/>
        <v>-432.16879506281578</v>
      </c>
      <c r="K354" s="37">
        <f t="shared" si="57"/>
        <v>2789.6663176808202</v>
      </c>
      <c r="L354" s="37">
        <f t="shared" si="58"/>
        <v>9494748.0772554949</v>
      </c>
      <c r="M354" s="37">
        <f t="shared" si="59"/>
        <v>8221146.6382053774</v>
      </c>
      <c r="N354" s="41">
        <f>'jan-aug'!M354</f>
        <v>7115835.2924959902</v>
      </c>
      <c r="O354" s="41">
        <f t="shared" si="60"/>
        <v>1105311.3457093872</v>
      </c>
    </row>
    <row r="355" spans="1:15" s="34" customFormat="1" x14ac:dyDescent="0.2">
      <c r="A355" s="33">
        <v>5436</v>
      </c>
      <c r="B355" s="34" t="s">
        <v>418</v>
      </c>
      <c r="C355" s="63">
        <v>89443681</v>
      </c>
      <c r="D355" s="36">
        <v>3904</v>
      </c>
      <c r="E355" s="37">
        <f t="shared" si="51"/>
        <v>22910.778944672133</v>
      </c>
      <c r="F355" s="38">
        <f t="shared" si="52"/>
        <v>0.75012669599945747</v>
      </c>
      <c r="G355" s="37">
        <f t="shared" si="53"/>
        <v>4579.0600942447418</v>
      </c>
      <c r="H355" s="39">
        <f t="shared" si="54"/>
        <v>1602.1292864149648</v>
      </c>
      <c r="I355" s="37">
        <f t="shared" si="55"/>
        <v>6181.1893806597063</v>
      </c>
      <c r="J355" s="82">
        <f t="shared" si="56"/>
        <v>-432.16879506281578</v>
      </c>
      <c r="K355" s="37">
        <f t="shared" si="57"/>
        <v>5749.0205855968907</v>
      </c>
      <c r="L355" s="37">
        <f t="shared" si="58"/>
        <v>24131363.342095494</v>
      </c>
      <c r="M355" s="37">
        <f t="shared" si="59"/>
        <v>22444176.366170261</v>
      </c>
      <c r="N355" s="41">
        <f>'jan-aug'!M355</f>
        <v>17955190.660418857</v>
      </c>
      <c r="O355" s="41">
        <f t="shared" si="60"/>
        <v>4488985.7057514042</v>
      </c>
    </row>
    <row r="356" spans="1:15" s="34" customFormat="1" x14ac:dyDescent="0.2">
      <c r="A356" s="33">
        <v>5437</v>
      </c>
      <c r="B356" s="34" t="s">
        <v>388</v>
      </c>
      <c r="C356" s="63">
        <v>54764149</v>
      </c>
      <c r="D356" s="36">
        <v>2584</v>
      </c>
      <c r="E356" s="37">
        <f t="shared" si="51"/>
        <v>21193.556114551084</v>
      </c>
      <c r="F356" s="38">
        <f t="shared" si="52"/>
        <v>0.6939027373569211</v>
      </c>
      <c r="G356" s="37">
        <f t="shared" si="53"/>
        <v>5609.3937923173708</v>
      </c>
      <c r="H356" s="39">
        <f t="shared" si="54"/>
        <v>2203.1572769573318</v>
      </c>
      <c r="I356" s="37">
        <f t="shared" si="55"/>
        <v>7812.551069274703</v>
      </c>
      <c r="J356" s="82">
        <f t="shared" si="56"/>
        <v>-432.16879506281578</v>
      </c>
      <c r="K356" s="37">
        <f t="shared" si="57"/>
        <v>7380.3822742118873</v>
      </c>
      <c r="L356" s="37">
        <f t="shared" si="58"/>
        <v>20187631.963005833</v>
      </c>
      <c r="M356" s="37">
        <f t="shared" si="59"/>
        <v>19070907.796563517</v>
      </c>
      <c r="N356" s="41">
        <f>'jan-aug'!M356</f>
        <v>14676228.766732154</v>
      </c>
      <c r="O356" s="41">
        <f t="shared" si="60"/>
        <v>4394679.0298313629</v>
      </c>
    </row>
    <row r="357" spans="1:15" s="34" customFormat="1" x14ac:dyDescent="0.2">
      <c r="A357" s="33">
        <v>5438</v>
      </c>
      <c r="B357" s="34" t="s">
        <v>347</v>
      </c>
      <c r="C357" s="63">
        <v>32023877</v>
      </c>
      <c r="D357" s="36">
        <v>1221</v>
      </c>
      <c r="E357" s="37">
        <f t="shared" si="51"/>
        <v>26227.581490581491</v>
      </c>
      <c r="F357" s="38">
        <f t="shared" si="52"/>
        <v>0.85872283500695124</v>
      </c>
      <c r="G357" s="37">
        <f t="shared" si="53"/>
        <v>2588.9785666991265</v>
      </c>
      <c r="H357" s="39">
        <f t="shared" si="54"/>
        <v>441.24839534668934</v>
      </c>
      <c r="I357" s="37">
        <f t="shared" si="55"/>
        <v>3030.226962045816</v>
      </c>
      <c r="J357" s="82">
        <f t="shared" si="56"/>
        <v>-432.16879506281578</v>
      </c>
      <c r="K357" s="37">
        <f t="shared" si="57"/>
        <v>2598.0581669830003</v>
      </c>
      <c r="L357" s="37">
        <f t="shared" si="58"/>
        <v>3699907.1206579413</v>
      </c>
      <c r="M357" s="37">
        <f t="shared" si="59"/>
        <v>3172229.0218862435</v>
      </c>
      <c r="N357" s="41">
        <f>'jan-aug'!M357</f>
        <v>1455832.9366602008</v>
      </c>
      <c r="O357" s="41">
        <f t="shared" si="60"/>
        <v>1716396.0852260427</v>
      </c>
    </row>
    <row r="358" spans="1:15" s="34" customFormat="1" x14ac:dyDescent="0.2">
      <c r="A358" s="33">
        <v>5439</v>
      </c>
      <c r="B358" s="34" t="s">
        <v>348</v>
      </c>
      <c r="C358" s="63">
        <v>22764277</v>
      </c>
      <c r="D358" s="36">
        <v>1057</v>
      </c>
      <c r="E358" s="37">
        <f t="shared" si="51"/>
        <v>21536.685903500475</v>
      </c>
      <c r="F358" s="38">
        <f t="shared" si="52"/>
        <v>0.70513722290213887</v>
      </c>
      <c r="G358" s="37">
        <f t="shared" si="53"/>
        <v>5403.5159189477363</v>
      </c>
      <c r="H358" s="39">
        <f t="shared" si="54"/>
        <v>2083.061850825045</v>
      </c>
      <c r="I358" s="37">
        <f t="shared" si="55"/>
        <v>7486.5777697727808</v>
      </c>
      <c r="J358" s="82">
        <f t="shared" si="56"/>
        <v>-432.16879506281578</v>
      </c>
      <c r="K358" s="37">
        <f t="shared" si="57"/>
        <v>7054.4089747099652</v>
      </c>
      <c r="L358" s="37">
        <f t="shared" si="58"/>
        <v>7913312.702649829</v>
      </c>
      <c r="M358" s="37">
        <f t="shared" si="59"/>
        <v>7456510.2862684336</v>
      </c>
      <c r="N358" s="41">
        <f>'jan-aug'!M358</f>
        <v>5404797.058353669</v>
      </c>
      <c r="O358" s="41">
        <f t="shared" si="60"/>
        <v>2051713.2279147645</v>
      </c>
    </row>
    <row r="359" spans="1:15" s="34" customFormat="1" x14ac:dyDescent="0.2">
      <c r="A359" s="33">
        <v>5440</v>
      </c>
      <c r="B359" s="34" t="s">
        <v>349</v>
      </c>
      <c r="C359" s="63">
        <v>24303831</v>
      </c>
      <c r="D359" s="36">
        <v>906</v>
      </c>
      <c r="E359" s="37">
        <f t="shared" si="51"/>
        <v>26825.420529801326</v>
      </c>
      <c r="F359" s="38">
        <f t="shared" si="52"/>
        <v>0.87829681039698282</v>
      </c>
      <c r="G359" s="37">
        <f t="shared" si="53"/>
        <v>2230.2751431672259</v>
      </c>
      <c r="H359" s="39">
        <f t="shared" si="54"/>
        <v>232.0047316197473</v>
      </c>
      <c r="I359" s="37">
        <f t="shared" si="55"/>
        <v>2462.2798747869733</v>
      </c>
      <c r="J359" s="82">
        <f t="shared" si="56"/>
        <v>-432.16879506281578</v>
      </c>
      <c r="K359" s="37">
        <f t="shared" si="57"/>
        <v>2030.1110797241577</v>
      </c>
      <c r="L359" s="37">
        <f t="shared" si="58"/>
        <v>2230825.5665569981</v>
      </c>
      <c r="M359" s="37">
        <f t="shared" si="59"/>
        <v>1839280.6382300868</v>
      </c>
      <c r="N359" s="41">
        <f>'jan-aug'!M359</f>
        <v>1264941.0643031462</v>
      </c>
      <c r="O359" s="41">
        <f t="shared" si="60"/>
        <v>574339.57392694056</v>
      </c>
    </row>
    <row r="360" spans="1:15" s="34" customFormat="1" x14ac:dyDescent="0.2">
      <c r="A360" s="33">
        <v>5441</v>
      </c>
      <c r="B360" s="34" t="s">
        <v>389</v>
      </c>
      <c r="C360" s="63">
        <v>65704390</v>
      </c>
      <c r="D360" s="36">
        <v>2821</v>
      </c>
      <c r="E360" s="37">
        <f t="shared" si="51"/>
        <v>23291.169797943992</v>
      </c>
      <c r="F360" s="38">
        <f t="shared" si="52"/>
        <v>0.76258115399245341</v>
      </c>
      <c r="G360" s="37">
        <f t="shared" si="53"/>
        <v>4350.8255822816254</v>
      </c>
      <c r="H360" s="39">
        <f t="shared" si="54"/>
        <v>1468.992487769814</v>
      </c>
      <c r="I360" s="37">
        <f t="shared" si="55"/>
        <v>5819.8180700514395</v>
      </c>
      <c r="J360" s="82">
        <f t="shared" si="56"/>
        <v>-432.16879506281578</v>
      </c>
      <c r="K360" s="37">
        <f t="shared" si="57"/>
        <v>5387.6492749886238</v>
      </c>
      <c r="L360" s="37">
        <f t="shared" si="58"/>
        <v>16417706.775615111</v>
      </c>
      <c r="M360" s="37">
        <f t="shared" si="59"/>
        <v>15198558.604742907</v>
      </c>
      <c r="N360" s="41">
        <f>'jan-aug'!M360</f>
        <v>11984971.633553173</v>
      </c>
      <c r="O360" s="41">
        <f t="shared" si="60"/>
        <v>3213586.9711897336</v>
      </c>
    </row>
    <row r="361" spans="1:15" s="34" customFormat="1" x14ac:dyDescent="0.2">
      <c r="A361" s="33">
        <v>5442</v>
      </c>
      <c r="B361" s="34" t="s">
        <v>390</v>
      </c>
      <c r="C361" s="63">
        <v>18866251</v>
      </c>
      <c r="D361" s="36">
        <v>854</v>
      </c>
      <c r="E361" s="37">
        <f t="shared" si="51"/>
        <v>22091.62880562061</v>
      </c>
      <c r="F361" s="38">
        <f t="shared" si="52"/>
        <v>0.72330672672568874</v>
      </c>
      <c r="G361" s="37">
        <f t="shared" si="53"/>
        <v>5070.5501776756546</v>
      </c>
      <c r="H361" s="39">
        <f t="shared" si="54"/>
        <v>1888.8318350829975</v>
      </c>
      <c r="I361" s="37">
        <f t="shared" si="55"/>
        <v>6959.3820127586523</v>
      </c>
      <c r="J361" s="82">
        <f t="shared" si="56"/>
        <v>-432.16879506281578</v>
      </c>
      <c r="K361" s="37">
        <f t="shared" si="57"/>
        <v>6527.2132176958366</v>
      </c>
      <c r="L361" s="37">
        <f t="shared" si="58"/>
        <v>5943312.2388958894</v>
      </c>
      <c r="M361" s="37">
        <f t="shared" si="59"/>
        <v>5574240.0879122447</v>
      </c>
      <c r="N361" s="41">
        <f>'jan-aug'!M361</f>
        <v>4566683.1272791242</v>
      </c>
      <c r="O361" s="41">
        <f t="shared" si="60"/>
        <v>1007556.9606331205</v>
      </c>
    </row>
    <row r="362" spans="1:15" s="34" customFormat="1" x14ac:dyDescent="0.2">
      <c r="A362" s="33">
        <v>5443</v>
      </c>
      <c r="B362" s="34" t="s">
        <v>350</v>
      </c>
      <c r="C362" s="63">
        <v>52456671</v>
      </c>
      <c r="D362" s="36">
        <v>2165</v>
      </c>
      <c r="E362" s="37">
        <f t="shared" si="51"/>
        <v>24229.40923787529</v>
      </c>
      <c r="F362" s="38">
        <f t="shared" si="52"/>
        <v>0.79330025144573812</v>
      </c>
      <c r="G362" s="37">
        <f t="shared" si="53"/>
        <v>3787.881918322847</v>
      </c>
      <c r="H362" s="39">
        <f t="shared" si="54"/>
        <v>1140.6086837938597</v>
      </c>
      <c r="I362" s="37">
        <f t="shared" si="55"/>
        <v>4928.4906021167062</v>
      </c>
      <c r="J362" s="82">
        <f t="shared" si="56"/>
        <v>-432.16879506281578</v>
      </c>
      <c r="K362" s="37">
        <f t="shared" si="57"/>
        <v>4496.3218070538906</v>
      </c>
      <c r="L362" s="37">
        <f t="shared" si="58"/>
        <v>10670182.15358267</v>
      </c>
      <c r="M362" s="37">
        <f t="shared" si="59"/>
        <v>9734536.7122716736</v>
      </c>
      <c r="N362" s="41">
        <f>'jan-aug'!M362</f>
        <v>6956845.2203270504</v>
      </c>
      <c r="O362" s="41">
        <f t="shared" si="60"/>
        <v>2777691.4919446232</v>
      </c>
    </row>
    <row r="363" spans="1:15" s="34" customFormat="1" x14ac:dyDescent="0.2">
      <c r="A363" s="33">
        <v>5444</v>
      </c>
      <c r="B363" s="34" t="s">
        <v>351</v>
      </c>
      <c r="C363" s="63">
        <v>242806220</v>
      </c>
      <c r="D363" s="36">
        <v>9925</v>
      </c>
      <c r="E363" s="37">
        <f t="shared" si="51"/>
        <v>24464.102770780857</v>
      </c>
      <c r="F363" s="38">
        <f t="shared" si="52"/>
        <v>0.80098440242271018</v>
      </c>
      <c r="G363" s="37">
        <f t="shared" si="53"/>
        <v>3647.0657985795069</v>
      </c>
      <c r="H363" s="39">
        <f t="shared" si="54"/>
        <v>1058.4659472769113</v>
      </c>
      <c r="I363" s="37">
        <f t="shared" si="55"/>
        <v>4705.5317458564186</v>
      </c>
      <c r="J363" s="82">
        <f t="shared" si="56"/>
        <v>-432.16879506281578</v>
      </c>
      <c r="K363" s="37">
        <f t="shared" si="57"/>
        <v>4273.362950793603</v>
      </c>
      <c r="L363" s="37">
        <f t="shared" si="58"/>
        <v>46702402.577624954</v>
      </c>
      <c r="M363" s="37">
        <f t="shared" si="59"/>
        <v>42413127.28662651</v>
      </c>
      <c r="N363" s="41">
        <f>'jan-aug'!M363</f>
        <v>32606185.087757979</v>
      </c>
      <c r="O363" s="41">
        <f t="shared" si="60"/>
        <v>9806942.1988685317</v>
      </c>
    </row>
    <row r="364" spans="1:15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58" customFormat="1" ht="13.5" thickBot="1" x14ac:dyDescent="0.25">
      <c r="A365" s="42"/>
      <c r="B365" s="42" t="s">
        <v>32</v>
      </c>
      <c r="C365" s="44">
        <f>SUM(C8:C364)</f>
        <v>165701557281</v>
      </c>
      <c r="D365" s="44">
        <f>SUM(D8:D364)</f>
        <v>5425270</v>
      </c>
      <c r="E365" s="44">
        <f>(C365)/D365</f>
        <v>30542.545768413369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SUM(L8:L364)</f>
        <v>2344632398.7904425</v>
      </c>
      <c r="M365" s="44">
        <f>SUM(M8:M364)</f>
        <v>-3.2782554626464844E-6</v>
      </c>
      <c r="N365" s="44">
        <f>jan!M365</f>
        <v>6.2701292335987091E-7</v>
      </c>
      <c r="O365" s="44">
        <f t="shared" ref="O365" si="61">M365-N365</f>
        <v>-3.9052683860063553E-6</v>
      </c>
    </row>
    <row r="366" spans="1:15" s="34" customFormat="1" ht="13.5" thickTop="1" x14ac:dyDescent="0.2">
      <c r="A366" s="48"/>
      <c r="B366" s="48"/>
      <c r="C366" s="36"/>
      <c r="D366" s="36"/>
      <c r="E366" s="37"/>
      <c r="F366" s="38"/>
      <c r="G366" s="39"/>
      <c r="H366" s="39"/>
      <c r="I366" s="37"/>
      <c r="J366" s="40"/>
      <c r="K366" s="37"/>
      <c r="L366" s="37"/>
      <c r="M366" s="37"/>
      <c r="O366" s="49"/>
    </row>
    <row r="367" spans="1:15" s="34" customFormat="1" x14ac:dyDescent="0.2">
      <c r="A367" s="50" t="s">
        <v>33</v>
      </c>
      <c r="B367" s="50"/>
      <c r="C367" s="50"/>
      <c r="D367" s="51">
        <f>L365</f>
        <v>2344632398.7904425</v>
      </c>
      <c r="E367" s="52" t="s">
        <v>34</v>
      </c>
      <c r="F367" s="53">
        <f>D365</f>
        <v>5425270</v>
      </c>
      <c r="G367" s="52" t="s">
        <v>35</v>
      </c>
      <c r="H367" s="52"/>
      <c r="I367" s="83">
        <f>-L365/D365</f>
        <v>-432.16879506281578</v>
      </c>
      <c r="J367" s="55" t="s">
        <v>36</v>
      </c>
      <c r="M367" s="56"/>
    </row>
    <row r="368" spans="1:15" x14ac:dyDescent="0.2">
      <c r="C368" s="36"/>
      <c r="D368" s="36"/>
    </row>
    <row r="369" spans="3:4" x14ac:dyDescent="0.2">
      <c r="C369" s="36"/>
      <c r="D369" s="36"/>
    </row>
    <row r="370" spans="3:4" x14ac:dyDescent="0.2">
      <c r="C370" s="36"/>
      <c r="D370" s="36"/>
    </row>
    <row r="371" spans="3:4" x14ac:dyDescent="0.2">
      <c r="C371" s="36"/>
      <c r="D371" s="36"/>
    </row>
    <row r="372" spans="3:4" x14ac:dyDescent="0.2">
      <c r="C372" s="36"/>
      <c r="D372" s="36"/>
    </row>
    <row r="373" spans="3:4" x14ac:dyDescent="0.2">
      <c r="C373" s="36"/>
      <c r="D373" s="36"/>
    </row>
    <row r="374" spans="3:4" ht="14.1" customHeight="1" x14ac:dyDescent="0.2">
      <c r="C374" s="36"/>
      <c r="D374" s="36"/>
    </row>
    <row r="375" spans="3:4" x14ac:dyDescent="0.2">
      <c r="C375" s="36"/>
      <c r="D375" s="36"/>
    </row>
    <row r="376" spans="3:4" x14ac:dyDescent="0.2">
      <c r="C376" s="36"/>
      <c r="D376" s="36"/>
    </row>
    <row r="377" spans="3:4" x14ac:dyDescent="0.2">
      <c r="C377" s="36"/>
      <c r="D377" s="36"/>
    </row>
    <row r="378" spans="3:4" x14ac:dyDescent="0.2">
      <c r="C378" s="36"/>
      <c r="D378" s="36"/>
    </row>
    <row r="379" spans="3:4" x14ac:dyDescent="0.2">
      <c r="C379" s="36"/>
      <c r="D379" s="36"/>
    </row>
    <row r="380" spans="3:4" x14ac:dyDescent="0.2">
      <c r="C380" s="36"/>
      <c r="D380" s="36"/>
    </row>
    <row r="381" spans="3:4" x14ac:dyDescent="0.2">
      <c r="C381" s="36"/>
      <c r="D381" s="36"/>
    </row>
    <row r="382" spans="3:4" x14ac:dyDescent="0.2">
      <c r="C382" s="36"/>
      <c r="D382" s="36"/>
    </row>
    <row r="383" spans="3:4" x14ac:dyDescent="0.2">
      <c r="C383" s="36"/>
      <c r="D383" s="36"/>
    </row>
    <row r="384" spans="3:4" x14ac:dyDescent="0.2">
      <c r="C384" s="36"/>
      <c r="D384" s="36"/>
    </row>
    <row r="385" spans="3:4" x14ac:dyDescent="0.2">
      <c r="C385" s="36"/>
      <c r="D385" s="36"/>
    </row>
    <row r="386" spans="3:4" x14ac:dyDescent="0.2">
      <c r="C386" s="36"/>
      <c r="D386" s="36"/>
    </row>
    <row r="387" spans="3:4" x14ac:dyDescent="0.2">
      <c r="C387" s="36"/>
      <c r="D387" s="36"/>
    </row>
    <row r="388" spans="3:4" x14ac:dyDescent="0.2">
      <c r="C388" s="36"/>
      <c r="D388" s="36"/>
    </row>
    <row r="389" spans="3:4" x14ac:dyDescent="0.2">
      <c r="C389" s="36"/>
      <c r="D389" s="36"/>
    </row>
    <row r="390" spans="3:4" x14ac:dyDescent="0.2">
      <c r="C390" s="36"/>
      <c r="D390" s="36"/>
    </row>
    <row r="391" spans="3:4" x14ac:dyDescent="0.2">
      <c r="C391" s="36"/>
      <c r="D391" s="36"/>
    </row>
    <row r="392" spans="3:4" x14ac:dyDescent="0.2">
      <c r="C392" s="36"/>
      <c r="D392" s="36"/>
    </row>
    <row r="393" spans="3:4" x14ac:dyDescent="0.2">
      <c r="C393" s="36"/>
      <c r="D393" s="36"/>
    </row>
    <row r="394" spans="3:4" x14ac:dyDescent="0.2">
      <c r="C394" s="36"/>
      <c r="D394" s="36"/>
    </row>
    <row r="395" spans="3:4" x14ac:dyDescent="0.2">
      <c r="C395" s="36"/>
      <c r="D395" s="36"/>
    </row>
    <row r="396" spans="3:4" x14ac:dyDescent="0.2">
      <c r="C396" s="36"/>
      <c r="D396" s="36"/>
    </row>
    <row r="397" spans="3:4" x14ac:dyDescent="0.2">
      <c r="C397" s="36"/>
      <c r="D397" s="36"/>
    </row>
    <row r="398" spans="3:4" x14ac:dyDescent="0.2">
      <c r="C398" s="36"/>
      <c r="D398" s="36"/>
    </row>
    <row r="399" spans="3:4" x14ac:dyDescent="0.2">
      <c r="C399" s="36"/>
      <c r="D399" s="36"/>
    </row>
    <row r="400" spans="3:4" x14ac:dyDescent="0.2">
      <c r="C400" s="36"/>
      <c r="D400" s="36"/>
    </row>
    <row r="401" spans="3:4" x14ac:dyDescent="0.2">
      <c r="C401" s="36"/>
      <c r="D401" s="36"/>
    </row>
    <row r="402" spans="3:4" x14ac:dyDescent="0.2">
      <c r="C402" s="36"/>
      <c r="D402" s="36"/>
    </row>
    <row r="403" spans="3:4" x14ac:dyDescent="0.2">
      <c r="C403" s="36"/>
      <c r="D403" s="36"/>
    </row>
    <row r="404" spans="3:4" x14ac:dyDescent="0.2">
      <c r="C404" s="36"/>
      <c r="D404" s="36"/>
    </row>
    <row r="405" spans="3:4" x14ac:dyDescent="0.2">
      <c r="C405" s="36"/>
      <c r="D405" s="36"/>
    </row>
    <row r="406" spans="3:4" x14ac:dyDescent="0.2">
      <c r="C406" s="36"/>
      <c r="D406" s="36"/>
    </row>
    <row r="407" spans="3:4" x14ac:dyDescent="0.2">
      <c r="C407" s="36"/>
      <c r="D407" s="36"/>
    </row>
    <row r="408" spans="3:4" x14ac:dyDescent="0.2">
      <c r="C408" s="36"/>
      <c r="D408" s="36"/>
    </row>
    <row r="409" spans="3:4" x14ac:dyDescent="0.2">
      <c r="C409" s="36"/>
      <c r="D409" s="36"/>
    </row>
    <row r="410" spans="3:4" x14ac:dyDescent="0.2">
      <c r="C410" s="36"/>
      <c r="D410" s="36"/>
    </row>
    <row r="411" spans="3:4" x14ac:dyDescent="0.2">
      <c r="C411" s="36"/>
      <c r="D411" s="36"/>
    </row>
    <row r="412" spans="3:4" x14ac:dyDescent="0.2">
      <c r="C412" s="36"/>
      <c r="D412" s="36"/>
    </row>
    <row r="413" spans="3:4" x14ac:dyDescent="0.2">
      <c r="C413" s="36"/>
      <c r="D413" s="36"/>
    </row>
    <row r="414" spans="3:4" x14ac:dyDescent="0.2">
      <c r="C414" s="36"/>
      <c r="D414" s="36"/>
    </row>
    <row r="415" spans="3:4" x14ac:dyDescent="0.2">
      <c r="C415" s="36"/>
      <c r="D415" s="36"/>
    </row>
    <row r="416" spans="3:4" x14ac:dyDescent="0.2">
      <c r="C416" s="36"/>
      <c r="D416" s="36"/>
    </row>
    <row r="417" spans="3:4" x14ac:dyDescent="0.2">
      <c r="C417" s="36"/>
      <c r="D417" s="36"/>
    </row>
    <row r="418" spans="3:4" x14ac:dyDescent="0.2">
      <c r="C418" s="36"/>
      <c r="D418" s="36"/>
    </row>
    <row r="419" spans="3:4" x14ac:dyDescent="0.2">
      <c r="C419" s="36"/>
      <c r="D419" s="36"/>
    </row>
    <row r="420" spans="3:4" x14ac:dyDescent="0.2">
      <c r="C420" s="36"/>
      <c r="D420" s="36"/>
    </row>
    <row r="421" spans="3:4" x14ac:dyDescent="0.2">
      <c r="C421" s="36"/>
      <c r="D421" s="36"/>
    </row>
    <row r="422" spans="3:4" x14ac:dyDescent="0.2">
      <c r="C422" s="36"/>
      <c r="D422" s="36"/>
    </row>
    <row r="423" spans="3:4" x14ac:dyDescent="0.2">
      <c r="C423" s="36"/>
      <c r="D423" s="36"/>
    </row>
    <row r="424" spans="3:4" x14ac:dyDescent="0.2">
      <c r="C424" s="36"/>
      <c r="D424" s="36"/>
    </row>
    <row r="425" spans="3:4" x14ac:dyDescent="0.2">
      <c r="C425" s="36"/>
      <c r="D425" s="36"/>
    </row>
    <row r="426" spans="3:4" x14ac:dyDescent="0.2">
      <c r="C426" s="36"/>
      <c r="D426" s="36"/>
    </row>
    <row r="427" spans="3:4" x14ac:dyDescent="0.2">
      <c r="C427" s="36"/>
      <c r="D427" s="36"/>
    </row>
    <row r="428" spans="3:4" x14ac:dyDescent="0.2">
      <c r="C428" s="36"/>
      <c r="D428" s="36"/>
    </row>
    <row r="429" spans="3:4" x14ac:dyDescent="0.2">
      <c r="C429" s="36"/>
      <c r="D429" s="36"/>
    </row>
    <row r="430" spans="3:4" x14ac:dyDescent="0.2">
      <c r="C430" s="36"/>
      <c r="D430" s="36"/>
    </row>
    <row r="431" spans="3:4" x14ac:dyDescent="0.2">
      <c r="C431" s="36"/>
      <c r="D431" s="36"/>
    </row>
    <row r="432" spans="3:4" x14ac:dyDescent="0.2">
      <c r="C432" s="36"/>
      <c r="D432" s="36"/>
    </row>
    <row r="433" spans="3:4" x14ac:dyDescent="0.2">
      <c r="C433" s="36"/>
      <c r="D433" s="36"/>
    </row>
    <row r="434" spans="3:4" x14ac:dyDescent="0.2">
      <c r="C434" s="36"/>
      <c r="D434" s="36"/>
    </row>
    <row r="435" spans="3:4" x14ac:dyDescent="0.2">
      <c r="C435" s="36"/>
      <c r="D435" s="36"/>
    </row>
    <row r="436" spans="3:4" x14ac:dyDescent="0.2">
      <c r="C436" s="36"/>
      <c r="D436" s="36"/>
    </row>
    <row r="437" spans="3:4" x14ac:dyDescent="0.2">
      <c r="C437" s="36"/>
      <c r="D437" s="36"/>
    </row>
    <row r="438" spans="3:4" x14ac:dyDescent="0.2">
      <c r="C438" s="36"/>
      <c r="D438" s="36"/>
    </row>
    <row r="439" spans="3:4" x14ac:dyDescent="0.2">
      <c r="C439" s="36"/>
      <c r="D439" s="36"/>
    </row>
    <row r="440" spans="3:4" x14ac:dyDescent="0.2">
      <c r="C440" s="36"/>
      <c r="D440" s="36"/>
    </row>
    <row r="441" spans="3:4" x14ac:dyDescent="0.2">
      <c r="C441" s="36"/>
      <c r="D441" s="36"/>
    </row>
    <row r="442" spans="3:4" x14ac:dyDescent="0.2">
      <c r="C442" s="36"/>
      <c r="D442" s="36"/>
    </row>
    <row r="443" spans="3:4" x14ac:dyDescent="0.2">
      <c r="C443" s="36"/>
      <c r="D443" s="36"/>
    </row>
    <row r="444" spans="3:4" x14ac:dyDescent="0.2">
      <c r="C444" s="36"/>
      <c r="D444" s="36"/>
    </row>
    <row r="445" spans="3:4" x14ac:dyDescent="0.2">
      <c r="C445" s="36"/>
      <c r="D445" s="36"/>
    </row>
    <row r="446" spans="3:4" x14ac:dyDescent="0.2">
      <c r="C446" s="36"/>
      <c r="D446" s="36"/>
    </row>
    <row r="447" spans="3:4" x14ac:dyDescent="0.2">
      <c r="C447" s="36"/>
      <c r="D447" s="36"/>
    </row>
    <row r="448" spans="3:4" x14ac:dyDescent="0.2">
      <c r="C448" s="36"/>
      <c r="D448" s="36"/>
    </row>
    <row r="449" spans="3:4" x14ac:dyDescent="0.2">
      <c r="C449" s="36"/>
      <c r="D449" s="36"/>
    </row>
    <row r="450" spans="3:4" x14ac:dyDescent="0.2">
      <c r="C450" s="36"/>
      <c r="D450" s="36"/>
    </row>
    <row r="451" spans="3:4" x14ac:dyDescent="0.2">
      <c r="C451" s="36"/>
      <c r="D451" s="36"/>
    </row>
    <row r="452" spans="3:4" x14ac:dyDescent="0.2">
      <c r="C452" s="36"/>
      <c r="D452" s="36"/>
    </row>
    <row r="453" spans="3:4" x14ac:dyDescent="0.2">
      <c r="C453" s="36"/>
      <c r="D453" s="36"/>
    </row>
    <row r="454" spans="3:4" x14ac:dyDescent="0.2">
      <c r="C454" s="36"/>
      <c r="D454" s="36"/>
    </row>
    <row r="455" spans="3:4" x14ac:dyDescent="0.2">
      <c r="C455" s="36"/>
      <c r="D455" s="36"/>
    </row>
    <row r="456" spans="3:4" x14ac:dyDescent="0.2">
      <c r="C456" s="36"/>
      <c r="D456" s="36"/>
    </row>
    <row r="457" spans="3:4" x14ac:dyDescent="0.2">
      <c r="C457" s="36"/>
      <c r="D457" s="36"/>
    </row>
    <row r="458" spans="3:4" x14ac:dyDescent="0.2">
      <c r="C458" s="36"/>
      <c r="D458" s="36"/>
    </row>
    <row r="459" spans="3:4" x14ac:dyDescent="0.2">
      <c r="C459" s="36"/>
      <c r="D459" s="36"/>
    </row>
    <row r="460" spans="3:4" x14ac:dyDescent="0.2">
      <c r="C460" s="36"/>
      <c r="D460" s="36"/>
    </row>
    <row r="461" spans="3:4" x14ac:dyDescent="0.2">
      <c r="C461" s="36"/>
      <c r="D461" s="36"/>
    </row>
    <row r="462" spans="3:4" x14ac:dyDescent="0.2">
      <c r="C462" s="36"/>
      <c r="D462" s="36"/>
    </row>
    <row r="463" spans="3:4" x14ac:dyDescent="0.2">
      <c r="C463" s="36"/>
      <c r="D463" s="36"/>
    </row>
    <row r="464" spans="3:4" x14ac:dyDescent="0.2">
      <c r="C464" s="36"/>
      <c r="D464" s="36"/>
    </row>
    <row r="465" spans="3:4" x14ac:dyDescent="0.2">
      <c r="C465" s="36"/>
      <c r="D465" s="36"/>
    </row>
    <row r="466" spans="3:4" x14ac:dyDescent="0.2">
      <c r="C466" s="36"/>
      <c r="D466" s="36"/>
    </row>
    <row r="467" spans="3:4" x14ac:dyDescent="0.2">
      <c r="C467" s="36"/>
      <c r="D467" s="36"/>
    </row>
    <row r="468" spans="3:4" x14ac:dyDescent="0.2">
      <c r="C468" s="36"/>
      <c r="D468" s="36"/>
    </row>
    <row r="469" spans="3:4" x14ac:dyDescent="0.2">
      <c r="C469" s="36"/>
      <c r="D469" s="36"/>
    </row>
    <row r="470" spans="3:4" x14ac:dyDescent="0.2">
      <c r="C470" s="36"/>
      <c r="D470" s="36"/>
    </row>
    <row r="471" spans="3:4" x14ac:dyDescent="0.2">
      <c r="C471" s="36"/>
      <c r="D471" s="36"/>
    </row>
    <row r="472" spans="3:4" x14ac:dyDescent="0.2">
      <c r="C472" s="36"/>
      <c r="D472" s="36"/>
    </row>
    <row r="473" spans="3:4" x14ac:dyDescent="0.2">
      <c r="C473" s="36"/>
      <c r="D473" s="36"/>
    </row>
    <row r="474" spans="3:4" x14ac:dyDescent="0.2">
      <c r="C474" s="36"/>
      <c r="D474" s="36"/>
    </row>
    <row r="475" spans="3:4" x14ac:dyDescent="0.2">
      <c r="C475" s="36"/>
      <c r="D475" s="36"/>
    </row>
    <row r="476" spans="3:4" x14ac:dyDescent="0.2">
      <c r="C476" s="36"/>
      <c r="D476" s="36"/>
    </row>
    <row r="477" spans="3:4" x14ac:dyDescent="0.2">
      <c r="C477" s="36"/>
      <c r="D477" s="36"/>
    </row>
    <row r="478" spans="3:4" x14ac:dyDescent="0.2">
      <c r="C478" s="36"/>
      <c r="D478" s="36"/>
    </row>
    <row r="479" spans="3:4" x14ac:dyDescent="0.2">
      <c r="C479" s="36"/>
      <c r="D479" s="36"/>
    </row>
    <row r="480" spans="3:4" x14ac:dyDescent="0.2">
      <c r="C480" s="36"/>
      <c r="D480" s="36"/>
    </row>
    <row r="481" spans="3:4" x14ac:dyDescent="0.2">
      <c r="C481" s="36"/>
      <c r="D481" s="36"/>
    </row>
    <row r="482" spans="3:4" x14ac:dyDescent="0.2">
      <c r="C482" s="36"/>
      <c r="D482" s="36"/>
    </row>
    <row r="483" spans="3:4" x14ac:dyDescent="0.2">
      <c r="C483" s="36"/>
      <c r="D483" s="36"/>
    </row>
    <row r="484" spans="3:4" x14ac:dyDescent="0.2">
      <c r="C484" s="36"/>
      <c r="D484" s="36"/>
    </row>
    <row r="485" spans="3:4" x14ac:dyDescent="0.2">
      <c r="C485" s="36"/>
      <c r="D485" s="36"/>
    </row>
    <row r="486" spans="3:4" x14ac:dyDescent="0.2">
      <c r="C486" s="36"/>
      <c r="D486" s="36"/>
    </row>
    <row r="487" spans="3:4" x14ac:dyDescent="0.2">
      <c r="C487" s="36"/>
      <c r="D487" s="36"/>
    </row>
    <row r="488" spans="3:4" x14ac:dyDescent="0.2">
      <c r="C488" s="36"/>
      <c r="D488" s="36"/>
    </row>
    <row r="489" spans="3:4" x14ac:dyDescent="0.2">
      <c r="C489" s="36"/>
      <c r="D489" s="36"/>
    </row>
    <row r="490" spans="3:4" x14ac:dyDescent="0.2">
      <c r="C490" s="36"/>
      <c r="D490" s="36"/>
    </row>
    <row r="491" spans="3:4" x14ac:dyDescent="0.2">
      <c r="C491" s="36"/>
      <c r="D491" s="36"/>
    </row>
    <row r="492" spans="3:4" x14ac:dyDescent="0.2">
      <c r="C492" s="36"/>
      <c r="D492" s="36"/>
    </row>
    <row r="493" spans="3:4" x14ac:dyDescent="0.2">
      <c r="C493" s="36"/>
      <c r="D493" s="36"/>
    </row>
    <row r="494" spans="3:4" x14ac:dyDescent="0.2">
      <c r="C494" s="36"/>
      <c r="D494" s="36"/>
    </row>
    <row r="495" spans="3:4" x14ac:dyDescent="0.2">
      <c r="C495" s="36"/>
      <c r="D495" s="36"/>
    </row>
    <row r="496" spans="3:4" x14ac:dyDescent="0.2">
      <c r="C496" s="36"/>
      <c r="D496" s="36"/>
    </row>
    <row r="497" spans="3:4" x14ac:dyDescent="0.2">
      <c r="C497" s="36"/>
      <c r="D497" s="36"/>
    </row>
    <row r="498" spans="3:4" x14ac:dyDescent="0.2">
      <c r="C498" s="36"/>
      <c r="D498" s="36"/>
    </row>
    <row r="499" spans="3:4" x14ac:dyDescent="0.2">
      <c r="C499" s="36"/>
      <c r="D499" s="36"/>
    </row>
    <row r="500" spans="3:4" x14ac:dyDescent="0.2">
      <c r="C500" s="36"/>
      <c r="D500" s="36"/>
    </row>
    <row r="501" spans="3:4" x14ac:dyDescent="0.2">
      <c r="C501" s="36"/>
      <c r="D501" s="36"/>
    </row>
    <row r="502" spans="3:4" x14ac:dyDescent="0.2">
      <c r="C502" s="36"/>
      <c r="D502" s="36"/>
    </row>
    <row r="503" spans="3:4" x14ac:dyDescent="0.2">
      <c r="C503" s="36"/>
      <c r="D503" s="36"/>
    </row>
    <row r="504" spans="3:4" x14ac:dyDescent="0.2">
      <c r="C504" s="36"/>
      <c r="D504" s="36"/>
    </row>
    <row r="505" spans="3:4" x14ac:dyDescent="0.2">
      <c r="C505" s="36"/>
      <c r="D505" s="36"/>
    </row>
    <row r="506" spans="3:4" x14ac:dyDescent="0.2">
      <c r="C506" s="36"/>
      <c r="D506" s="36"/>
    </row>
    <row r="507" spans="3:4" x14ac:dyDescent="0.2">
      <c r="C507" s="36"/>
      <c r="D507" s="36"/>
    </row>
    <row r="508" spans="3:4" x14ac:dyDescent="0.2">
      <c r="C508" s="36"/>
      <c r="D508" s="36"/>
    </row>
    <row r="509" spans="3:4" x14ac:dyDescent="0.2">
      <c r="C509" s="36"/>
      <c r="D509" s="36"/>
    </row>
    <row r="510" spans="3:4" x14ac:dyDescent="0.2">
      <c r="C510" s="36"/>
      <c r="D510" s="36"/>
    </row>
    <row r="511" spans="3:4" x14ac:dyDescent="0.2">
      <c r="C511" s="36"/>
      <c r="D511" s="36"/>
    </row>
    <row r="512" spans="3:4" x14ac:dyDescent="0.2">
      <c r="C512" s="36"/>
      <c r="D512" s="36"/>
    </row>
    <row r="513" spans="3:4" x14ac:dyDescent="0.2">
      <c r="C513" s="36"/>
      <c r="D513" s="36"/>
    </row>
    <row r="514" spans="3:4" x14ac:dyDescent="0.2">
      <c r="C514" s="36"/>
      <c r="D514" s="36"/>
    </row>
    <row r="515" spans="3:4" x14ac:dyDescent="0.2">
      <c r="C515" s="36"/>
      <c r="D515" s="36"/>
    </row>
    <row r="516" spans="3:4" x14ac:dyDescent="0.2">
      <c r="C516" s="36"/>
      <c r="D516" s="36"/>
    </row>
    <row r="517" spans="3:4" x14ac:dyDescent="0.2">
      <c r="C517" s="36"/>
      <c r="D517" s="36"/>
    </row>
    <row r="518" spans="3:4" x14ac:dyDescent="0.2">
      <c r="C518" s="36"/>
      <c r="D518" s="36"/>
    </row>
    <row r="519" spans="3:4" x14ac:dyDescent="0.2">
      <c r="C519" s="36"/>
      <c r="D519" s="36"/>
    </row>
    <row r="520" spans="3:4" x14ac:dyDescent="0.2">
      <c r="C520" s="36"/>
      <c r="D520" s="36"/>
    </row>
    <row r="521" spans="3:4" x14ac:dyDescent="0.2">
      <c r="C521" s="36"/>
      <c r="D521" s="36"/>
    </row>
    <row r="522" spans="3:4" x14ac:dyDescent="0.2">
      <c r="C522" s="36"/>
      <c r="D522" s="36"/>
    </row>
    <row r="523" spans="3:4" x14ac:dyDescent="0.2">
      <c r="C523" s="36"/>
      <c r="D523" s="36"/>
    </row>
    <row r="524" spans="3:4" x14ac:dyDescent="0.2">
      <c r="C524" s="36"/>
      <c r="D524" s="36"/>
    </row>
    <row r="525" spans="3:4" x14ac:dyDescent="0.2">
      <c r="C525" s="36"/>
      <c r="D525" s="36"/>
    </row>
    <row r="526" spans="3:4" x14ac:dyDescent="0.2">
      <c r="C526" s="36"/>
      <c r="D526" s="36"/>
    </row>
    <row r="527" spans="3:4" x14ac:dyDescent="0.2">
      <c r="C527" s="36"/>
      <c r="D527" s="36"/>
    </row>
    <row r="528" spans="3:4" x14ac:dyDescent="0.2">
      <c r="C528" s="36"/>
      <c r="D528" s="36"/>
    </row>
    <row r="529" spans="3:4" x14ac:dyDescent="0.2">
      <c r="C529" s="36"/>
      <c r="D529" s="36"/>
    </row>
    <row r="530" spans="3:4" x14ac:dyDescent="0.2">
      <c r="C530" s="36"/>
      <c r="D530" s="36"/>
    </row>
    <row r="531" spans="3:4" x14ac:dyDescent="0.2">
      <c r="C531" s="36"/>
      <c r="D531" s="36"/>
    </row>
    <row r="532" spans="3:4" x14ac:dyDescent="0.2">
      <c r="C532" s="36"/>
      <c r="D532" s="36"/>
    </row>
    <row r="533" spans="3:4" x14ac:dyDescent="0.2">
      <c r="C533" s="36"/>
      <c r="D533" s="36"/>
    </row>
    <row r="534" spans="3:4" x14ac:dyDescent="0.2">
      <c r="C534" s="36"/>
      <c r="D534" s="36"/>
    </row>
    <row r="535" spans="3:4" x14ac:dyDescent="0.2">
      <c r="C535" s="36"/>
      <c r="D535" s="36"/>
    </row>
    <row r="536" spans="3:4" x14ac:dyDescent="0.2">
      <c r="C536" s="36"/>
      <c r="D536" s="36"/>
    </row>
    <row r="537" spans="3:4" x14ac:dyDescent="0.2">
      <c r="C537" s="36"/>
      <c r="D537" s="36"/>
    </row>
    <row r="538" spans="3:4" x14ac:dyDescent="0.2">
      <c r="C538" s="36"/>
      <c r="D538" s="36"/>
    </row>
    <row r="539" spans="3:4" x14ac:dyDescent="0.2">
      <c r="C539" s="36"/>
      <c r="D539" s="36"/>
    </row>
    <row r="540" spans="3:4" x14ac:dyDescent="0.2">
      <c r="C540" s="36"/>
      <c r="D540" s="36"/>
    </row>
    <row r="541" spans="3:4" x14ac:dyDescent="0.2">
      <c r="C541" s="36"/>
      <c r="D541" s="36"/>
    </row>
    <row r="542" spans="3:4" x14ac:dyDescent="0.2">
      <c r="C542" s="36"/>
      <c r="D542" s="36"/>
    </row>
    <row r="543" spans="3:4" x14ac:dyDescent="0.2">
      <c r="C543" s="36"/>
      <c r="D543" s="36"/>
    </row>
    <row r="544" spans="3:4" x14ac:dyDescent="0.2">
      <c r="C544" s="36"/>
      <c r="D544" s="36"/>
    </row>
    <row r="545" spans="3:4" x14ac:dyDescent="0.2">
      <c r="C545" s="36"/>
      <c r="D545" s="36"/>
    </row>
    <row r="546" spans="3:4" x14ac:dyDescent="0.2">
      <c r="C546" s="36"/>
      <c r="D546" s="36"/>
    </row>
    <row r="547" spans="3:4" x14ac:dyDescent="0.2">
      <c r="C547" s="36"/>
      <c r="D547" s="36"/>
    </row>
    <row r="548" spans="3:4" x14ac:dyDescent="0.2">
      <c r="C548" s="36"/>
      <c r="D548" s="36"/>
    </row>
    <row r="549" spans="3:4" x14ac:dyDescent="0.2">
      <c r="C549" s="36"/>
      <c r="D549" s="36"/>
    </row>
    <row r="550" spans="3:4" x14ac:dyDescent="0.2">
      <c r="C550" s="36"/>
      <c r="D550" s="36"/>
    </row>
    <row r="551" spans="3:4" x14ac:dyDescent="0.2">
      <c r="C551" s="36"/>
      <c r="D551" s="36"/>
    </row>
    <row r="552" spans="3:4" x14ac:dyDescent="0.2">
      <c r="C552" s="36"/>
      <c r="D552" s="36"/>
    </row>
    <row r="553" spans="3:4" x14ac:dyDescent="0.2">
      <c r="C553" s="36"/>
      <c r="D553" s="36"/>
    </row>
    <row r="554" spans="3:4" x14ac:dyDescent="0.2">
      <c r="C554" s="36"/>
      <c r="D554" s="36"/>
    </row>
    <row r="555" spans="3:4" x14ac:dyDescent="0.2">
      <c r="C555" s="36"/>
      <c r="D555" s="36"/>
    </row>
    <row r="556" spans="3:4" x14ac:dyDescent="0.2">
      <c r="C556" s="36"/>
      <c r="D556" s="36"/>
    </row>
    <row r="557" spans="3:4" x14ac:dyDescent="0.2">
      <c r="C557" s="36"/>
      <c r="D557" s="36"/>
    </row>
    <row r="558" spans="3:4" x14ac:dyDescent="0.2">
      <c r="C558" s="36"/>
      <c r="D558" s="36"/>
    </row>
    <row r="559" spans="3:4" x14ac:dyDescent="0.2">
      <c r="C559" s="36"/>
      <c r="D559" s="36"/>
    </row>
    <row r="560" spans="3:4" x14ac:dyDescent="0.2">
      <c r="C560" s="36"/>
      <c r="D560" s="36"/>
    </row>
    <row r="561" spans="3:4" x14ac:dyDescent="0.2">
      <c r="C561" s="36"/>
      <c r="D561" s="36"/>
    </row>
    <row r="562" spans="3:4" x14ac:dyDescent="0.2">
      <c r="C562" s="36"/>
      <c r="D562" s="36"/>
    </row>
    <row r="563" spans="3:4" x14ac:dyDescent="0.2">
      <c r="C563" s="36"/>
      <c r="D563" s="36"/>
    </row>
    <row r="564" spans="3:4" x14ac:dyDescent="0.2">
      <c r="C564" s="36"/>
      <c r="D564" s="36"/>
    </row>
    <row r="565" spans="3:4" x14ac:dyDescent="0.2">
      <c r="C565" s="36"/>
      <c r="D565" s="36"/>
    </row>
    <row r="566" spans="3:4" x14ac:dyDescent="0.2">
      <c r="C566" s="36"/>
      <c r="D566" s="36"/>
    </row>
    <row r="567" spans="3:4" x14ac:dyDescent="0.2">
      <c r="C567" s="36"/>
      <c r="D567" s="36"/>
    </row>
    <row r="568" spans="3:4" x14ac:dyDescent="0.2">
      <c r="C568" s="36"/>
      <c r="D568" s="36"/>
    </row>
    <row r="569" spans="3:4" x14ac:dyDescent="0.2">
      <c r="C569" s="36"/>
      <c r="D569" s="36"/>
    </row>
    <row r="570" spans="3:4" x14ac:dyDescent="0.2">
      <c r="C570" s="36"/>
      <c r="D570" s="36"/>
    </row>
    <row r="571" spans="3:4" x14ac:dyDescent="0.2">
      <c r="C571" s="36"/>
      <c r="D571" s="36"/>
    </row>
    <row r="572" spans="3:4" x14ac:dyDescent="0.2">
      <c r="C572" s="36"/>
      <c r="D572" s="36"/>
    </row>
    <row r="573" spans="3:4" x14ac:dyDescent="0.2">
      <c r="C573" s="36"/>
      <c r="D573" s="36"/>
    </row>
    <row r="574" spans="3:4" x14ac:dyDescent="0.2">
      <c r="C574" s="36"/>
      <c r="D574" s="36"/>
    </row>
    <row r="575" spans="3:4" x14ac:dyDescent="0.2">
      <c r="C575" s="36"/>
      <c r="D575" s="36"/>
    </row>
    <row r="576" spans="3:4" x14ac:dyDescent="0.2">
      <c r="C576" s="36"/>
      <c r="D576" s="36"/>
    </row>
    <row r="577" spans="3:4" x14ac:dyDescent="0.2">
      <c r="C577" s="36"/>
      <c r="D577" s="36"/>
    </row>
    <row r="578" spans="3:4" x14ac:dyDescent="0.2">
      <c r="C578" s="36"/>
      <c r="D578" s="36"/>
    </row>
    <row r="579" spans="3:4" x14ac:dyDescent="0.2">
      <c r="C579" s="36"/>
      <c r="D579" s="36"/>
    </row>
    <row r="580" spans="3:4" x14ac:dyDescent="0.2">
      <c r="C580" s="36"/>
      <c r="D580" s="36"/>
    </row>
    <row r="581" spans="3:4" x14ac:dyDescent="0.2">
      <c r="C581" s="36"/>
      <c r="D581" s="36"/>
    </row>
    <row r="582" spans="3:4" x14ac:dyDescent="0.2">
      <c r="C582" s="36"/>
      <c r="D582" s="36"/>
    </row>
    <row r="583" spans="3:4" x14ac:dyDescent="0.2">
      <c r="C583" s="36"/>
      <c r="D583" s="36"/>
    </row>
    <row r="584" spans="3:4" x14ac:dyDescent="0.2">
      <c r="C584" s="36"/>
      <c r="D584" s="36"/>
    </row>
    <row r="585" spans="3:4" x14ac:dyDescent="0.2">
      <c r="C585" s="36"/>
      <c r="D585" s="36"/>
    </row>
    <row r="586" spans="3:4" x14ac:dyDescent="0.2">
      <c r="C586" s="36"/>
      <c r="D586" s="36"/>
    </row>
    <row r="587" spans="3:4" x14ac:dyDescent="0.2">
      <c r="C587" s="36"/>
      <c r="D587" s="36"/>
    </row>
    <row r="588" spans="3:4" x14ac:dyDescent="0.2">
      <c r="C588" s="36"/>
      <c r="D588" s="36"/>
    </row>
    <row r="589" spans="3:4" x14ac:dyDescent="0.2">
      <c r="C589" s="36"/>
      <c r="D589" s="36"/>
    </row>
    <row r="590" spans="3:4" x14ac:dyDescent="0.2">
      <c r="C590" s="36"/>
      <c r="D590" s="36"/>
    </row>
    <row r="591" spans="3:4" x14ac:dyDescent="0.2">
      <c r="C591" s="36"/>
      <c r="D591" s="36"/>
    </row>
    <row r="592" spans="3:4" x14ac:dyDescent="0.2">
      <c r="C592" s="36"/>
      <c r="D592" s="36"/>
    </row>
    <row r="593" spans="3:4" x14ac:dyDescent="0.2">
      <c r="C593" s="36"/>
      <c r="D593" s="36"/>
    </row>
    <row r="594" spans="3:4" x14ac:dyDescent="0.2">
      <c r="C594" s="36"/>
      <c r="D594" s="36"/>
    </row>
    <row r="595" spans="3:4" x14ac:dyDescent="0.2">
      <c r="C595" s="36"/>
      <c r="D595" s="36"/>
    </row>
    <row r="596" spans="3:4" x14ac:dyDescent="0.2">
      <c r="C596" s="36"/>
      <c r="D596" s="36"/>
    </row>
    <row r="597" spans="3:4" x14ac:dyDescent="0.2">
      <c r="C597" s="36"/>
      <c r="D597" s="36"/>
    </row>
    <row r="598" spans="3:4" x14ac:dyDescent="0.2">
      <c r="C598" s="36"/>
      <c r="D598" s="36"/>
    </row>
    <row r="599" spans="3:4" x14ac:dyDescent="0.2">
      <c r="C599" s="36"/>
      <c r="D599" s="36"/>
    </row>
    <row r="600" spans="3:4" x14ac:dyDescent="0.2">
      <c r="C600" s="36"/>
      <c r="D600" s="36"/>
    </row>
    <row r="601" spans="3:4" x14ac:dyDescent="0.2">
      <c r="C601" s="36"/>
      <c r="D601" s="36"/>
    </row>
    <row r="602" spans="3:4" x14ac:dyDescent="0.2">
      <c r="C602" s="36"/>
      <c r="D602" s="36"/>
    </row>
    <row r="603" spans="3:4" x14ac:dyDescent="0.2">
      <c r="C603" s="36"/>
      <c r="D603" s="36"/>
    </row>
    <row r="604" spans="3:4" x14ac:dyDescent="0.2">
      <c r="C604" s="36"/>
      <c r="D604" s="36"/>
    </row>
    <row r="605" spans="3:4" x14ac:dyDescent="0.2">
      <c r="C605" s="36"/>
      <c r="D605" s="36"/>
    </row>
    <row r="606" spans="3:4" x14ac:dyDescent="0.2">
      <c r="C606" s="36"/>
      <c r="D606" s="36"/>
    </row>
    <row r="607" spans="3:4" x14ac:dyDescent="0.2">
      <c r="C607" s="36"/>
      <c r="D607" s="36"/>
    </row>
    <row r="608" spans="3:4" x14ac:dyDescent="0.2">
      <c r="C608" s="36"/>
      <c r="D608" s="36"/>
    </row>
    <row r="609" spans="3:4" x14ac:dyDescent="0.2">
      <c r="C609" s="36"/>
      <c r="D609" s="36"/>
    </row>
    <row r="610" spans="3:4" x14ac:dyDescent="0.2">
      <c r="C610" s="36"/>
      <c r="D610" s="36"/>
    </row>
    <row r="611" spans="3:4" x14ac:dyDescent="0.2">
      <c r="C611" s="36"/>
      <c r="D611" s="36"/>
    </row>
    <row r="612" spans="3:4" x14ac:dyDescent="0.2">
      <c r="C612" s="36"/>
      <c r="D612" s="36"/>
    </row>
    <row r="613" spans="3:4" x14ac:dyDescent="0.2">
      <c r="C613" s="36"/>
      <c r="D613" s="36"/>
    </row>
    <row r="614" spans="3:4" x14ac:dyDescent="0.2">
      <c r="C614" s="36"/>
      <c r="D614" s="36"/>
    </row>
    <row r="615" spans="3:4" x14ac:dyDescent="0.2">
      <c r="C615" s="36"/>
      <c r="D615" s="36"/>
    </row>
    <row r="616" spans="3:4" x14ac:dyDescent="0.2">
      <c r="C616" s="36"/>
      <c r="D616" s="36"/>
    </row>
    <row r="617" spans="3:4" x14ac:dyDescent="0.2">
      <c r="C617" s="36"/>
      <c r="D617" s="36"/>
    </row>
    <row r="618" spans="3:4" x14ac:dyDescent="0.2">
      <c r="C618" s="36"/>
      <c r="D618" s="36"/>
    </row>
    <row r="619" spans="3:4" x14ac:dyDescent="0.2">
      <c r="C619" s="36"/>
      <c r="D619" s="36"/>
    </row>
    <row r="620" spans="3:4" x14ac:dyDescent="0.2">
      <c r="C620" s="36"/>
      <c r="D620" s="36"/>
    </row>
    <row r="621" spans="3:4" x14ac:dyDescent="0.2">
      <c r="C621" s="36"/>
      <c r="D621" s="36"/>
    </row>
    <row r="622" spans="3:4" x14ac:dyDescent="0.2">
      <c r="C622" s="36"/>
      <c r="D622" s="36"/>
    </row>
    <row r="623" spans="3:4" x14ac:dyDescent="0.2">
      <c r="C623" s="36"/>
      <c r="D623" s="36"/>
    </row>
    <row r="624" spans="3:4" x14ac:dyDescent="0.2">
      <c r="C624" s="36"/>
      <c r="D624" s="36"/>
    </row>
    <row r="625" spans="3:4" x14ac:dyDescent="0.2">
      <c r="C625" s="36"/>
      <c r="D625" s="36"/>
    </row>
    <row r="626" spans="3:4" x14ac:dyDescent="0.2">
      <c r="C626" s="36"/>
      <c r="D626" s="36"/>
    </row>
    <row r="627" spans="3:4" x14ac:dyDescent="0.2">
      <c r="C627" s="36"/>
      <c r="D627" s="36"/>
    </row>
    <row r="628" spans="3:4" x14ac:dyDescent="0.2">
      <c r="C628" s="36"/>
      <c r="D628" s="36"/>
    </row>
    <row r="629" spans="3:4" x14ac:dyDescent="0.2">
      <c r="C629" s="36"/>
      <c r="D629" s="36"/>
    </row>
    <row r="630" spans="3:4" x14ac:dyDescent="0.2">
      <c r="C630" s="36"/>
      <c r="D630" s="36"/>
    </row>
    <row r="631" spans="3:4" x14ac:dyDescent="0.2">
      <c r="C631" s="36"/>
      <c r="D631" s="36"/>
    </row>
    <row r="632" spans="3:4" x14ac:dyDescent="0.2">
      <c r="C632" s="36"/>
      <c r="D632" s="36"/>
    </row>
    <row r="633" spans="3:4" x14ac:dyDescent="0.2">
      <c r="C633" s="36"/>
      <c r="D633" s="36"/>
    </row>
    <row r="634" spans="3:4" x14ac:dyDescent="0.2">
      <c r="C634" s="36"/>
      <c r="D634" s="36"/>
    </row>
    <row r="635" spans="3:4" x14ac:dyDescent="0.2">
      <c r="C635" s="36"/>
      <c r="D635" s="36"/>
    </row>
    <row r="636" spans="3:4" x14ac:dyDescent="0.2">
      <c r="C636" s="36"/>
      <c r="D636" s="36"/>
    </row>
    <row r="637" spans="3:4" x14ac:dyDescent="0.2">
      <c r="C637" s="36"/>
      <c r="D637" s="36"/>
    </row>
    <row r="638" spans="3:4" x14ac:dyDescent="0.2">
      <c r="C638" s="36"/>
      <c r="D638" s="36"/>
    </row>
    <row r="639" spans="3:4" x14ac:dyDescent="0.2">
      <c r="C639" s="36"/>
      <c r="D639" s="36"/>
    </row>
    <row r="640" spans="3:4" x14ac:dyDescent="0.2">
      <c r="C640" s="36"/>
      <c r="D640" s="36"/>
    </row>
    <row r="641" spans="3:4" x14ac:dyDescent="0.2">
      <c r="C641" s="36"/>
      <c r="D641" s="36"/>
    </row>
    <row r="642" spans="3:4" x14ac:dyDescent="0.2">
      <c r="C642" s="36"/>
      <c r="D642" s="36"/>
    </row>
    <row r="643" spans="3:4" x14ac:dyDescent="0.2">
      <c r="C643" s="36"/>
      <c r="D643" s="36"/>
    </row>
    <row r="644" spans="3:4" x14ac:dyDescent="0.2">
      <c r="C644" s="36"/>
      <c r="D644" s="36"/>
    </row>
    <row r="645" spans="3:4" x14ac:dyDescent="0.2">
      <c r="C645" s="36"/>
      <c r="D645" s="36"/>
    </row>
    <row r="646" spans="3:4" x14ac:dyDescent="0.2">
      <c r="C646" s="36"/>
      <c r="D646" s="36"/>
    </row>
    <row r="647" spans="3:4" x14ac:dyDescent="0.2">
      <c r="C647" s="36"/>
      <c r="D647" s="36"/>
    </row>
    <row r="648" spans="3:4" x14ac:dyDescent="0.2">
      <c r="C648" s="36"/>
      <c r="D648" s="36"/>
    </row>
    <row r="649" spans="3:4" x14ac:dyDescent="0.2">
      <c r="C649" s="36"/>
      <c r="D649" s="36"/>
    </row>
    <row r="650" spans="3:4" x14ac:dyDescent="0.2">
      <c r="C650" s="36"/>
      <c r="D650" s="36"/>
    </row>
    <row r="651" spans="3:4" x14ac:dyDescent="0.2">
      <c r="C651" s="36"/>
      <c r="D651" s="36"/>
    </row>
    <row r="652" spans="3:4" x14ac:dyDescent="0.2">
      <c r="C652" s="36"/>
      <c r="D652" s="36"/>
    </row>
    <row r="653" spans="3:4" x14ac:dyDescent="0.2">
      <c r="C653" s="36"/>
      <c r="D653" s="36"/>
    </row>
    <row r="654" spans="3:4" x14ac:dyDescent="0.2">
      <c r="C654" s="36"/>
      <c r="D654" s="36"/>
    </row>
    <row r="655" spans="3:4" x14ac:dyDescent="0.2">
      <c r="C655" s="36"/>
      <c r="D655" s="36"/>
    </row>
    <row r="656" spans="3:4" x14ac:dyDescent="0.2">
      <c r="C656" s="36"/>
      <c r="D656" s="36"/>
    </row>
    <row r="657" spans="3:4" x14ac:dyDescent="0.2">
      <c r="C657" s="36"/>
      <c r="D657" s="36"/>
    </row>
    <row r="658" spans="3:4" x14ac:dyDescent="0.2">
      <c r="C658" s="36"/>
      <c r="D658" s="36"/>
    </row>
    <row r="659" spans="3:4" x14ac:dyDescent="0.2">
      <c r="C659" s="36"/>
      <c r="D659" s="36"/>
    </row>
    <row r="660" spans="3:4" x14ac:dyDescent="0.2">
      <c r="C660" s="36"/>
      <c r="D660" s="36"/>
    </row>
    <row r="661" spans="3:4" x14ac:dyDescent="0.2">
      <c r="C661" s="36"/>
      <c r="D661" s="36"/>
    </row>
    <row r="662" spans="3:4" x14ac:dyDescent="0.2">
      <c r="C662" s="36"/>
      <c r="D662" s="36"/>
    </row>
    <row r="663" spans="3:4" x14ac:dyDescent="0.2">
      <c r="C663" s="36"/>
      <c r="D663" s="36"/>
    </row>
    <row r="664" spans="3:4" x14ac:dyDescent="0.2">
      <c r="C664" s="36"/>
      <c r="D664" s="36"/>
    </row>
    <row r="665" spans="3:4" x14ac:dyDescent="0.2">
      <c r="C665" s="36"/>
      <c r="D665" s="36"/>
    </row>
    <row r="666" spans="3:4" x14ac:dyDescent="0.2">
      <c r="C666" s="36"/>
      <c r="D666" s="36"/>
    </row>
    <row r="667" spans="3:4" x14ac:dyDescent="0.2">
      <c r="C667" s="36"/>
      <c r="D667" s="36"/>
    </row>
    <row r="668" spans="3:4" x14ac:dyDescent="0.2">
      <c r="C668" s="36"/>
      <c r="D668" s="36"/>
    </row>
    <row r="669" spans="3:4" x14ac:dyDescent="0.2">
      <c r="C669" s="36"/>
      <c r="D669" s="36"/>
    </row>
    <row r="670" spans="3:4" x14ac:dyDescent="0.2">
      <c r="C670" s="36"/>
      <c r="D670" s="36"/>
    </row>
    <row r="671" spans="3:4" x14ac:dyDescent="0.2">
      <c r="C671" s="36"/>
      <c r="D671" s="36"/>
    </row>
    <row r="672" spans="3:4" x14ac:dyDescent="0.2">
      <c r="C672" s="36"/>
      <c r="D672" s="36"/>
    </row>
    <row r="673" spans="3:4" x14ac:dyDescent="0.2">
      <c r="C673" s="36"/>
      <c r="D673" s="36"/>
    </row>
    <row r="674" spans="3:4" x14ac:dyDescent="0.2">
      <c r="C674" s="36"/>
      <c r="D674" s="36"/>
    </row>
    <row r="675" spans="3:4" x14ac:dyDescent="0.2">
      <c r="C675" s="36"/>
      <c r="D675" s="36"/>
    </row>
    <row r="676" spans="3:4" x14ac:dyDescent="0.2">
      <c r="C676" s="36"/>
      <c r="D676" s="36"/>
    </row>
    <row r="677" spans="3:4" x14ac:dyDescent="0.2">
      <c r="C677" s="36"/>
    </row>
    <row r="678" spans="3:4" x14ac:dyDescent="0.2">
      <c r="C678" s="36"/>
    </row>
    <row r="679" spans="3:4" x14ac:dyDescent="0.2">
      <c r="C679" s="36"/>
    </row>
    <row r="680" spans="3:4" x14ac:dyDescent="0.2">
      <c r="C680" s="36"/>
    </row>
    <row r="681" spans="3:4" x14ac:dyDescent="0.2">
      <c r="C681" s="36"/>
    </row>
    <row r="682" spans="3:4" x14ac:dyDescent="0.2">
      <c r="C682" s="36"/>
    </row>
    <row r="683" spans="3:4" x14ac:dyDescent="0.2">
      <c r="C683" s="36"/>
    </row>
    <row r="684" spans="3:4" x14ac:dyDescent="0.2">
      <c r="C684" s="36"/>
    </row>
    <row r="685" spans="3:4" x14ac:dyDescent="0.2">
      <c r="C685" s="36"/>
    </row>
    <row r="686" spans="3:4" x14ac:dyDescent="0.2">
      <c r="C686" s="36"/>
    </row>
    <row r="687" spans="3:4" x14ac:dyDescent="0.2">
      <c r="C687" s="36"/>
    </row>
    <row r="688" spans="3:4" x14ac:dyDescent="0.2">
      <c r="C688" s="36"/>
    </row>
    <row r="689" spans="3:3" x14ac:dyDescent="0.2">
      <c r="C689" s="36"/>
    </row>
    <row r="690" spans="3:3" x14ac:dyDescent="0.2">
      <c r="C690" s="36"/>
    </row>
    <row r="691" spans="3:3" x14ac:dyDescent="0.2">
      <c r="C691" s="36"/>
    </row>
    <row r="692" spans="3:3" x14ac:dyDescent="0.2">
      <c r="C692" s="36"/>
    </row>
    <row r="693" spans="3:3" x14ac:dyDescent="0.2">
      <c r="C693" s="36"/>
    </row>
    <row r="694" spans="3:3" x14ac:dyDescent="0.2">
      <c r="C694" s="36"/>
    </row>
    <row r="695" spans="3:3" x14ac:dyDescent="0.2">
      <c r="C695" s="36"/>
    </row>
    <row r="696" spans="3:3" x14ac:dyDescent="0.2">
      <c r="C696" s="36"/>
    </row>
    <row r="697" spans="3:3" x14ac:dyDescent="0.2">
      <c r="C697" s="36"/>
    </row>
    <row r="698" spans="3:3" x14ac:dyDescent="0.2">
      <c r="C698" s="36"/>
    </row>
    <row r="699" spans="3:3" x14ac:dyDescent="0.2">
      <c r="C699" s="36"/>
    </row>
    <row r="700" spans="3:3" x14ac:dyDescent="0.2">
      <c r="C700" s="36"/>
    </row>
    <row r="701" spans="3:3" x14ac:dyDescent="0.2">
      <c r="C701" s="36"/>
    </row>
    <row r="702" spans="3:3" x14ac:dyDescent="0.2">
      <c r="C702" s="36"/>
    </row>
    <row r="703" spans="3:3" x14ac:dyDescent="0.2">
      <c r="C703" s="36"/>
    </row>
    <row r="704" spans="3:3" x14ac:dyDescent="0.2">
      <c r="C704" s="36"/>
    </row>
    <row r="705" spans="3:3" x14ac:dyDescent="0.2">
      <c r="C705" s="36"/>
    </row>
    <row r="706" spans="3:3" x14ac:dyDescent="0.2">
      <c r="C706" s="36"/>
    </row>
    <row r="707" spans="3:3" x14ac:dyDescent="0.2">
      <c r="C707" s="36"/>
    </row>
    <row r="708" spans="3:3" x14ac:dyDescent="0.2">
      <c r="C708" s="36"/>
    </row>
    <row r="709" spans="3:3" x14ac:dyDescent="0.2">
      <c r="C709" s="36"/>
    </row>
    <row r="710" spans="3:3" x14ac:dyDescent="0.2">
      <c r="C710" s="36"/>
    </row>
    <row r="711" spans="3:3" x14ac:dyDescent="0.2">
      <c r="C711" s="36"/>
    </row>
    <row r="712" spans="3:3" x14ac:dyDescent="0.2">
      <c r="C712" s="36"/>
    </row>
    <row r="713" spans="3:3" x14ac:dyDescent="0.2">
      <c r="C713" s="36"/>
    </row>
    <row r="714" spans="3:3" x14ac:dyDescent="0.2">
      <c r="C714" s="36"/>
    </row>
    <row r="715" spans="3:3" x14ac:dyDescent="0.2">
      <c r="C715" s="36"/>
    </row>
    <row r="716" spans="3:3" x14ac:dyDescent="0.2">
      <c r="C716" s="36"/>
    </row>
    <row r="717" spans="3:3" x14ac:dyDescent="0.2">
      <c r="C717" s="36"/>
    </row>
    <row r="718" spans="3:3" x14ac:dyDescent="0.2">
      <c r="C718" s="36"/>
    </row>
    <row r="719" spans="3:3" x14ac:dyDescent="0.2">
      <c r="C719" s="36"/>
    </row>
    <row r="720" spans="3:3" x14ac:dyDescent="0.2">
      <c r="C720" s="36"/>
    </row>
    <row r="721" spans="3:3" x14ac:dyDescent="0.2">
      <c r="C721" s="36"/>
    </row>
    <row r="722" spans="3:3" x14ac:dyDescent="0.2">
      <c r="C722" s="36"/>
    </row>
    <row r="723" spans="3:3" x14ac:dyDescent="0.2">
      <c r="C723" s="36"/>
    </row>
    <row r="724" spans="3:3" x14ac:dyDescent="0.2">
      <c r="C724" s="36"/>
    </row>
    <row r="725" spans="3:3" x14ac:dyDescent="0.2">
      <c r="C725" s="36"/>
    </row>
    <row r="726" spans="3:3" x14ac:dyDescent="0.2">
      <c r="C726" s="36"/>
    </row>
    <row r="727" spans="3:3" x14ac:dyDescent="0.2">
      <c r="C727" s="36"/>
    </row>
    <row r="728" spans="3:3" x14ac:dyDescent="0.2">
      <c r="C728" s="36"/>
    </row>
    <row r="729" spans="3:3" x14ac:dyDescent="0.2">
      <c r="C729" s="36"/>
    </row>
    <row r="730" spans="3:3" x14ac:dyDescent="0.2">
      <c r="C730" s="36"/>
    </row>
    <row r="731" spans="3:3" x14ac:dyDescent="0.2">
      <c r="C731" s="36"/>
    </row>
    <row r="732" spans="3:3" x14ac:dyDescent="0.2">
      <c r="C732" s="36"/>
    </row>
    <row r="733" spans="3:3" x14ac:dyDescent="0.2">
      <c r="C733" s="36"/>
    </row>
    <row r="734" spans="3:3" x14ac:dyDescent="0.2">
      <c r="C734" s="36"/>
    </row>
    <row r="735" spans="3:3" x14ac:dyDescent="0.2">
      <c r="C735" s="36"/>
    </row>
    <row r="736" spans="3:3" x14ac:dyDescent="0.2">
      <c r="C736" s="36"/>
    </row>
    <row r="737" spans="3:3" x14ac:dyDescent="0.2">
      <c r="C737" s="36"/>
    </row>
    <row r="738" spans="3:3" x14ac:dyDescent="0.2">
      <c r="C738" s="36"/>
    </row>
    <row r="739" spans="3:3" x14ac:dyDescent="0.2">
      <c r="C739" s="36"/>
    </row>
    <row r="740" spans="3:3" x14ac:dyDescent="0.2">
      <c r="C740" s="3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  <ignoredErrors>
    <ignoredError sqref="J8 J20 J9:J19 J21:J36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67"/>
  <sheetViews>
    <sheetView zoomScaleNormal="100" workbookViewId="0">
      <pane xSplit="2" ySplit="7" topLeftCell="C8" activePane="bottomRight" state="frozen"/>
      <selection activeCell="G40" sqref="G40"/>
      <selection pane="topRight" activeCell="G40" sqref="G40"/>
      <selection pane="bottomLeft" activeCell="G40" sqref="G40"/>
      <selection pane="bottomRight" activeCell="L30" sqref="L30"/>
    </sheetView>
  </sheetViews>
  <sheetFormatPr baseColWidth="10" defaultColWidth="8.85546875" defaultRowHeight="12.75" x14ac:dyDescent="0.2"/>
  <cols>
    <col min="1" max="1" width="6.5703125" style="2" customWidth="1"/>
    <col min="2" max="2" width="14" style="2" bestFit="1" customWidth="1"/>
    <col min="3" max="3" width="14.85546875" style="2" bestFit="1" customWidth="1"/>
    <col min="4" max="4" width="12.140625" style="2" bestFit="1" customWidth="1"/>
    <col min="5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1" width="11.42578125" style="2" customWidth="1"/>
    <col min="12" max="12" width="13" style="2" bestFit="1" customWidth="1"/>
    <col min="13" max="15" width="12.85546875" style="2" bestFit="1" customWidth="1"/>
    <col min="16" max="235" width="11.42578125" style="2" customWidth="1"/>
    <col min="236" max="16384" width="8.85546875" style="2"/>
  </cols>
  <sheetData>
    <row r="1" spans="1:20" ht="22.5" customHeight="1" x14ac:dyDescent="0.2">
      <c r="A1" s="84" t="s">
        <v>439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20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438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20" ht="14.25" x14ac:dyDescent="0.2">
      <c r="A3" s="87"/>
      <c r="B3" s="87"/>
      <c r="C3" s="8" t="s">
        <v>50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Q3" s="79"/>
    </row>
    <row r="4" spans="1:20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47</v>
      </c>
      <c r="O4" s="17" t="s">
        <v>52</v>
      </c>
    </row>
    <row r="5" spans="1:20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51</v>
      </c>
      <c r="N5" s="27"/>
      <c r="O5" s="27"/>
      <c r="P5" s="79" t="s">
        <v>423</v>
      </c>
    </row>
    <row r="6" spans="1:20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2">
      <c r="A8" s="33">
        <v>301</v>
      </c>
      <c r="B8" s="34" t="s">
        <v>90</v>
      </c>
      <c r="C8" s="36">
        <v>23705891129</v>
      </c>
      <c r="D8" s="36">
        <f>'jan-juli'!D8</f>
        <v>699827</v>
      </c>
      <c r="E8" s="37">
        <f>(C8)/D8</f>
        <v>33873.930455669761</v>
      </c>
      <c r="F8" s="38">
        <f>IF(ISNUMBER(C8),E8/E$365,"")</f>
        <v>1.4198571508850006</v>
      </c>
      <c r="G8" s="37">
        <f>(E$365-E8)*0.6</f>
        <v>-6009.9899154768127</v>
      </c>
      <c r="H8" s="39">
        <f>IF(E8&gt;=E$365*0.9,0,IF(E8&lt;0.9*E$365,(E$365*0.9-E8)*0.35))</f>
        <v>0</v>
      </c>
      <c r="I8" s="37">
        <f>G8+H8</f>
        <v>-6009.9899154768127</v>
      </c>
      <c r="J8" s="81">
        <f>I$367</f>
        <v>-338.32834152758278</v>
      </c>
      <c r="K8" s="37">
        <f>I8+J8</f>
        <v>-6348.3182570043955</v>
      </c>
      <c r="L8" s="37">
        <f>(I8*D8)</f>
        <v>-4205953212.5783916</v>
      </c>
      <c r="M8" s="37">
        <f>(K8*D8)</f>
        <v>-4442724520.844615</v>
      </c>
      <c r="N8" s="41">
        <f>'jan-juli'!M8</f>
        <v>-4121951421.2962856</v>
      </c>
      <c r="O8" s="41">
        <f>M8-N8</f>
        <v>-320773099.54832935</v>
      </c>
      <c r="Q8" s="61"/>
      <c r="R8" s="62"/>
      <c r="S8" s="62"/>
      <c r="T8" s="62"/>
    </row>
    <row r="9" spans="1:20" s="34" customFormat="1" x14ac:dyDescent="0.2">
      <c r="A9" s="33">
        <v>1101</v>
      </c>
      <c r="B9" s="34" t="s">
        <v>204</v>
      </c>
      <c r="C9" s="36">
        <v>348418509</v>
      </c>
      <c r="D9" s="36">
        <f>'jan-juli'!D9</f>
        <v>14860</v>
      </c>
      <c r="E9" s="37">
        <f t="shared" ref="E9:E72" si="1">(C9)/D9</f>
        <v>23446.736810228802</v>
      </c>
      <c r="F9" s="38">
        <f t="shared" ref="F9:F72" si="2">IF(ISNUMBER(C9),E9/E$365,"")</f>
        <v>0.98279167717160321</v>
      </c>
      <c r="G9" s="37">
        <f t="shared" ref="G9:G72" si="3">(E$365-E9)*0.6</f>
        <v>246.32627178776238</v>
      </c>
      <c r="H9" s="39">
        <f t="shared" ref="H9:H72" si="4">IF(E9&gt;=E$365*0.9,0,IF(E9&lt;0.9*E$365,(E$365*0.9-E9)*0.35))</f>
        <v>0</v>
      </c>
      <c r="I9" s="37">
        <f t="shared" ref="I9:I72" si="5">G9+H9</f>
        <v>246.32627178776238</v>
      </c>
      <c r="J9" s="81">
        <f t="shared" ref="J9:J72" si="6">I$367</f>
        <v>-338.32834152758278</v>
      </c>
      <c r="K9" s="37">
        <f t="shared" ref="K9:K72" si="7">I9+J9</f>
        <v>-92.002069739820399</v>
      </c>
      <c r="L9" s="37">
        <f t="shared" ref="L9:L72" si="8">(I9*D9)</f>
        <v>3660408.3987661488</v>
      </c>
      <c r="M9" s="37">
        <f t="shared" ref="M9:M72" si="9">(K9*D9)</f>
        <v>-1367150.7563337311</v>
      </c>
      <c r="N9" s="41">
        <f>'jan-juli'!M9</f>
        <v>-3181748.3900375306</v>
      </c>
      <c r="O9" s="41">
        <f t="shared" ref="O9:O72" si="10">M9-N9</f>
        <v>1814597.6337037995</v>
      </c>
      <c r="Q9" s="61"/>
      <c r="R9" s="62"/>
      <c r="S9" s="62"/>
      <c r="T9" s="62"/>
    </row>
    <row r="10" spans="1:20" s="34" customFormat="1" x14ac:dyDescent="0.2">
      <c r="A10" s="33">
        <v>1103</v>
      </c>
      <c r="B10" s="34" t="s">
        <v>206</v>
      </c>
      <c r="C10" s="36">
        <v>4244728844</v>
      </c>
      <c r="D10" s="36">
        <f>'jan-juli'!D10</f>
        <v>144699</v>
      </c>
      <c r="E10" s="37">
        <f t="shared" si="1"/>
        <v>29334.88720723709</v>
      </c>
      <c r="F10" s="38">
        <f t="shared" si="2"/>
        <v>1.2295989515036916</v>
      </c>
      <c r="G10" s="37">
        <f t="shared" si="3"/>
        <v>-3286.5639664172108</v>
      </c>
      <c r="H10" s="39">
        <f t="shared" si="4"/>
        <v>0</v>
      </c>
      <c r="I10" s="37">
        <f t="shared" si="5"/>
        <v>-3286.5639664172108</v>
      </c>
      <c r="J10" s="81">
        <f t="shared" si="6"/>
        <v>-338.32834152758278</v>
      </c>
      <c r="K10" s="37">
        <f t="shared" si="7"/>
        <v>-3624.8923079447936</v>
      </c>
      <c r="L10" s="37">
        <f t="shared" si="8"/>
        <v>-475562519.37660402</v>
      </c>
      <c r="M10" s="37">
        <f t="shared" si="9"/>
        <v>-524518292.06730372</v>
      </c>
      <c r="N10" s="41">
        <f>'jan-juli'!M10</f>
        <v>-505984720.09838766</v>
      </c>
      <c r="O10" s="41">
        <f t="shared" si="10"/>
        <v>-18533571.968916059</v>
      </c>
      <c r="Q10" s="61"/>
      <c r="R10" s="62"/>
      <c r="S10" s="62"/>
      <c r="T10" s="62"/>
    </row>
    <row r="11" spans="1:20" s="34" customFormat="1" x14ac:dyDescent="0.2">
      <c r="A11" s="33">
        <v>1106</v>
      </c>
      <c r="B11" s="34" t="s">
        <v>207</v>
      </c>
      <c r="C11" s="36">
        <v>852035007</v>
      </c>
      <c r="D11" s="36">
        <f>'jan-juli'!D11</f>
        <v>37444</v>
      </c>
      <c r="E11" s="37">
        <f t="shared" si="1"/>
        <v>22754.914191859843</v>
      </c>
      <c r="F11" s="38">
        <f t="shared" si="2"/>
        <v>0.95379329172824123</v>
      </c>
      <c r="G11" s="37">
        <f t="shared" si="3"/>
        <v>661.41984280913744</v>
      </c>
      <c r="H11" s="39">
        <f t="shared" si="4"/>
        <v>0</v>
      </c>
      <c r="I11" s="37">
        <f t="shared" si="5"/>
        <v>661.41984280913744</v>
      </c>
      <c r="J11" s="81">
        <f t="shared" si="6"/>
        <v>-338.32834152758278</v>
      </c>
      <c r="K11" s="37">
        <f t="shared" si="7"/>
        <v>323.09150128155466</v>
      </c>
      <c r="L11" s="37">
        <f t="shared" si="8"/>
        <v>24766204.594145343</v>
      </c>
      <c r="M11" s="37">
        <f t="shared" si="9"/>
        <v>12097838.173986532</v>
      </c>
      <c r="N11" s="41">
        <f>'jan-juli'!M11</f>
        <v>8052377.292021174</v>
      </c>
      <c r="O11" s="41">
        <f t="shared" si="10"/>
        <v>4045460.8819653578</v>
      </c>
      <c r="Q11" s="61"/>
      <c r="R11" s="62"/>
      <c r="S11" s="62"/>
      <c r="T11" s="62"/>
    </row>
    <row r="12" spans="1:20" s="34" customFormat="1" x14ac:dyDescent="0.2">
      <c r="A12" s="33">
        <v>1108</v>
      </c>
      <c r="B12" s="34" t="s">
        <v>205</v>
      </c>
      <c r="C12" s="36">
        <v>1921395625</v>
      </c>
      <c r="D12" s="36">
        <f>'jan-juli'!D12</f>
        <v>81305</v>
      </c>
      <c r="E12" s="37">
        <f t="shared" si="1"/>
        <v>23631.949142119181</v>
      </c>
      <c r="F12" s="38">
        <f t="shared" si="2"/>
        <v>0.9905550235069448</v>
      </c>
      <c r="G12" s="37">
        <f t="shared" si="3"/>
        <v>135.19887265353464</v>
      </c>
      <c r="H12" s="39">
        <f t="shared" si="4"/>
        <v>0</v>
      </c>
      <c r="I12" s="37">
        <f t="shared" si="5"/>
        <v>135.19887265353464</v>
      </c>
      <c r="J12" s="81">
        <f t="shared" si="6"/>
        <v>-338.32834152758278</v>
      </c>
      <c r="K12" s="37">
        <f t="shared" si="7"/>
        <v>-203.12946887404814</v>
      </c>
      <c r="L12" s="37">
        <f t="shared" si="8"/>
        <v>10992344.341095634</v>
      </c>
      <c r="M12" s="37">
        <f t="shared" si="9"/>
        <v>-16515441.466804484</v>
      </c>
      <c r="N12" s="41">
        <f>'jan-juli'!M12</f>
        <v>-18803827.420457762</v>
      </c>
      <c r="O12" s="41">
        <f t="shared" si="10"/>
        <v>2288385.9536532778</v>
      </c>
      <c r="Q12" s="61"/>
      <c r="R12" s="62"/>
      <c r="S12" s="62"/>
      <c r="T12" s="62"/>
    </row>
    <row r="13" spans="1:20" s="34" customFormat="1" x14ac:dyDescent="0.2">
      <c r="A13" s="33">
        <v>1111</v>
      </c>
      <c r="B13" s="34" t="s">
        <v>208</v>
      </c>
      <c r="C13" s="36">
        <v>60587741</v>
      </c>
      <c r="D13" s="36">
        <f>'jan-juli'!D13</f>
        <v>3281</v>
      </c>
      <c r="E13" s="37">
        <f t="shared" si="1"/>
        <v>18466.242304175557</v>
      </c>
      <c r="F13" s="38">
        <f t="shared" si="2"/>
        <v>0.774029639692143</v>
      </c>
      <c r="G13" s="37">
        <f t="shared" si="3"/>
        <v>3234.6229754197088</v>
      </c>
      <c r="H13" s="39">
        <f t="shared" si="4"/>
        <v>1051.8585814492023</v>
      </c>
      <c r="I13" s="37">
        <f t="shared" si="5"/>
        <v>4286.481556868911</v>
      </c>
      <c r="J13" s="81">
        <f t="shared" si="6"/>
        <v>-338.32834152758278</v>
      </c>
      <c r="K13" s="37">
        <f t="shared" si="7"/>
        <v>3948.1532153413282</v>
      </c>
      <c r="L13" s="37">
        <f t="shared" si="8"/>
        <v>14063945.988086896</v>
      </c>
      <c r="M13" s="37">
        <f t="shared" si="9"/>
        <v>12953890.699534899</v>
      </c>
      <c r="N13" s="41">
        <f>'jan-juli'!M13</f>
        <v>11770799.586057981</v>
      </c>
      <c r="O13" s="41">
        <f t="shared" si="10"/>
        <v>1183091.1134769171</v>
      </c>
      <c r="Q13" s="61"/>
      <c r="R13" s="62"/>
      <c r="S13" s="62"/>
      <c r="T13" s="62"/>
    </row>
    <row r="14" spans="1:20" s="34" customFormat="1" x14ac:dyDescent="0.2">
      <c r="A14" s="33">
        <v>1112</v>
      </c>
      <c r="B14" s="34" t="s">
        <v>209</v>
      </c>
      <c r="C14" s="36">
        <v>62537276</v>
      </c>
      <c r="D14" s="36">
        <f>'jan-juli'!D14</f>
        <v>3178</v>
      </c>
      <c r="E14" s="37">
        <f t="shared" si="1"/>
        <v>19678.186280679674</v>
      </c>
      <c r="F14" s="38">
        <f t="shared" si="2"/>
        <v>0.82482939331870664</v>
      </c>
      <c r="G14" s="37">
        <f t="shared" si="3"/>
        <v>2507.4565895172386</v>
      </c>
      <c r="H14" s="39">
        <f t="shared" si="4"/>
        <v>627.67818967276139</v>
      </c>
      <c r="I14" s="37">
        <f t="shared" si="5"/>
        <v>3135.1347791899998</v>
      </c>
      <c r="J14" s="81">
        <f t="shared" si="6"/>
        <v>-338.32834152758278</v>
      </c>
      <c r="K14" s="37">
        <f t="shared" si="7"/>
        <v>2796.806437662417</v>
      </c>
      <c r="L14" s="37">
        <f t="shared" si="8"/>
        <v>9963458.3282658197</v>
      </c>
      <c r="M14" s="37">
        <f t="shared" si="9"/>
        <v>8888250.8588911612</v>
      </c>
      <c r="N14" s="41">
        <f>'jan-juli'!M14</f>
        <v>9831163.0903359503</v>
      </c>
      <c r="O14" s="41">
        <f t="shared" si="10"/>
        <v>-942912.2314447891</v>
      </c>
      <c r="Q14" s="61"/>
      <c r="R14" s="62"/>
      <c r="S14" s="62"/>
      <c r="T14" s="62"/>
    </row>
    <row r="15" spans="1:20" s="34" customFormat="1" x14ac:dyDescent="0.2">
      <c r="A15" s="33">
        <v>1114</v>
      </c>
      <c r="B15" s="34" t="s">
        <v>210</v>
      </c>
      <c r="C15" s="36">
        <v>62214918</v>
      </c>
      <c r="D15" s="36">
        <f>'jan-juli'!D15</f>
        <v>2789</v>
      </c>
      <c r="E15" s="37">
        <f t="shared" si="1"/>
        <v>22307.249193259231</v>
      </c>
      <c r="F15" s="38">
        <f t="shared" si="2"/>
        <v>0.93502899892508307</v>
      </c>
      <c r="G15" s="37">
        <f t="shared" si="3"/>
        <v>930.01884196950482</v>
      </c>
      <c r="H15" s="39">
        <f t="shared" si="4"/>
        <v>0</v>
      </c>
      <c r="I15" s="37">
        <f t="shared" si="5"/>
        <v>930.01884196950482</v>
      </c>
      <c r="J15" s="81">
        <f t="shared" si="6"/>
        <v>-338.32834152758278</v>
      </c>
      <c r="K15" s="37">
        <f t="shared" si="7"/>
        <v>591.69050044192204</v>
      </c>
      <c r="L15" s="37">
        <f t="shared" si="8"/>
        <v>2593822.5502529489</v>
      </c>
      <c r="M15" s="37">
        <f t="shared" si="9"/>
        <v>1650224.8057325205</v>
      </c>
      <c r="N15" s="41">
        <f>'jan-juli'!M15</f>
        <v>2053392.4312372319</v>
      </c>
      <c r="O15" s="41">
        <f t="shared" si="10"/>
        <v>-403167.62550471141</v>
      </c>
      <c r="Q15" s="61"/>
      <c r="R15" s="62"/>
      <c r="S15" s="62"/>
      <c r="T15" s="62"/>
    </row>
    <row r="16" spans="1:20" s="34" customFormat="1" x14ac:dyDescent="0.2">
      <c r="A16" s="33">
        <v>1119</v>
      </c>
      <c r="B16" s="34" t="s">
        <v>211</v>
      </c>
      <c r="C16" s="36">
        <v>372194301</v>
      </c>
      <c r="D16" s="36">
        <f>'jan-juli'!D16</f>
        <v>19296</v>
      </c>
      <c r="E16" s="37">
        <f t="shared" si="1"/>
        <v>19288.676461442785</v>
      </c>
      <c r="F16" s="38">
        <f t="shared" si="2"/>
        <v>0.8085027286906622</v>
      </c>
      <c r="G16" s="37">
        <f t="shared" si="3"/>
        <v>2741.1624810593726</v>
      </c>
      <c r="H16" s="39">
        <f t="shared" si="4"/>
        <v>764.00662640567271</v>
      </c>
      <c r="I16" s="37">
        <f t="shared" si="5"/>
        <v>3505.1691074650453</v>
      </c>
      <c r="J16" s="81">
        <f t="shared" si="6"/>
        <v>-338.32834152758278</v>
      </c>
      <c r="K16" s="37">
        <f t="shared" si="7"/>
        <v>3166.8407659374625</v>
      </c>
      <c r="L16" s="37">
        <f t="shared" si="8"/>
        <v>67635743.097645506</v>
      </c>
      <c r="M16" s="37">
        <f t="shared" si="9"/>
        <v>61107359.419529274</v>
      </c>
      <c r="N16" s="41">
        <f>'jan-juli'!M16</f>
        <v>62154971.313128509</v>
      </c>
      <c r="O16" s="41">
        <f t="shared" si="10"/>
        <v>-1047611.8935992345</v>
      </c>
      <c r="Q16" s="61"/>
      <c r="R16" s="62"/>
      <c r="S16" s="62"/>
      <c r="T16" s="62"/>
    </row>
    <row r="17" spans="1:20" s="34" customFormat="1" x14ac:dyDescent="0.2">
      <c r="A17" s="33">
        <v>1120</v>
      </c>
      <c r="B17" s="34" t="s">
        <v>212</v>
      </c>
      <c r="C17" s="36">
        <v>438715547</v>
      </c>
      <c r="D17" s="36">
        <f>'jan-juli'!D17</f>
        <v>20163</v>
      </c>
      <c r="E17" s="37">
        <f t="shared" si="1"/>
        <v>21758.44601497793</v>
      </c>
      <c r="F17" s="38">
        <f t="shared" si="2"/>
        <v>0.9120254057007634</v>
      </c>
      <c r="G17" s="37">
        <f t="shared" si="3"/>
        <v>1259.3007489382856</v>
      </c>
      <c r="H17" s="39">
        <f t="shared" si="4"/>
        <v>0</v>
      </c>
      <c r="I17" s="37">
        <f t="shared" si="5"/>
        <v>1259.3007489382856</v>
      </c>
      <c r="J17" s="81">
        <f t="shared" si="6"/>
        <v>-338.32834152758278</v>
      </c>
      <c r="K17" s="37">
        <f t="shared" si="7"/>
        <v>920.97240741070277</v>
      </c>
      <c r="L17" s="37">
        <f t="shared" si="8"/>
        <v>25391281.000842653</v>
      </c>
      <c r="M17" s="37">
        <f t="shared" si="9"/>
        <v>18569566.650621999</v>
      </c>
      <c r="N17" s="41">
        <f>'jan-juli'!M17</f>
        <v>18414630.835509609</v>
      </c>
      <c r="O17" s="41">
        <f t="shared" si="10"/>
        <v>154935.81511238962</v>
      </c>
      <c r="Q17" s="61"/>
      <c r="R17" s="62"/>
      <c r="S17" s="62"/>
      <c r="T17" s="62"/>
    </row>
    <row r="18" spans="1:20" s="34" customFormat="1" x14ac:dyDescent="0.2">
      <c r="A18" s="33">
        <v>1121</v>
      </c>
      <c r="B18" s="34" t="s">
        <v>213</v>
      </c>
      <c r="C18" s="36">
        <v>460182537</v>
      </c>
      <c r="D18" s="36">
        <f>'jan-juli'!D18</f>
        <v>19353</v>
      </c>
      <c r="E18" s="37">
        <f t="shared" si="1"/>
        <v>23778.356688885444</v>
      </c>
      <c r="F18" s="38">
        <f t="shared" si="2"/>
        <v>0.99669183135366501</v>
      </c>
      <c r="G18" s="37">
        <f t="shared" si="3"/>
        <v>47.354344593777206</v>
      </c>
      <c r="H18" s="39">
        <f t="shared" si="4"/>
        <v>0</v>
      </c>
      <c r="I18" s="37">
        <f t="shared" si="5"/>
        <v>47.354344593777206</v>
      </c>
      <c r="J18" s="81">
        <f t="shared" si="6"/>
        <v>-338.32834152758278</v>
      </c>
      <c r="K18" s="37">
        <f t="shared" si="7"/>
        <v>-290.97399693380555</v>
      </c>
      <c r="L18" s="37">
        <f t="shared" si="8"/>
        <v>916448.63092337025</v>
      </c>
      <c r="M18" s="37">
        <f t="shared" si="9"/>
        <v>-5631219.762659939</v>
      </c>
      <c r="N18" s="41">
        <f>'jan-juli'!M18</f>
        <v>-6168223.6514398903</v>
      </c>
      <c r="O18" s="41">
        <f t="shared" si="10"/>
        <v>537003.88877995126</v>
      </c>
      <c r="Q18" s="61"/>
      <c r="R18" s="62"/>
      <c r="S18" s="62"/>
      <c r="T18" s="62"/>
    </row>
    <row r="19" spans="1:20" s="34" customFormat="1" x14ac:dyDescent="0.2">
      <c r="A19" s="33">
        <v>1122</v>
      </c>
      <c r="B19" s="34" t="s">
        <v>214</v>
      </c>
      <c r="C19" s="36">
        <v>241622833</v>
      </c>
      <c r="D19" s="36">
        <f>'jan-juli'!D19</f>
        <v>12131</v>
      </c>
      <c r="E19" s="37">
        <f t="shared" si="1"/>
        <v>19917.800098920121</v>
      </c>
      <c r="F19" s="38">
        <f t="shared" si="2"/>
        <v>0.83487302831184074</v>
      </c>
      <c r="G19" s="37">
        <f t="shared" si="3"/>
        <v>2363.6882985729708</v>
      </c>
      <c r="H19" s="39">
        <f t="shared" si="4"/>
        <v>543.81335328860507</v>
      </c>
      <c r="I19" s="37">
        <f t="shared" si="5"/>
        <v>2907.5016518615757</v>
      </c>
      <c r="J19" s="81">
        <f t="shared" si="6"/>
        <v>-338.32834152758278</v>
      </c>
      <c r="K19" s="37">
        <f t="shared" si="7"/>
        <v>2569.173310333993</v>
      </c>
      <c r="L19" s="37">
        <f t="shared" si="8"/>
        <v>35270902.538732775</v>
      </c>
      <c r="M19" s="37">
        <f t="shared" si="9"/>
        <v>31166641.427661669</v>
      </c>
      <c r="N19" s="41">
        <f>'jan-juli'!M19</f>
        <v>29523506.093727302</v>
      </c>
      <c r="O19" s="41">
        <f t="shared" si="10"/>
        <v>1643135.3339343667</v>
      </c>
      <c r="Q19" s="61"/>
      <c r="R19" s="62"/>
      <c r="S19" s="62"/>
      <c r="T19" s="62"/>
    </row>
    <row r="20" spans="1:20" s="34" customFormat="1" x14ac:dyDescent="0.2">
      <c r="A20" s="33">
        <v>1124</v>
      </c>
      <c r="B20" s="34" t="s">
        <v>215</v>
      </c>
      <c r="C20" s="36">
        <v>817928328</v>
      </c>
      <c r="D20" s="36">
        <f>'jan-juli'!D20</f>
        <v>27568</v>
      </c>
      <c r="E20" s="37">
        <f t="shared" si="1"/>
        <v>29669.483749274521</v>
      </c>
      <c r="F20" s="38">
        <f t="shared" si="2"/>
        <v>1.2436238752867457</v>
      </c>
      <c r="G20" s="37">
        <f t="shared" si="3"/>
        <v>-3487.321891639669</v>
      </c>
      <c r="H20" s="39">
        <f t="shared" si="4"/>
        <v>0</v>
      </c>
      <c r="I20" s="37">
        <f t="shared" si="5"/>
        <v>-3487.321891639669</v>
      </c>
      <c r="J20" s="81">
        <f t="shared" si="6"/>
        <v>-338.32834152758278</v>
      </c>
      <c r="K20" s="37">
        <f t="shared" si="7"/>
        <v>-3825.6502331672518</v>
      </c>
      <c r="L20" s="37">
        <f t="shared" si="8"/>
        <v>-96138489.908722401</v>
      </c>
      <c r="M20" s="37">
        <f t="shared" si="9"/>
        <v>-105465525.6279548</v>
      </c>
      <c r="N20" s="41">
        <f>'jan-juli'!M20</f>
        <v>-100947521.59922978</v>
      </c>
      <c r="O20" s="41">
        <f t="shared" si="10"/>
        <v>-4518004.0287250131</v>
      </c>
      <c r="Q20" s="61"/>
      <c r="R20" s="62"/>
      <c r="S20" s="62"/>
      <c r="T20" s="62"/>
    </row>
    <row r="21" spans="1:20" s="34" customFormat="1" x14ac:dyDescent="0.2">
      <c r="A21" s="33">
        <v>1127</v>
      </c>
      <c r="B21" s="34" t="s">
        <v>216</v>
      </c>
      <c r="C21" s="36">
        <v>290865253</v>
      </c>
      <c r="D21" s="36">
        <f>'jan-juli'!D21</f>
        <v>11454</v>
      </c>
      <c r="E21" s="37">
        <f t="shared" si="1"/>
        <v>25394.207525755195</v>
      </c>
      <c r="F21" s="38">
        <f t="shared" si="2"/>
        <v>1.0644217149139892</v>
      </c>
      <c r="G21" s="37">
        <f t="shared" si="3"/>
        <v>-922.15615752807344</v>
      </c>
      <c r="H21" s="39">
        <f t="shared" si="4"/>
        <v>0</v>
      </c>
      <c r="I21" s="37">
        <f t="shared" si="5"/>
        <v>-922.15615752807344</v>
      </c>
      <c r="J21" s="81">
        <f t="shared" si="6"/>
        <v>-338.32834152758278</v>
      </c>
      <c r="K21" s="37">
        <f t="shared" si="7"/>
        <v>-1260.4844990556562</v>
      </c>
      <c r="L21" s="37">
        <f t="shared" si="8"/>
        <v>-10562376.628326554</v>
      </c>
      <c r="M21" s="37">
        <f t="shared" si="9"/>
        <v>-14437589.452183487</v>
      </c>
      <c r="N21" s="41">
        <f>'jan-juli'!M21</f>
        <v>-14153294.201580746</v>
      </c>
      <c r="O21" s="41">
        <f t="shared" si="10"/>
        <v>-284295.25060274079</v>
      </c>
      <c r="Q21" s="61"/>
      <c r="R21" s="62"/>
      <c r="S21" s="62"/>
      <c r="T21" s="62"/>
    </row>
    <row r="22" spans="1:20" s="34" customFormat="1" x14ac:dyDescent="0.2">
      <c r="A22" s="33">
        <v>1130</v>
      </c>
      <c r="B22" s="34" t="s">
        <v>217</v>
      </c>
      <c r="C22" s="36">
        <v>271726968</v>
      </c>
      <c r="D22" s="36">
        <f>'jan-juli'!D22</f>
        <v>13268</v>
      </c>
      <c r="E22" s="37">
        <f t="shared" si="1"/>
        <v>20479.87398251432</v>
      </c>
      <c r="F22" s="38">
        <f t="shared" si="2"/>
        <v>0.85843287543354818</v>
      </c>
      <c r="G22" s="37">
        <f t="shared" si="3"/>
        <v>2026.4439684164513</v>
      </c>
      <c r="H22" s="39">
        <f t="shared" si="4"/>
        <v>347.08749403063536</v>
      </c>
      <c r="I22" s="37">
        <f t="shared" si="5"/>
        <v>2373.5314624470866</v>
      </c>
      <c r="J22" s="81">
        <f t="shared" si="6"/>
        <v>-338.32834152758278</v>
      </c>
      <c r="K22" s="37">
        <f t="shared" si="7"/>
        <v>2035.2031209195038</v>
      </c>
      <c r="L22" s="37">
        <f t="shared" si="8"/>
        <v>31492015.443747945</v>
      </c>
      <c r="M22" s="37">
        <f t="shared" si="9"/>
        <v>27003075.008359976</v>
      </c>
      <c r="N22" s="41">
        <f>'jan-juli'!M22</f>
        <v>26347634.833882116</v>
      </c>
      <c r="O22" s="41">
        <f t="shared" si="10"/>
        <v>655440.17447786033</v>
      </c>
      <c r="Q22" s="61"/>
      <c r="R22" s="62"/>
      <c r="S22" s="62"/>
      <c r="T22" s="62"/>
    </row>
    <row r="23" spans="1:20" s="34" customFormat="1" x14ac:dyDescent="0.2">
      <c r="A23" s="33">
        <v>1133</v>
      </c>
      <c r="B23" s="34" t="s">
        <v>218</v>
      </c>
      <c r="C23" s="36">
        <v>74813708</v>
      </c>
      <c r="D23" s="36">
        <f>'jan-juli'!D23</f>
        <v>2534</v>
      </c>
      <c r="E23" s="37">
        <f t="shared" si="1"/>
        <v>29523.957379636937</v>
      </c>
      <c r="F23" s="38">
        <f t="shared" si="2"/>
        <v>1.2375240027950469</v>
      </c>
      <c r="G23" s="37">
        <f t="shared" si="3"/>
        <v>-3400.0060698571183</v>
      </c>
      <c r="H23" s="39">
        <f t="shared" si="4"/>
        <v>0</v>
      </c>
      <c r="I23" s="37">
        <f t="shared" si="5"/>
        <v>-3400.0060698571183</v>
      </c>
      <c r="J23" s="81">
        <f t="shared" si="6"/>
        <v>-338.32834152758278</v>
      </c>
      <c r="K23" s="37">
        <f t="shared" si="7"/>
        <v>-3738.3344113847011</v>
      </c>
      <c r="L23" s="37">
        <f t="shared" si="8"/>
        <v>-8615615.3810179383</v>
      </c>
      <c r="M23" s="37">
        <f t="shared" si="9"/>
        <v>-9472939.3984488323</v>
      </c>
      <c r="N23" s="41">
        <f>'jan-juli'!M23</f>
        <v>-9067777.7739135325</v>
      </c>
      <c r="O23" s="41">
        <f t="shared" si="10"/>
        <v>-405161.62453529984</v>
      </c>
      <c r="Q23" s="61"/>
      <c r="R23" s="62"/>
      <c r="S23" s="62"/>
      <c r="T23" s="62"/>
    </row>
    <row r="24" spans="1:20" s="34" customFormat="1" x14ac:dyDescent="0.2">
      <c r="A24" s="33">
        <v>1134</v>
      </c>
      <c r="B24" s="34" t="s">
        <v>219</v>
      </c>
      <c r="C24" s="36">
        <v>121296887</v>
      </c>
      <c r="D24" s="36">
        <f>'jan-juli'!D24</f>
        <v>3784</v>
      </c>
      <c r="E24" s="37">
        <f t="shared" si="1"/>
        <v>32055.202695560252</v>
      </c>
      <c r="F24" s="38">
        <f t="shared" si="2"/>
        <v>1.3436234932914715</v>
      </c>
      <c r="G24" s="37">
        <f t="shared" si="3"/>
        <v>-4918.753259411108</v>
      </c>
      <c r="H24" s="39">
        <f t="shared" si="4"/>
        <v>0</v>
      </c>
      <c r="I24" s="37">
        <f t="shared" si="5"/>
        <v>-4918.753259411108</v>
      </c>
      <c r="J24" s="81">
        <f t="shared" si="6"/>
        <v>-338.32834152758278</v>
      </c>
      <c r="K24" s="37">
        <f t="shared" si="7"/>
        <v>-5257.0816009386908</v>
      </c>
      <c r="L24" s="37">
        <f t="shared" si="8"/>
        <v>-18612562.333611634</v>
      </c>
      <c r="M24" s="37">
        <f t="shared" si="9"/>
        <v>-19892796.777952008</v>
      </c>
      <c r="N24" s="41">
        <f>'jan-juli'!M24</f>
        <v>-20173020.787880357</v>
      </c>
      <c r="O24" s="41">
        <f t="shared" si="10"/>
        <v>280224.00992834941</v>
      </c>
      <c r="Q24" s="61"/>
      <c r="R24" s="62"/>
      <c r="S24" s="62"/>
      <c r="T24" s="62"/>
    </row>
    <row r="25" spans="1:20" s="34" customFormat="1" x14ac:dyDescent="0.2">
      <c r="A25" s="33">
        <v>1135</v>
      </c>
      <c r="B25" s="34" t="s">
        <v>220</v>
      </c>
      <c r="C25" s="36">
        <v>107113556</v>
      </c>
      <c r="D25" s="36">
        <f>'jan-juli'!D25</f>
        <v>4525</v>
      </c>
      <c r="E25" s="37">
        <f t="shared" si="1"/>
        <v>23671.504088397789</v>
      </c>
      <c r="F25" s="38">
        <f t="shared" si="2"/>
        <v>0.99221300569475301</v>
      </c>
      <c r="G25" s="37">
        <f t="shared" si="3"/>
        <v>111.46590488637011</v>
      </c>
      <c r="H25" s="39">
        <f t="shared" si="4"/>
        <v>0</v>
      </c>
      <c r="I25" s="37">
        <f t="shared" si="5"/>
        <v>111.46590488637011</v>
      </c>
      <c r="J25" s="81">
        <f t="shared" si="6"/>
        <v>-338.32834152758278</v>
      </c>
      <c r="K25" s="37">
        <f t="shared" si="7"/>
        <v>-226.86243664121267</v>
      </c>
      <c r="L25" s="37">
        <f t="shared" si="8"/>
        <v>504383.21961082477</v>
      </c>
      <c r="M25" s="37">
        <f t="shared" si="9"/>
        <v>-1026552.5258014873</v>
      </c>
      <c r="N25" s="41">
        <f>'jan-juli'!M25</f>
        <v>-2035469.6105598814</v>
      </c>
      <c r="O25" s="41">
        <f t="shared" si="10"/>
        <v>1008917.0847583942</v>
      </c>
      <c r="Q25" s="61"/>
      <c r="R25" s="62"/>
      <c r="S25" s="62"/>
      <c r="T25" s="62"/>
    </row>
    <row r="26" spans="1:20" s="34" customFormat="1" x14ac:dyDescent="0.2">
      <c r="A26" s="33">
        <v>1144</v>
      </c>
      <c r="B26" s="34" t="s">
        <v>221</v>
      </c>
      <c r="C26" s="36">
        <v>10864711</v>
      </c>
      <c r="D26" s="36">
        <f>'jan-juli'!D26</f>
        <v>523</v>
      </c>
      <c r="E26" s="37">
        <f t="shared" si="1"/>
        <v>20773.826003824091</v>
      </c>
      <c r="F26" s="38">
        <f t="shared" si="2"/>
        <v>0.87075414650718352</v>
      </c>
      <c r="G26" s="37">
        <f t="shared" si="3"/>
        <v>1850.0727556305885</v>
      </c>
      <c r="H26" s="39">
        <f t="shared" si="4"/>
        <v>244.20428657221544</v>
      </c>
      <c r="I26" s="37">
        <f t="shared" si="5"/>
        <v>2094.2770422028038</v>
      </c>
      <c r="J26" s="81">
        <f t="shared" si="6"/>
        <v>-338.32834152758278</v>
      </c>
      <c r="K26" s="37">
        <f t="shared" si="7"/>
        <v>1755.9487006752211</v>
      </c>
      <c r="L26" s="37">
        <f t="shared" si="8"/>
        <v>1095306.8930720664</v>
      </c>
      <c r="M26" s="37">
        <f t="shared" si="9"/>
        <v>918361.17045314063</v>
      </c>
      <c r="N26" s="41">
        <f>'jan-juli'!M26</f>
        <v>734194.75303514884</v>
      </c>
      <c r="O26" s="41">
        <f t="shared" si="10"/>
        <v>184166.41741799179</v>
      </c>
      <c r="Q26" s="61"/>
      <c r="R26" s="62"/>
      <c r="S26" s="62"/>
      <c r="T26" s="62"/>
    </row>
    <row r="27" spans="1:20" s="34" customFormat="1" x14ac:dyDescent="0.2">
      <c r="A27" s="33">
        <v>1145</v>
      </c>
      <c r="B27" s="34" t="s">
        <v>222</v>
      </c>
      <c r="C27" s="36">
        <v>19143231</v>
      </c>
      <c r="D27" s="36">
        <f>'jan-juli'!D27</f>
        <v>855</v>
      </c>
      <c r="E27" s="37">
        <f t="shared" si="1"/>
        <v>22389.743859649123</v>
      </c>
      <c r="F27" s="38">
        <f t="shared" si="2"/>
        <v>0.93848683922905507</v>
      </c>
      <c r="G27" s="37">
        <f t="shared" si="3"/>
        <v>880.52204213556979</v>
      </c>
      <c r="H27" s="39">
        <f t="shared" si="4"/>
        <v>0</v>
      </c>
      <c r="I27" s="37">
        <f t="shared" si="5"/>
        <v>880.52204213556979</v>
      </c>
      <c r="J27" s="81">
        <f t="shared" si="6"/>
        <v>-338.32834152758278</v>
      </c>
      <c r="K27" s="37">
        <f t="shared" si="7"/>
        <v>542.19370060798701</v>
      </c>
      <c r="L27" s="37">
        <f t="shared" si="8"/>
        <v>752846.34602591221</v>
      </c>
      <c r="M27" s="37">
        <f t="shared" si="9"/>
        <v>463575.61401982891</v>
      </c>
      <c r="N27" s="41">
        <f>'jan-juli'!M27</f>
        <v>365598.75844669587</v>
      </c>
      <c r="O27" s="41">
        <f t="shared" si="10"/>
        <v>97976.855573133042</v>
      </c>
      <c r="Q27" s="61"/>
      <c r="R27" s="62"/>
      <c r="S27" s="62"/>
      <c r="T27" s="62"/>
    </row>
    <row r="28" spans="1:20" s="34" customFormat="1" x14ac:dyDescent="0.2">
      <c r="A28" s="33">
        <v>1146</v>
      </c>
      <c r="B28" s="34" t="s">
        <v>223</v>
      </c>
      <c r="C28" s="36">
        <v>236639768</v>
      </c>
      <c r="D28" s="36">
        <f>'jan-juli'!D28</f>
        <v>11283</v>
      </c>
      <c r="E28" s="37">
        <f t="shared" si="1"/>
        <v>20973.124878135248</v>
      </c>
      <c r="F28" s="38">
        <f t="shared" si="2"/>
        <v>0.87910794330747954</v>
      </c>
      <c r="G28" s="37">
        <f t="shared" si="3"/>
        <v>1730.4934310438948</v>
      </c>
      <c r="H28" s="39">
        <f t="shared" si="4"/>
        <v>174.44968056331072</v>
      </c>
      <c r="I28" s="37">
        <f t="shared" si="5"/>
        <v>1904.9431116072055</v>
      </c>
      <c r="J28" s="81">
        <f t="shared" si="6"/>
        <v>-338.32834152758278</v>
      </c>
      <c r="K28" s="37">
        <f t="shared" si="7"/>
        <v>1566.6147700796228</v>
      </c>
      <c r="L28" s="37">
        <f t="shared" si="8"/>
        <v>21493473.128264099</v>
      </c>
      <c r="M28" s="37">
        <f t="shared" si="9"/>
        <v>17676114.450808384</v>
      </c>
      <c r="N28" s="41">
        <f>'jan-juli'!M28</f>
        <v>14289349.45467606</v>
      </c>
      <c r="O28" s="41">
        <f t="shared" si="10"/>
        <v>3386764.9961323235</v>
      </c>
      <c r="Q28" s="61"/>
      <c r="R28" s="62"/>
      <c r="S28" s="62"/>
      <c r="T28" s="62"/>
    </row>
    <row r="29" spans="1:20" s="34" customFormat="1" x14ac:dyDescent="0.2">
      <c r="A29" s="33">
        <v>1149</v>
      </c>
      <c r="B29" s="34" t="s">
        <v>224</v>
      </c>
      <c r="C29" s="36">
        <v>855916985</v>
      </c>
      <c r="D29" s="36">
        <f>'jan-juli'!D29</f>
        <v>42541</v>
      </c>
      <c r="E29" s="37">
        <f t="shared" si="1"/>
        <v>20119.81347406032</v>
      </c>
      <c r="F29" s="38">
        <f t="shared" si="2"/>
        <v>0.84334060592709847</v>
      </c>
      <c r="G29" s="37">
        <f t="shared" si="3"/>
        <v>2242.4802734888513</v>
      </c>
      <c r="H29" s="39">
        <f t="shared" si="4"/>
        <v>473.10867198953542</v>
      </c>
      <c r="I29" s="37">
        <f t="shared" si="5"/>
        <v>2715.5889454783864</v>
      </c>
      <c r="J29" s="81">
        <f t="shared" si="6"/>
        <v>-338.32834152758278</v>
      </c>
      <c r="K29" s="37">
        <f t="shared" si="7"/>
        <v>2377.2606039508037</v>
      </c>
      <c r="L29" s="37">
        <f t="shared" si="8"/>
        <v>115523869.32959604</v>
      </c>
      <c r="M29" s="37">
        <f t="shared" si="9"/>
        <v>101131043.35267113</v>
      </c>
      <c r="N29" s="41">
        <f>'jan-juli'!M29</f>
        <v>91327024.82680361</v>
      </c>
      <c r="O29" s="41">
        <f t="shared" si="10"/>
        <v>9804018.5258675218</v>
      </c>
      <c r="Q29" s="61"/>
      <c r="R29" s="62"/>
      <c r="S29" s="62"/>
      <c r="T29" s="62"/>
    </row>
    <row r="30" spans="1:20" s="34" customFormat="1" x14ac:dyDescent="0.2">
      <c r="A30" s="33">
        <v>1151</v>
      </c>
      <c r="B30" s="34" t="s">
        <v>225</v>
      </c>
      <c r="C30" s="36">
        <v>4291728</v>
      </c>
      <c r="D30" s="36">
        <f>'jan-juli'!D30</f>
        <v>188</v>
      </c>
      <c r="E30" s="37">
        <f t="shared" si="1"/>
        <v>22828.340425531915</v>
      </c>
      <c r="F30" s="38">
        <f t="shared" si="2"/>
        <v>0.95687102028053539</v>
      </c>
      <c r="G30" s="37">
        <f t="shared" si="3"/>
        <v>617.36410260589469</v>
      </c>
      <c r="H30" s="39">
        <f t="shared" si="4"/>
        <v>0</v>
      </c>
      <c r="I30" s="37">
        <f t="shared" si="5"/>
        <v>617.36410260589469</v>
      </c>
      <c r="J30" s="81">
        <f t="shared" si="6"/>
        <v>-338.32834152758278</v>
      </c>
      <c r="K30" s="37">
        <f t="shared" si="7"/>
        <v>279.03576107831191</v>
      </c>
      <c r="L30" s="37">
        <f t="shared" si="8"/>
        <v>116064.4512899082</v>
      </c>
      <c r="M30" s="37">
        <f t="shared" si="9"/>
        <v>52458.723082722638</v>
      </c>
      <c r="N30" s="41">
        <f>'jan-juli'!M30</f>
        <v>174848.89869939047</v>
      </c>
      <c r="O30" s="41">
        <f t="shared" si="10"/>
        <v>-122390.17561666784</v>
      </c>
      <c r="Q30" s="61"/>
      <c r="R30" s="62"/>
      <c r="S30" s="62"/>
      <c r="T30" s="62"/>
    </row>
    <row r="31" spans="1:20" s="34" customFormat="1" x14ac:dyDescent="0.2">
      <c r="A31" s="33">
        <v>1160</v>
      </c>
      <c r="B31" s="34" t="s">
        <v>226</v>
      </c>
      <c r="C31" s="36">
        <v>247932184</v>
      </c>
      <c r="D31" s="36">
        <f>'jan-juli'!D31</f>
        <v>8775</v>
      </c>
      <c r="E31" s="37">
        <f t="shared" si="1"/>
        <v>28254.379943019943</v>
      </c>
      <c r="F31" s="38">
        <f t="shared" si="2"/>
        <v>1.1843084893387048</v>
      </c>
      <c r="G31" s="37">
        <f t="shared" si="3"/>
        <v>-2638.2596078869224</v>
      </c>
      <c r="H31" s="39">
        <f t="shared" si="4"/>
        <v>0</v>
      </c>
      <c r="I31" s="37">
        <f t="shared" si="5"/>
        <v>-2638.2596078869224</v>
      </c>
      <c r="J31" s="81">
        <f t="shared" si="6"/>
        <v>-338.32834152758278</v>
      </c>
      <c r="K31" s="37">
        <f t="shared" si="7"/>
        <v>-2976.5879494145051</v>
      </c>
      <c r="L31" s="37">
        <f t="shared" si="8"/>
        <v>-23150728.059207745</v>
      </c>
      <c r="M31" s="37">
        <f t="shared" si="9"/>
        <v>-26119559.256112281</v>
      </c>
      <c r="N31" s="41">
        <f>'jan-juli'!M31</f>
        <v>-24386485.058047071</v>
      </c>
      <c r="O31" s="41">
        <f t="shared" si="10"/>
        <v>-1733074.1980652101</v>
      </c>
      <c r="Q31" s="61"/>
      <c r="R31" s="62"/>
      <c r="S31" s="62"/>
      <c r="T31" s="62"/>
    </row>
    <row r="32" spans="1:20" s="34" customFormat="1" x14ac:dyDescent="0.2">
      <c r="A32" s="33">
        <v>1505</v>
      </c>
      <c r="B32" s="34" t="s">
        <v>267</v>
      </c>
      <c r="C32" s="36">
        <v>489134574</v>
      </c>
      <c r="D32" s="36">
        <f>'jan-juli'!D32</f>
        <v>24013</v>
      </c>
      <c r="E32" s="37">
        <f t="shared" si="1"/>
        <v>20369.573730895765</v>
      </c>
      <c r="F32" s="38">
        <f t="shared" si="2"/>
        <v>0.85380953828612227</v>
      </c>
      <c r="G32" s="37">
        <f t="shared" si="3"/>
        <v>2092.6241193875844</v>
      </c>
      <c r="H32" s="39">
        <f t="shared" si="4"/>
        <v>385.69258209712967</v>
      </c>
      <c r="I32" s="37">
        <f t="shared" si="5"/>
        <v>2478.316701484714</v>
      </c>
      <c r="J32" s="81">
        <f t="shared" si="6"/>
        <v>-338.32834152758278</v>
      </c>
      <c r="K32" s="37">
        <f t="shared" si="7"/>
        <v>2139.9883599571313</v>
      </c>
      <c r="L32" s="37">
        <f t="shared" si="8"/>
        <v>59511818.952752441</v>
      </c>
      <c r="M32" s="37">
        <f t="shared" si="9"/>
        <v>51387540.487650596</v>
      </c>
      <c r="N32" s="41">
        <f>'jan-juli'!M32</f>
        <v>45797533.158476159</v>
      </c>
      <c r="O32" s="41">
        <f t="shared" si="10"/>
        <v>5590007.3291744366</v>
      </c>
      <c r="Q32" s="61"/>
      <c r="R32" s="62"/>
      <c r="S32" s="62"/>
      <c r="T32" s="62"/>
    </row>
    <row r="33" spans="1:20" s="34" customFormat="1" x14ac:dyDescent="0.2">
      <c r="A33" s="33">
        <v>1506</v>
      </c>
      <c r="B33" s="34" t="s">
        <v>265</v>
      </c>
      <c r="C33" s="36">
        <v>705063763</v>
      </c>
      <c r="D33" s="36">
        <f>'jan-juli'!D33</f>
        <v>32002</v>
      </c>
      <c r="E33" s="37">
        <f t="shared" si="1"/>
        <v>22031.865602149865</v>
      </c>
      <c r="F33" s="38">
        <f t="shared" si="2"/>
        <v>0.92348604079140184</v>
      </c>
      <c r="G33" s="37">
        <f t="shared" si="3"/>
        <v>1095.2489966351247</v>
      </c>
      <c r="H33" s="39">
        <f t="shared" si="4"/>
        <v>0</v>
      </c>
      <c r="I33" s="37">
        <f t="shared" si="5"/>
        <v>1095.2489966351247</v>
      </c>
      <c r="J33" s="81">
        <f t="shared" si="6"/>
        <v>-338.32834152758278</v>
      </c>
      <c r="K33" s="37">
        <f t="shared" si="7"/>
        <v>756.92065510754196</v>
      </c>
      <c r="L33" s="37">
        <f t="shared" si="8"/>
        <v>35050158.390317261</v>
      </c>
      <c r="M33" s="37">
        <f t="shared" si="9"/>
        <v>24222974.804751556</v>
      </c>
      <c r="N33" s="41">
        <f>'jan-juli'!M33</f>
        <v>20514978.245627053</v>
      </c>
      <c r="O33" s="41">
        <f t="shared" si="10"/>
        <v>3707996.5591245033</v>
      </c>
      <c r="Q33" s="61"/>
      <c r="R33" s="62"/>
      <c r="S33" s="62"/>
      <c r="T33" s="62"/>
    </row>
    <row r="34" spans="1:20" s="34" customFormat="1" x14ac:dyDescent="0.2">
      <c r="A34" s="33">
        <v>1507</v>
      </c>
      <c r="B34" s="34" t="s">
        <v>266</v>
      </c>
      <c r="C34" s="36">
        <v>1540108905</v>
      </c>
      <c r="D34" s="36">
        <f>'jan-juli'!D34</f>
        <v>67114</v>
      </c>
      <c r="E34" s="37">
        <f t="shared" si="1"/>
        <v>22947.654811216737</v>
      </c>
      <c r="F34" s="38">
        <f t="shared" si="2"/>
        <v>0.96187219320139705</v>
      </c>
      <c r="G34" s="37">
        <f t="shared" si="3"/>
        <v>545.77547119500161</v>
      </c>
      <c r="H34" s="39">
        <f t="shared" si="4"/>
        <v>0</v>
      </c>
      <c r="I34" s="37">
        <f t="shared" si="5"/>
        <v>545.77547119500161</v>
      </c>
      <c r="J34" s="81">
        <f t="shared" si="6"/>
        <v>-338.32834152758278</v>
      </c>
      <c r="K34" s="37">
        <f t="shared" si="7"/>
        <v>207.44712966741884</v>
      </c>
      <c r="L34" s="37">
        <f t="shared" si="8"/>
        <v>36629174.97378134</v>
      </c>
      <c r="M34" s="37">
        <f t="shared" si="9"/>
        <v>13922606.660499148</v>
      </c>
      <c r="N34" s="41">
        <f>'jan-juli'!M34</f>
        <v>9014377.4325048048</v>
      </c>
      <c r="O34" s="41">
        <f t="shared" si="10"/>
        <v>4908229.2279943433</v>
      </c>
      <c r="Q34" s="61"/>
      <c r="R34" s="62"/>
      <c r="S34" s="62"/>
      <c r="T34" s="62"/>
    </row>
    <row r="35" spans="1:20" s="34" customFormat="1" x14ac:dyDescent="0.2">
      <c r="A35" s="33">
        <v>1511</v>
      </c>
      <c r="B35" s="34" t="s">
        <v>268</v>
      </c>
      <c r="C35" s="36">
        <v>61141303</v>
      </c>
      <c r="D35" s="36">
        <f>'jan-juli'!D35</f>
        <v>3045</v>
      </c>
      <c r="E35" s="37">
        <f t="shared" si="1"/>
        <v>20079.245648604268</v>
      </c>
      <c r="F35" s="38">
        <f t="shared" si="2"/>
        <v>0.84164016797098318</v>
      </c>
      <c r="G35" s="37">
        <f t="shared" si="3"/>
        <v>2266.8209687624826</v>
      </c>
      <c r="H35" s="39">
        <f t="shared" si="4"/>
        <v>487.30741089915352</v>
      </c>
      <c r="I35" s="37">
        <f t="shared" si="5"/>
        <v>2754.1283796616362</v>
      </c>
      <c r="J35" s="81">
        <f t="shared" si="6"/>
        <v>-338.32834152758278</v>
      </c>
      <c r="K35" s="37">
        <f t="shared" si="7"/>
        <v>2415.8000381340535</v>
      </c>
      <c r="L35" s="37">
        <f t="shared" si="8"/>
        <v>8386320.9160696827</v>
      </c>
      <c r="M35" s="37">
        <f t="shared" si="9"/>
        <v>7356111.1161181927</v>
      </c>
      <c r="N35" s="41">
        <f>'jan-juli'!M35</f>
        <v>6061743.540520126</v>
      </c>
      <c r="O35" s="41">
        <f t="shared" si="10"/>
        <v>1294367.5755980667</v>
      </c>
      <c r="Q35" s="61"/>
      <c r="R35" s="62"/>
      <c r="S35" s="62"/>
      <c r="T35" s="62"/>
    </row>
    <row r="36" spans="1:20" s="34" customFormat="1" x14ac:dyDescent="0.2">
      <c r="A36" s="33">
        <v>1514</v>
      </c>
      <c r="B36" s="34" t="s">
        <v>159</v>
      </c>
      <c r="C36" s="36">
        <v>54374674</v>
      </c>
      <c r="D36" s="36">
        <f>'jan-juli'!D36</f>
        <v>2422</v>
      </c>
      <c r="E36" s="37">
        <f t="shared" si="1"/>
        <v>22450.319570602809</v>
      </c>
      <c r="F36" s="38">
        <f t="shared" si="2"/>
        <v>0.94102592622635806</v>
      </c>
      <c r="G36" s="37">
        <f t="shared" si="3"/>
        <v>844.17661556335804</v>
      </c>
      <c r="H36" s="39">
        <f t="shared" si="4"/>
        <v>0</v>
      </c>
      <c r="I36" s="37">
        <f t="shared" si="5"/>
        <v>844.17661556335804</v>
      </c>
      <c r="J36" s="81">
        <f t="shared" si="6"/>
        <v>-338.32834152758278</v>
      </c>
      <c r="K36" s="37">
        <f t="shared" si="7"/>
        <v>505.84827403577526</v>
      </c>
      <c r="L36" s="37">
        <f t="shared" si="8"/>
        <v>2044595.7628944532</v>
      </c>
      <c r="M36" s="37">
        <f t="shared" si="9"/>
        <v>1225164.5197146477</v>
      </c>
      <c r="N36" s="41">
        <f>'jan-juli'!M36</f>
        <v>606728.44813789357</v>
      </c>
      <c r="O36" s="41">
        <f t="shared" si="10"/>
        <v>618436.0715767541</v>
      </c>
      <c r="Q36" s="61"/>
      <c r="R36" s="62"/>
      <c r="S36" s="62"/>
      <c r="T36" s="62"/>
    </row>
    <row r="37" spans="1:20" s="34" customFormat="1" x14ac:dyDescent="0.2">
      <c r="A37" s="33">
        <v>1515</v>
      </c>
      <c r="B37" s="34" t="s">
        <v>393</v>
      </c>
      <c r="C37" s="36">
        <v>213460125</v>
      </c>
      <c r="D37" s="36">
        <f>'jan-juli'!D37</f>
        <v>8765</v>
      </c>
      <c r="E37" s="37">
        <f t="shared" si="1"/>
        <v>24353.693667997719</v>
      </c>
      <c r="F37" s="38">
        <f t="shared" si="2"/>
        <v>1.0208076134011661</v>
      </c>
      <c r="G37" s="37">
        <f t="shared" si="3"/>
        <v>-297.84784287358781</v>
      </c>
      <c r="H37" s="39">
        <f t="shared" si="4"/>
        <v>0</v>
      </c>
      <c r="I37" s="37">
        <f t="shared" si="5"/>
        <v>-297.84784287358781</v>
      </c>
      <c r="J37" s="81">
        <f t="shared" si="6"/>
        <v>-338.32834152758278</v>
      </c>
      <c r="K37" s="37">
        <f t="shared" si="7"/>
        <v>-636.17618440117053</v>
      </c>
      <c r="L37" s="37">
        <f t="shared" si="8"/>
        <v>-2610636.3427869971</v>
      </c>
      <c r="M37" s="37">
        <f t="shared" si="9"/>
        <v>-5576084.2562762601</v>
      </c>
      <c r="N37" s="41">
        <f>'jan-juli'!M37</f>
        <v>-5536425.2739353338</v>
      </c>
      <c r="O37" s="41">
        <f t="shared" si="10"/>
        <v>-39658.982340926304</v>
      </c>
      <c r="Q37" s="61"/>
      <c r="R37" s="62"/>
      <c r="S37" s="62"/>
      <c r="T37" s="62"/>
    </row>
    <row r="38" spans="1:20" s="34" customFormat="1" x14ac:dyDescent="0.2">
      <c r="A38" s="33">
        <v>1516</v>
      </c>
      <c r="B38" s="34" t="s">
        <v>269</v>
      </c>
      <c r="C38" s="36">
        <v>193533838</v>
      </c>
      <c r="D38" s="36">
        <f>'jan-juli'!D38</f>
        <v>8557</v>
      </c>
      <c r="E38" s="37">
        <f t="shared" si="1"/>
        <v>22617.019749912353</v>
      </c>
      <c r="F38" s="38">
        <f t="shared" si="2"/>
        <v>0.94801331855026383</v>
      </c>
      <c r="G38" s="37">
        <f t="shared" si="3"/>
        <v>744.15650797763158</v>
      </c>
      <c r="H38" s="39">
        <f t="shared" si="4"/>
        <v>0</v>
      </c>
      <c r="I38" s="37">
        <f t="shared" si="5"/>
        <v>744.15650797763158</v>
      </c>
      <c r="J38" s="81">
        <f t="shared" si="6"/>
        <v>-338.32834152758278</v>
      </c>
      <c r="K38" s="37">
        <f t="shared" si="7"/>
        <v>405.8281664500488</v>
      </c>
      <c r="L38" s="37">
        <f t="shared" si="8"/>
        <v>6367747.2387645934</v>
      </c>
      <c r="M38" s="37">
        <f t="shared" si="9"/>
        <v>3472671.6203130675</v>
      </c>
      <c r="N38" s="41">
        <f>'jan-juli'!M38</f>
        <v>1340502.7955887392</v>
      </c>
      <c r="O38" s="41">
        <f t="shared" si="10"/>
        <v>2132168.8247243282</v>
      </c>
      <c r="Q38" s="61"/>
      <c r="R38" s="62"/>
      <c r="S38" s="62"/>
      <c r="T38" s="62"/>
    </row>
    <row r="39" spans="1:20" s="34" customFormat="1" x14ac:dyDescent="0.2">
      <c r="A39" s="33">
        <v>1517</v>
      </c>
      <c r="B39" s="34" t="s">
        <v>270</v>
      </c>
      <c r="C39" s="36">
        <v>95421965</v>
      </c>
      <c r="D39" s="36">
        <f>'jan-juli'!D39</f>
        <v>5126</v>
      </c>
      <c r="E39" s="37">
        <f t="shared" si="1"/>
        <v>18615.287748731957</v>
      </c>
      <c r="F39" s="38">
        <f t="shared" si="2"/>
        <v>0.78027701746654055</v>
      </c>
      <c r="G39" s="37">
        <f t="shared" si="3"/>
        <v>3145.1957086858697</v>
      </c>
      <c r="H39" s="39">
        <f t="shared" si="4"/>
        <v>999.69267585446266</v>
      </c>
      <c r="I39" s="37">
        <f t="shared" si="5"/>
        <v>4144.8883845403325</v>
      </c>
      <c r="J39" s="81">
        <f t="shared" si="6"/>
        <v>-338.32834152758278</v>
      </c>
      <c r="K39" s="37">
        <f t="shared" si="7"/>
        <v>3806.5600430127497</v>
      </c>
      <c r="L39" s="37">
        <f t="shared" si="8"/>
        <v>21246697.859153744</v>
      </c>
      <c r="M39" s="37">
        <f t="shared" si="9"/>
        <v>19512426.780483354</v>
      </c>
      <c r="N39" s="41">
        <f>'jan-juli'!M39</f>
        <v>17646237.662826337</v>
      </c>
      <c r="O39" s="41">
        <f t="shared" si="10"/>
        <v>1866189.117657017</v>
      </c>
      <c r="Q39" s="61"/>
      <c r="R39" s="62"/>
      <c r="S39" s="62"/>
      <c r="T39" s="62"/>
    </row>
    <row r="40" spans="1:20" s="34" customFormat="1" x14ac:dyDescent="0.2">
      <c r="A40" s="33">
        <v>1520</v>
      </c>
      <c r="B40" s="34" t="s">
        <v>272</v>
      </c>
      <c r="C40" s="36">
        <v>204078653</v>
      </c>
      <c r="D40" s="36">
        <f>'jan-juli'!D40</f>
        <v>10833</v>
      </c>
      <c r="E40" s="37">
        <f t="shared" si="1"/>
        <v>18838.609157204835</v>
      </c>
      <c r="F40" s="38">
        <f t="shared" si="2"/>
        <v>0.78963774102299022</v>
      </c>
      <c r="G40" s="37">
        <f t="shared" si="3"/>
        <v>3011.2028636021423</v>
      </c>
      <c r="H40" s="39">
        <f t="shared" si="4"/>
        <v>921.53018288895498</v>
      </c>
      <c r="I40" s="37">
        <f t="shared" si="5"/>
        <v>3932.7330464910974</v>
      </c>
      <c r="J40" s="81">
        <f t="shared" si="6"/>
        <v>-338.32834152758278</v>
      </c>
      <c r="K40" s="37">
        <f t="shared" si="7"/>
        <v>3594.4047049635146</v>
      </c>
      <c r="L40" s="37">
        <f t="shared" si="8"/>
        <v>42603297.09263806</v>
      </c>
      <c r="M40" s="37">
        <f t="shared" si="9"/>
        <v>38938186.168869756</v>
      </c>
      <c r="N40" s="41">
        <f>'jan-juli'!M40</f>
        <v>34596189.04326915</v>
      </c>
      <c r="O40" s="41">
        <f t="shared" si="10"/>
        <v>4341997.1256006062</v>
      </c>
      <c r="Q40" s="61"/>
      <c r="R40" s="62"/>
      <c r="S40" s="62"/>
      <c r="T40" s="62"/>
    </row>
    <row r="41" spans="1:20" s="34" customFormat="1" x14ac:dyDescent="0.2">
      <c r="A41" s="33">
        <v>1525</v>
      </c>
      <c r="B41" s="34" t="s">
        <v>273</v>
      </c>
      <c r="C41" s="36">
        <v>93453323</v>
      </c>
      <c r="D41" s="36">
        <f>'jan-juli'!D41</f>
        <v>4467</v>
      </c>
      <c r="E41" s="37">
        <f t="shared" si="1"/>
        <v>20920.824490709649</v>
      </c>
      <c r="F41" s="38">
        <f t="shared" si="2"/>
        <v>0.87691572415601515</v>
      </c>
      <c r="G41" s="37">
        <f t="shared" si="3"/>
        <v>1761.8736634992542</v>
      </c>
      <c r="H41" s="39">
        <f t="shared" si="4"/>
        <v>192.75481616227043</v>
      </c>
      <c r="I41" s="37">
        <f t="shared" si="5"/>
        <v>1954.6284796615246</v>
      </c>
      <c r="J41" s="81">
        <f t="shared" si="6"/>
        <v>-338.32834152758278</v>
      </c>
      <c r="K41" s="37">
        <f t="shared" si="7"/>
        <v>1616.3001381339418</v>
      </c>
      <c r="L41" s="37">
        <f t="shared" si="8"/>
        <v>8731325.4186480306</v>
      </c>
      <c r="M41" s="37">
        <f t="shared" si="9"/>
        <v>7220012.7170443181</v>
      </c>
      <c r="N41" s="41">
        <f>'jan-juli'!M41</f>
        <v>7092704.5945659829</v>
      </c>
      <c r="O41" s="41">
        <f t="shared" si="10"/>
        <v>127308.12247833516</v>
      </c>
      <c r="Q41" s="61"/>
      <c r="R41" s="62"/>
      <c r="S41" s="62"/>
      <c r="T41" s="62"/>
    </row>
    <row r="42" spans="1:20" s="34" customFormat="1" x14ac:dyDescent="0.2">
      <c r="A42" s="33">
        <v>1528</v>
      </c>
      <c r="B42" s="34" t="s">
        <v>274</v>
      </c>
      <c r="C42" s="36">
        <v>143992686</v>
      </c>
      <c r="D42" s="36">
        <f>'jan-juli'!D42</f>
        <v>7558</v>
      </c>
      <c r="E42" s="37">
        <f t="shared" si="1"/>
        <v>19051.691717385551</v>
      </c>
      <c r="F42" s="38">
        <f t="shared" si="2"/>
        <v>0.79856929377555341</v>
      </c>
      <c r="G42" s="37">
        <f t="shared" si="3"/>
        <v>2883.3533274937131</v>
      </c>
      <c r="H42" s="39">
        <f t="shared" si="4"/>
        <v>846.95128682570464</v>
      </c>
      <c r="I42" s="37">
        <f t="shared" si="5"/>
        <v>3730.3046143194179</v>
      </c>
      <c r="J42" s="81">
        <f t="shared" si="6"/>
        <v>-338.32834152758278</v>
      </c>
      <c r="K42" s="37">
        <f t="shared" si="7"/>
        <v>3391.9762727918351</v>
      </c>
      <c r="L42" s="37">
        <f t="shared" si="8"/>
        <v>28193642.275026161</v>
      </c>
      <c r="M42" s="37">
        <f t="shared" si="9"/>
        <v>25636556.669760689</v>
      </c>
      <c r="N42" s="41">
        <f>'jan-juli'!M42</f>
        <v>23908027.588029929</v>
      </c>
      <c r="O42" s="41">
        <f t="shared" si="10"/>
        <v>1728529.0817307606</v>
      </c>
      <c r="Q42" s="61"/>
      <c r="R42" s="62"/>
      <c r="S42" s="62"/>
      <c r="T42" s="62"/>
    </row>
    <row r="43" spans="1:20" s="34" customFormat="1" x14ac:dyDescent="0.2">
      <c r="A43" s="33">
        <v>1531</v>
      </c>
      <c r="B43" s="34" t="s">
        <v>275</v>
      </c>
      <c r="C43" s="36">
        <v>181845690</v>
      </c>
      <c r="D43" s="36">
        <f>'jan-juli'!D43</f>
        <v>9547</v>
      </c>
      <c r="E43" s="37">
        <f t="shared" si="1"/>
        <v>19047.416989630252</v>
      </c>
      <c r="F43" s="38">
        <f t="shared" si="2"/>
        <v>0.79839011460473386</v>
      </c>
      <c r="G43" s="37">
        <f t="shared" si="3"/>
        <v>2885.9181641468922</v>
      </c>
      <c r="H43" s="39">
        <f t="shared" si="4"/>
        <v>848.44744154005923</v>
      </c>
      <c r="I43" s="37">
        <f t="shared" si="5"/>
        <v>3734.3656056869513</v>
      </c>
      <c r="J43" s="81">
        <f t="shared" si="6"/>
        <v>-338.32834152758278</v>
      </c>
      <c r="K43" s="37">
        <f t="shared" si="7"/>
        <v>3396.0372641593685</v>
      </c>
      <c r="L43" s="37">
        <f t="shared" si="8"/>
        <v>35651988.437493324</v>
      </c>
      <c r="M43" s="37">
        <f t="shared" si="9"/>
        <v>32421967.760929491</v>
      </c>
      <c r="N43" s="41">
        <f>'jan-juli'!M43</f>
        <v>29467056.804448511</v>
      </c>
      <c r="O43" s="41">
        <f t="shared" si="10"/>
        <v>2954910.9564809799</v>
      </c>
      <c r="Q43" s="61"/>
      <c r="R43" s="62"/>
      <c r="S43" s="62"/>
      <c r="T43" s="62"/>
    </row>
    <row r="44" spans="1:20" s="34" customFormat="1" x14ac:dyDescent="0.2">
      <c r="A44" s="33">
        <v>1532</v>
      </c>
      <c r="B44" s="34" t="s">
        <v>276</v>
      </c>
      <c r="C44" s="36">
        <v>187113267</v>
      </c>
      <c r="D44" s="36">
        <f>'jan-juli'!D44</f>
        <v>8597</v>
      </c>
      <c r="E44" s="37">
        <f t="shared" si="1"/>
        <v>21764.949051994881</v>
      </c>
      <c r="F44" s="38">
        <f t="shared" si="2"/>
        <v>0.91229798651694805</v>
      </c>
      <c r="G44" s="37">
        <f t="shared" si="3"/>
        <v>1255.3989267281147</v>
      </c>
      <c r="H44" s="39">
        <f t="shared" si="4"/>
        <v>0</v>
      </c>
      <c r="I44" s="37">
        <f t="shared" si="5"/>
        <v>1255.3989267281147</v>
      </c>
      <c r="J44" s="81">
        <f t="shared" si="6"/>
        <v>-338.32834152758278</v>
      </c>
      <c r="K44" s="37">
        <f t="shared" si="7"/>
        <v>917.07058520053192</v>
      </c>
      <c r="L44" s="37">
        <f t="shared" si="8"/>
        <v>10792664.573081601</v>
      </c>
      <c r="M44" s="37">
        <f t="shared" si="9"/>
        <v>7884055.8209689725</v>
      </c>
      <c r="N44" s="41">
        <f>'jan-juli'!M44</f>
        <v>5920489.2591418121</v>
      </c>
      <c r="O44" s="41">
        <f t="shared" si="10"/>
        <v>1963566.5618271604</v>
      </c>
      <c r="Q44" s="61"/>
      <c r="R44" s="62"/>
      <c r="S44" s="62"/>
      <c r="T44" s="62"/>
    </row>
    <row r="45" spans="1:20" s="34" customFormat="1" x14ac:dyDescent="0.2">
      <c r="A45" s="33">
        <v>1535</v>
      </c>
      <c r="B45" s="34" t="s">
        <v>277</v>
      </c>
      <c r="C45" s="36">
        <v>148461941</v>
      </c>
      <c r="D45" s="36">
        <f>'jan-juli'!D45</f>
        <v>6936</v>
      </c>
      <c r="E45" s="37">
        <f t="shared" si="1"/>
        <v>21404.547433679356</v>
      </c>
      <c r="F45" s="38">
        <f t="shared" si="2"/>
        <v>0.89719141907489985</v>
      </c>
      <c r="G45" s="37">
        <f t="shared" si="3"/>
        <v>1471.6398977174299</v>
      </c>
      <c r="H45" s="39">
        <f t="shared" si="4"/>
        <v>23.451786122872907</v>
      </c>
      <c r="I45" s="37">
        <f t="shared" si="5"/>
        <v>1495.0916838403027</v>
      </c>
      <c r="J45" s="81">
        <f t="shared" si="6"/>
        <v>-338.32834152758278</v>
      </c>
      <c r="K45" s="37">
        <f t="shared" si="7"/>
        <v>1156.7633423127199</v>
      </c>
      <c r="L45" s="37">
        <f t="shared" si="8"/>
        <v>10369955.919116341</v>
      </c>
      <c r="M45" s="37">
        <f t="shared" si="9"/>
        <v>8023310.5422810251</v>
      </c>
      <c r="N45" s="41">
        <f>'jan-juli'!M45</f>
        <v>7822989.0764852623</v>
      </c>
      <c r="O45" s="41">
        <f t="shared" si="10"/>
        <v>200321.46579576284</v>
      </c>
      <c r="Q45" s="61"/>
      <c r="R45" s="62"/>
      <c r="S45" s="62"/>
      <c r="T45" s="62"/>
    </row>
    <row r="46" spans="1:20" s="34" customFormat="1" x14ac:dyDescent="0.2">
      <c r="A46" s="33">
        <v>1539</v>
      </c>
      <c r="B46" s="34" t="s">
        <v>278</v>
      </c>
      <c r="C46" s="36">
        <v>138112534</v>
      </c>
      <c r="D46" s="36">
        <f>'jan-juli'!D46</f>
        <v>7019</v>
      </c>
      <c r="E46" s="37">
        <f t="shared" si="1"/>
        <v>19676.953127226101</v>
      </c>
      <c r="F46" s="38">
        <f t="shared" si="2"/>
        <v>0.82477770455021593</v>
      </c>
      <c r="G46" s="37">
        <f t="shared" si="3"/>
        <v>2508.196481589383</v>
      </c>
      <c r="H46" s="39">
        <f t="shared" si="4"/>
        <v>628.10979338151208</v>
      </c>
      <c r="I46" s="37">
        <f t="shared" si="5"/>
        <v>3136.3062749708952</v>
      </c>
      <c r="J46" s="81">
        <f t="shared" si="6"/>
        <v>-338.32834152758278</v>
      </c>
      <c r="K46" s="37">
        <f t="shared" si="7"/>
        <v>2797.9779334433124</v>
      </c>
      <c r="L46" s="37">
        <f t="shared" si="8"/>
        <v>22013733.744020712</v>
      </c>
      <c r="M46" s="37">
        <f t="shared" si="9"/>
        <v>19639007.114838611</v>
      </c>
      <c r="N46" s="41">
        <f>'jan-juli'!M46</f>
        <v>18017834.286144767</v>
      </c>
      <c r="O46" s="41">
        <f t="shared" si="10"/>
        <v>1621172.8286938444</v>
      </c>
      <c r="Q46" s="61"/>
      <c r="R46" s="62"/>
      <c r="S46" s="62"/>
      <c r="T46" s="62"/>
    </row>
    <row r="47" spans="1:20" s="34" customFormat="1" x14ac:dyDescent="0.2">
      <c r="A47" s="33">
        <v>1547</v>
      </c>
      <c r="B47" s="34" t="s">
        <v>279</v>
      </c>
      <c r="C47" s="36">
        <v>75707889</v>
      </c>
      <c r="D47" s="36">
        <f>'jan-juli'!D47</f>
        <v>3518</v>
      </c>
      <c r="E47" s="37">
        <f t="shared" si="1"/>
        <v>21520.150369528143</v>
      </c>
      <c r="F47" s="38">
        <f t="shared" si="2"/>
        <v>0.90203702314033318</v>
      </c>
      <c r="G47" s="37">
        <f t="shared" si="3"/>
        <v>1402.278136208158</v>
      </c>
      <c r="H47" s="39">
        <f t="shared" si="4"/>
        <v>0</v>
      </c>
      <c r="I47" s="37">
        <f t="shared" si="5"/>
        <v>1402.278136208158</v>
      </c>
      <c r="J47" s="81">
        <f t="shared" si="6"/>
        <v>-338.32834152758278</v>
      </c>
      <c r="K47" s="37">
        <f t="shared" si="7"/>
        <v>1063.9497946805752</v>
      </c>
      <c r="L47" s="37">
        <f t="shared" si="8"/>
        <v>4933214.4831802994</v>
      </c>
      <c r="M47" s="37">
        <f t="shared" si="9"/>
        <v>3742975.3776862635</v>
      </c>
      <c r="N47" s="41">
        <f>'jan-juli'!M47</f>
        <v>2661171.3894917872</v>
      </c>
      <c r="O47" s="41">
        <f t="shared" si="10"/>
        <v>1081803.9881944763</v>
      </c>
      <c r="Q47" s="61"/>
      <c r="R47" s="62"/>
      <c r="S47" s="62"/>
      <c r="T47" s="62"/>
    </row>
    <row r="48" spans="1:20" s="34" customFormat="1" x14ac:dyDescent="0.2">
      <c r="A48" s="33">
        <v>1554</v>
      </c>
      <c r="B48" s="34" t="s">
        <v>280</v>
      </c>
      <c r="C48" s="36">
        <v>124231017</v>
      </c>
      <c r="D48" s="36">
        <f>'jan-juli'!D48</f>
        <v>5828</v>
      </c>
      <c r="E48" s="37">
        <f t="shared" si="1"/>
        <v>21316.234900480438</v>
      </c>
      <c r="F48" s="38">
        <f t="shared" si="2"/>
        <v>0.89348971749824491</v>
      </c>
      <c r="G48" s="37">
        <f t="shared" si="3"/>
        <v>1524.6274176367806</v>
      </c>
      <c r="H48" s="39">
        <f t="shared" si="4"/>
        <v>54.361172742494091</v>
      </c>
      <c r="I48" s="37">
        <f t="shared" si="5"/>
        <v>1578.9885903792747</v>
      </c>
      <c r="J48" s="81">
        <f t="shared" si="6"/>
        <v>-338.32834152758278</v>
      </c>
      <c r="K48" s="37">
        <f t="shared" si="7"/>
        <v>1240.6602488516919</v>
      </c>
      <c r="L48" s="37">
        <f t="shared" si="8"/>
        <v>9202345.5047304127</v>
      </c>
      <c r="M48" s="37">
        <f t="shared" si="9"/>
        <v>7230567.9303076603</v>
      </c>
      <c r="N48" s="41">
        <f>'jan-juli'!M48</f>
        <v>5955318.4596811049</v>
      </c>
      <c r="O48" s="41">
        <f t="shared" si="10"/>
        <v>1275249.4706265554</v>
      </c>
      <c r="Q48" s="61"/>
      <c r="R48" s="62"/>
      <c r="S48" s="62"/>
      <c r="T48" s="62"/>
    </row>
    <row r="49" spans="1:20" s="34" customFormat="1" x14ac:dyDescent="0.2">
      <c r="A49" s="33">
        <v>1557</v>
      </c>
      <c r="B49" s="34" t="s">
        <v>281</v>
      </c>
      <c r="C49" s="36">
        <v>45195763</v>
      </c>
      <c r="D49" s="36">
        <f>'jan-juli'!D49</f>
        <v>2669</v>
      </c>
      <c r="E49" s="37">
        <f t="shared" si="1"/>
        <v>16933.594230048708</v>
      </c>
      <c r="F49" s="38">
        <f t="shared" si="2"/>
        <v>0.70978727694988575</v>
      </c>
      <c r="G49" s="37">
        <f t="shared" si="3"/>
        <v>4154.2118198958187</v>
      </c>
      <c r="H49" s="39">
        <f t="shared" si="4"/>
        <v>1588.2854073935996</v>
      </c>
      <c r="I49" s="37">
        <f t="shared" si="5"/>
        <v>5742.4972272894183</v>
      </c>
      <c r="J49" s="81">
        <f t="shared" si="6"/>
        <v>-338.32834152758278</v>
      </c>
      <c r="K49" s="37">
        <f t="shared" si="7"/>
        <v>5404.1688857618356</v>
      </c>
      <c r="L49" s="37">
        <f t="shared" si="8"/>
        <v>15326725.099635458</v>
      </c>
      <c r="M49" s="37">
        <f t="shared" si="9"/>
        <v>14423726.756098339</v>
      </c>
      <c r="N49" s="41">
        <f>'jan-juli'!M49</f>
        <v>13809783.942544568</v>
      </c>
      <c r="O49" s="41">
        <f t="shared" si="10"/>
        <v>613942.813553771</v>
      </c>
      <c r="Q49" s="61"/>
      <c r="R49" s="62"/>
      <c r="S49" s="62"/>
      <c r="T49" s="62"/>
    </row>
    <row r="50" spans="1:20" s="34" customFormat="1" x14ac:dyDescent="0.2">
      <c r="A50" s="33">
        <v>1560</v>
      </c>
      <c r="B50" s="34" t="s">
        <v>282</v>
      </c>
      <c r="C50" s="36">
        <v>51147745</v>
      </c>
      <c r="D50" s="36">
        <f>'jan-juli'!D50</f>
        <v>2960</v>
      </c>
      <c r="E50" s="37">
        <f t="shared" si="1"/>
        <v>17279.64358108108</v>
      </c>
      <c r="F50" s="38">
        <f t="shared" si="2"/>
        <v>0.7242922558234014</v>
      </c>
      <c r="G50" s="37">
        <f t="shared" si="3"/>
        <v>3946.5822092763956</v>
      </c>
      <c r="H50" s="39">
        <f t="shared" si="4"/>
        <v>1467.1681345322695</v>
      </c>
      <c r="I50" s="37">
        <f t="shared" si="5"/>
        <v>5413.7503438086651</v>
      </c>
      <c r="J50" s="81">
        <f t="shared" si="6"/>
        <v>-338.32834152758278</v>
      </c>
      <c r="K50" s="37">
        <f t="shared" si="7"/>
        <v>5075.4220022810823</v>
      </c>
      <c r="L50" s="37">
        <f t="shared" si="8"/>
        <v>16024701.017673649</v>
      </c>
      <c r="M50" s="37">
        <f t="shared" si="9"/>
        <v>15023249.126752004</v>
      </c>
      <c r="N50" s="41">
        <f>'jan-juli'!M50</f>
        <v>14275729.137254378</v>
      </c>
      <c r="O50" s="41">
        <f t="shared" si="10"/>
        <v>747519.9894976262</v>
      </c>
      <c r="Q50" s="61"/>
      <c r="R50" s="62"/>
      <c r="S50" s="62"/>
      <c r="T50" s="62"/>
    </row>
    <row r="51" spans="1:20" s="34" customFormat="1" x14ac:dyDescent="0.2">
      <c r="A51" s="33">
        <v>1563</v>
      </c>
      <c r="B51" s="34" t="s">
        <v>283</v>
      </c>
      <c r="C51" s="36">
        <v>155609603</v>
      </c>
      <c r="D51" s="36">
        <f>'jan-juli'!D51</f>
        <v>6932</v>
      </c>
      <c r="E51" s="37">
        <f t="shared" si="1"/>
        <v>22448.009665320253</v>
      </c>
      <c r="F51" s="38">
        <f t="shared" si="2"/>
        <v>0.9409291044082464</v>
      </c>
      <c r="G51" s="37">
        <f t="shared" si="3"/>
        <v>845.56255873289194</v>
      </c>
      <c r="H51" s="39">
        <f t="shared" si="4"/>
        <v>0</v>
      </c>
      <c r="I51" s="37">
        <f t="shared" si="5"/>
        <v>845.56255873289194</v>
      </c>
      <c r="J51" s="81">
        <f t="shared" si="6"/>
        <v>-338.32834152758278</v>
      </c>
      <c r="K51" s="37">
        <f t="shared" si="7"/>
        <v>507.23421720530916</v>
      </c>
      <c r="L51" s="37">
        <f t="shared" si="8"/>
        <v>5861439.6571364067</v>
      </c>
      <c r="M51" s="37">
        <f t="shared" si="9"/>
        <v>3516147.5936672031</v>
      </c>
      <c r="N51" s="41">
        <f>'jan-juli'!M51</f>
        <v>2183717.8137456165</v>
      </c>
      <c r="O51" s="41">
        <f t="shared" si="10"/>
        <v>1332429.7799215866</v>
      </c>
      <c r="Q51" s="61"/>
      <c r="R51" s="62"/>
      <c r="S51" s="62"/>
      <c r="T51" s="62"/>
    </row>
    <row r="52" spans="1:20" s="34" customFormat="1" x14ac:dyDescent="0.2">
      <c r="A52" s="33">
        <v>1566</v>
      </c>
      <c r="B52" s="34" t="s">
        <v>284</v>
      </c>
      <c r="C52" s="36">
        <v>111319270</v>
      </c>
      <c r="D52" s="36">
        <f>'jan-juli'!D52</f>
        <v>5849</v>
      </c>
      <c r="E52" s="37">
        <f t="shared" si="1"/>
        <v>19032.18840827492</v>
      </c>
      <c r="F52" s="38">
        <f t="shared" si="2"/>
        <v>0.79775179452069467</v>
      </c>
      <c r="G52" s="37">
        <f t="shared" si="3"/>
        <v>2895.0553129600912</v>
      </c>
      <c r="H52" s="39">
        <f t="shared" si="4"/>
        <v>853.77744501442533</v>
      </c>
      <c r="I52" s="37">
        <f t="shared" si="5"/>
        <v>3748.8327579745164</v>
      </c>
      <c r="J52" s="81">
        <f t="shared" si="6"/>
        <v>-338.32834152758278</v>
      </c>
      <c r="K52" s="37">
        <f t="shared" si="7"/>
        <v>3410.5044164469336</v>
      </c>
      <c r="L52" s="37">
        <f t="shared" si="8"/>
        <v>21926922.801392946</v>
      </c>
      <c r="M52" s="37">
        <f t="shared" si="9"/>
        <v>19948040.331798114</v>
      </c>
      <c r="N52" s="41">
        <f>'jan-juli'!M52</f>
        <v>18580285.976486769</v>
      </c>
      <c r="O52" s="41">
        <f t="shared" si="10"/>
        <v>1367754.3553113453</v>
      </c>
      <c r="Q52" s="61"/>
      <c r="R52" s="62"/>
      <c r="S52" s="62"/>
      <c r="T52" s="62"/>
    </row>
    <row r="53" spans="1:20" s="34" customFormat="1" x14ac:dyDescent="0.2">
      <c r="A53" s="33">
        <v>1573</v>
      </c>
      <c r="B53" s="34" t="s">
        <v>286</v>
      </c>
      <c r="C53" s="36">
        <v>41598615</v>
      </c>
      <c r="D53" s="36">
        <f>'jan-juli'!D53</f>
        <v>2120</v>
      </c>
      <c r="E53" s="37">
        <f t="shared" si="1"/>
        <v>19621.988207547169</v>
      </c>
      <c r="F53" s="38">
        <f t="shared" si="2"/>
        <v>0.82247379906289475</v>
      </c>
      <c r="G53" s="37">
        <f t="shared" si="3"/>
        <v>2541.1754333967424</v>
      </c>
      <c r="H53" s="39">
        <f t="shared" si="4"/>
        <v>647.3475152691384</v>
      </c>
      <c r="I53" s="37">
        <f t="shared" si="5"/>
        <v>3188.5229486658809</v>
      </c>
      <c r="J53" s="81">
        <f t="shared" si="6"/>
        <v>-338.32834152758278</v>
      </c>
      <c r="K53" s="37">
        <f t="shared" si="7"/>
        <v>2850.1946071382981</v>
      </c>
      <c r="L53" s="37">
        <f t="shared" si="8"/>
        <v>6759668.6511716675</v>
      </c>
      <c r="M53" s="37">
        <f t="shared" si="9"/>
        <v>6042412.567133192</v>
      </c>
      <c r="N53" s="41">
        <f>'jan-juli'!M53</f>
        <v>5474543.522628135</v>
      </c>
      <c r="O53" s="41">
        <f t="shared" si="10"/>
        <v>567869.04450505693</v>
      </c>
      <c r="Q53" s="61"/>
      <c r="R53" s="62"/>
      <c r="S53" s="62"/>
      <c r="T53" s="62"/>
    </row>
    <row r="54" spans="1:20" s="34" customFormat="1" x14ac:dyDescent="0.2">
      <c r="A54" s="33">
        <v>1576</v>
      </c>
      <c r="B54" s="34" t="s">
        <v>287</v>
      </c>
      <c r="C54" s="36">
        <v>67835006</v>
      </c>
      <c r="D54" s="36">
        <f>'jan-juli'!D54</f>
        <v>3384</v>
      </c>
      <c r="E54" s="37">
        <f t="shared" si="1"/>
        <v>20045.805555555555</v>
      </c>
      <c r="F54" s="38">
        <f t="shared" si="2"/>
        <v>0.84023849551659791</v>
      </c>
      <c r="G54" s="37">
        <f t="shared" si="3"/>
        <v>2286.8850245917106</v>
      </c>
      <c r="H54" s="39">
        <f t="shared" si="4"/>
        <v>499.01144346620327</v>
      </c>
      <c r="I54" s="37">
        <f t="shared" si="5"/>
        <v>2785.8964680579138</v>
      </c>
      <c r="J54" s="81">
        <f t="shared" si="6"/>
        <v>-338.32834152758278</v>
      </c>
      <c r="K54" s="37">
        <f t="shared" si="7"/>
        <v>2447.568126530331</v>
      </c>
      <c r="L54" s="37">
        <f t="shared" si="8"/>
        <v>9427473.6479079798</v>
      </c>
      <c r="M54" s="37">
        <f t="shared" si="9"/>
        <v>8282570.5401786398</v>
      </c>
      <c r="N54" s="41">
        <f>'jan-juli'!M54</f>
        <v>8152106.7317800028</v>
      </c>
      <c r="O54" s="41">
        <f t="shared" si="10"/>
        <v>130463.80839863699</v>
      </c>
      <c r="Q54" s="61"/>
      <c r="R54" s="62"/>
      <c r="S54" s="62"/>
      <c r="T54" s="62"/>
    </row>
    <row r="55" spans="1:20" s="34" customFormat="1" x14ac:dyDescent="0.2">
      <c r="A55" s="33">
        <v>1577</v>
      </c>
      <c r="B55" s="34" t="s">
        <v>271</v>
      </c>
      <c r="C55" s="36">
        <v>189284420</v>
      </c>
      <c r="D55" s="36">
        <f>'jan-juli'!D55</f>
        <v>10809</v>
      </c>
      <c r="E55" s="37">
        <f t="shared" si="1"/>
        <v>17511.742066796189</v>
      </c>
      <c r="F55" s="38">
        <f t="shared" si="2"/>
        <v>0.73402087869707267</v>
      </c>
      <c r="G55" s="37">
        <f t="shared" si="3"/>
        <v>3807.3231178473302</v>
      </c>
      <c r="H55" s="39">
        <f t="shared" si="4"/>
        <v>1385.9336645319813</v>
      </c>
      <c r="I55" s="37">
        <f t="shared" si="5"/>
        <v>5193.2567823793115</v>
      </c>
      <c r="J55" s="81">
        <f t="shared" si="6"/>
        <v>-338.32834152758278</v>
      </c>
      <c r="K55" s="37">
        <f t="shared" si="7"/>
        <v>4854.9284408517287</v>
      </c>
      <c r="L55" s="37">
        <f t="shared" si="8"/>
        <v>56133912.560737975</v>
      </c>
      <c r="M55" s="37">
        <f t="shared" si="9"/>
        <v>52476921.517166339</v>
      </c>
      <c r="N55" s="41">
        <f>'jan-juli'!M55</f>
        <v>47888424.369994104</v>
      </c>
      <c r="O55" s="41">
        <f t="shared" si="10"/>
        <v>4588497.147172235</v>
      </c>
      <c r="Q55" s="61"/>
      <c r="R55" s="62"/>
      <c r="S55" s="62"/>
      <c r="T55" s="62"/>
    </row>
    <row r="56" spans="1:20" s="34" customFormat="1" x14ac:dyDescent="0.2">
      <c r="A56" s="33">
        <v>1578</v>
      </c>
      <c r="B56" s="34" t="s">
        <v>394</v>
      </c>
      <c r="C56" s="36">
        <v>50352838</v>
      </c>
      <c r="D56" s="36">
        <f>'jan-juli'!D56</f>
        <v>2491</v>
      </c>
      <c r="E56" s="37">
        <f t="shared" si="1"/>
        <v>20213.905258932155</v>
      </c>
      <c r="F56" s="38">
        <f t="shared" si="2"/>
        <v>0.84728455018726168</v>
      </c>
      <c r="G56" s="37">
        <f t="shared" si="3"/>
        <v>2186.0252025657505</v>
      </c>
      <c r="H56" s="39">
        <f t="shared" si="4"/>
        <v>440.17654728439334</v>
      </c>
      <c r="I56" s="37">
        <f t="shared" si="5"/>
        <v>2626.2017498501436</v>
      </c>
      <c r="J56" s="81">
        <f t="shared" si="6"/>
        <v>-338.32834152758278</v>
      </c>
      <c r="K56" s="37">
        <f t="shared" si="7"/>
        <v>2287.8734083225609</v>
      </c>
      <c r="L56" s="37">
        <f t="shared" si="8"/>
        <v>6541868.5588767081</v>
      </c>
      <c r="M56" s="37">
        <f t="shared" si="9"/>
        <v>5699092.6601314992</v>
      </c>
      <c r="N56" s="41">
        <f>'jan-juli'!M56</f>
        <v>4644013.7115880605</v>
      </c>
      <c r="O56" s="41">
        <f t="shared" si="10"/>
        <v>1055078.9485434387</v>
      </c>
      <c r="Q56" s="61"/>
      <c r="R56" s="62"/>
      <c r="S56" s="62"/>
      <c r="T56" s="62"/>
    </row>
    <row r="57" spans="1:20" s="34" customFormat="1" x14ac:dyDescent="0.2">
      <c r="A57" s="33">
        <v>1579</v>
      </c>
      <c r="B57" s="34" t="s">
        <v>395</v>
      </c>
      <c r="C57" s="36">
        <v>248771233</v>
      </c>
      <c r="D57" s="36">
        <f>'jan-juli'!D57</f>
        <v>13287</v>
      </c>
      <c r="E57" s="37">
        <f t="shared" si="1"/>
        <v>18722.904568375103</v>
      </c>
      <c r="F57" s="38">
        <f t="shared" si="2"/>
        <v>0.7847878760787641</v>
      </c>
      <c r="G57" s="37">
        <f t="shared" si="3"/>
        <v>3080.6256168999817</v>
      </c>
      <c r="H57" s="39">
        <f t="shared" si="4"/>
        <v>962.02678897936141</v>
      </c>
      <c r="I57" s="37">
        <f t="shared" si="5"/>
        <v>4042.652405879343</v>
      </c>
      <c r="J57" s="81">
        <f t="shared" si="6"/>
        <v>-338.32834152758278</v>
      </c>
      <c r="K57" s="37">
        <f t="shared" si="7"/>
        <v>3704.3240643517602</v>
      </c>
      <c r="L57" s="37">
        <f t="shared" si="8"/>
        <v>53714722.516918831</v>
      </c>
      <c r="M57" s="37">
        <f t="shared" si="9"/>
        <v>49219353.843041837</v>
      </c>
      <c r="N57" s="41">
        <f>'jan-juli'!M57</f>
        <v>45140339.548141532</v>
      </c>
      <c r="O57" s="41">
        <f t="shared" si="10"/>
        <v>4079014.2949003056</v>
      </c>
      <c r="Q57" s="61"/>
      <c r="R57" s="62"/>
      <c r="S57" s="62"/>
      <c r="T57" s="62"/>
    </row>
    <row r="58" spans="1:20" s="34" customFormat="1" x14ac:dyDescent="0.2">
      <c r="A58" s="33">
        <v>1804</v>
      </c>
      <c r="B58" s="34" t="s">
        <v>288</v>
      </c>
      <c r="C58" s="36">
        <v>1202287104</v>
      </c>
      <c r="D58" s="36">
        <f>'jan-juli'!D58</f>
        <v>52803</v>
      </c>
      <c r="E58" s="37">
        <f t="shared" si="1"/>
        <v>22769.295380944266</v>
      </c>
      <c r="F58" s="38">
        <f t="shared" si="2"/>
        <v>0.95439609258084579</v>
      </c>
      <c r="G58" s="37">
        <f t="shared" si="3"/>
        <v>652.79112935848389</v>
      </c>
      <c r="H58" s="39">
        <f t="shared" si="4"/>
        <v>0</v>
      </c>
      <c r="I58" s="37">
        <f t="shared" si="5"/>
        <v>652.79112935848389</v>
      </c>
      <c r="J58" s="81">
        <f t="shared" si="6"/>
        <v>-338.32834152758278</v>
      </c>
      <c r="K58" s="37">
        <f t="shared" si="7"/>
        <v>314.46278783090111</v>
      </c>
      <c r="L58" s="37">
        <f t="shared" si="8"/>
        <v>34469330.003516026</v>
      </c>
      <c r="M58" s="37">
        <f t="shared" si="9"/>
        <v>16604578.585835071</v>
      </c>
      <c r="N58" s="41">
        <f>'jan-juli'!M58</f>
        <v>11471167.094808079</v>
      </c>
      <c r="O58" s="41">
        <f t="shared" si="10"/>
        <v>5133411.491026992</v>
      </c>
      <c r="Q58" s="61"/>
      <c r="R58" s="62"/>
      <c r="S58" s="62"/>
      <c r="T58" s="62"/>
    </row>
    <row r="59" spans="1:20" s="34" customFormat="1" x14ac:dyDescent="0.2">
      <c r="A59" s="33">
        <v>1806</v>
      </c>
      <c r="B59" s="34" t="s">
        <v>289</v>
      </c>
      <c r="C59" s="36">
        <v>434277781</v>
      </c>
      <c r="D59" s="36">
        <f>'jan-juli'!D59</f>
        <v>21530</v>
      </c>
      <c r="E59" s="37">
        <f t="shared" si="1"/>
        <v>20170.821226196007</v>
      </c>
      <c r="F59" s="38">
        <f t="shared" si="2"/>
        <v>0.84547864307384191</v>
      </c>
      <c r="G59" s="37">
        <f t="shared" si="3"/>
        <v>2211.8756222074394</v>
      </c>
      <c r="H59" s="39">
        <f t="shared" si="4"/>
        <v>455.25595874204498</v>
      </c>
      <c r="I59" s="37">
        <f t="shared" si="5"/>
        <v>2667.1315809494845</v>
      </c>
      <c r="J59" s="81">
        <f t="shared" si="6"/>
        <v>-338.32834152758278</v>
      </c>
      <c r="K59" s="37">
        <f t="shared" si="7"/>
        <v>2328.8032394219017</v>
      </c>
      <c r="L59" s="37">
        <f t="shared" si="8"/>
        <v>57423342.937842399</v>
      </c>
      <c r="M59" s="37">
        <f t="shared" si="9"/>
        <v>50139133.744753547</v>
      </c>
      <c r="N59" s="41">
        <f>'jan-juli'!M59</f>
        <v>41310286.021313064</v>
      </c>
      <c r="O59" s="41">
        <f t="shared" si="10"/>
        <v>8828847.7234404832</v>
      </c>
      <c r="Q59" s="61"/>
      <c r="R59" s="62"/>
      <c r="S59" s="62"/>
      <c r="T59" s="62"/>
    </row>
    <row r="60" spans="1:20" s="34" customFormat="1" x14ac:dyDescent="0.2">
      <c r="A60" s="33">
        <v>1811</v>
      </c>
      <c r="B60" s="34" t="s">
        <v>290</v>
      </c>
      <c r="C60" s="36">
        <v>32091245</v>
      </c>
      <c r="D60" s="36">
        <f>'jan-juli'!D60</f>
        <v>1406</v>
      </c>
      <c r="E60" s="37">
        <f t="shared" si="1"/>
        <v>22824.498577524893</v>
      </c>
      <c r="F60" s="38">
        <f t="shared" si="2"/>
        <v>0.95670998566506549</v>
      </c>
      <c r="G60" s="37">
        <f t="shared" si="3"/>
        <v>619.66921141010755</v>
      </c>
      <c r="H60" s="39">
        <f t="shared" si="4"/>
        <v>0</v>
      </c>
      <c r="I60" s="37">
        <f t="shared" si="5"/>
        <v>619.66921141010755</v>
      </c>
      <c r="J60" s="81">
        <f t="shared" si="6"/>
        <v>-338.32834152758278</v>
      </c>
      <c r="K60" s="37">
        <f t="shared" si="7"/>
        <v>281.34086988252477</v>
      </c>
      <c r="L60" s="37">
        <f t="shared" si="8"/>
        <v>871254.91124261124</v>
      </c>
      <c r="M60" s="37">
        <f t="shared" si="9"/>
        <v>395565.26305482985</v>
      </c>
      <c r="N60" s="41">
        <f>'jan-juli'!M60</f>
        <v>21965.433890120676</v>
      </c>
      <c r="O60" s="41">
        <f t="shared" si="10"/>
        <v>373599.8291647092</v>
      </c>
      <c r="Q60" s="61"/>
      <c r="R60" s="62"/>
      <c r="S60" s="62"/>
      <c r="T60" s="62"/>
    </row>
    <row r="61" spans="1:20" s="34" customFormat="1" x14ac:dyDescent="0.2">
      <c r="A61" s="33">
        <v>1812</v>
      </c>
      <c r="B61" s="34" t="s">
        <v>291</v>
      </c>
      <c r="C61" s="36">
        <v>37348369</v>
      </c>
      <c r="D61" s="36">
        <f>'jan-juli'!D61</f>
        <v>1981</v>
      </c>
      <c r="E61" s="37">
        <f t="shared" si="1"/>
        <v>18853.290762241293</v>
      </c>
      <c r="F61" s="38">
        <f t="shared" si="2"/>
        <v>0.79025313408830822</v>
      </c>
      <c r="G61" s="37">
        <f t="shared" si="3"/>
        <v>3002.3939005802677</v>
      </c>
      <c r="H61" s="39">
        <f t="shared" si="4"/>
        <v>916.39162112619476</v>
      </c>
      <c r="I61" s="37">
        <f t="shared" si="5"/>
        <v>3918.7855217064625</v>
      </c>
      <c r="J61" s="81">
        <f t="shared" si="6"/>
        <v>-338.32834152758278</v>
      </c>
      <c r="K61" s="37">
        <f t="shared" si="7"/>
        <v>3580.4571801788798</v>
      </c>
      <c r="L61" s="37">
        <f t="shared" si="8"/>
        <v>7763114.1185005018</v>
      </c>
      <c r="M61" s="37">
        <f t="shared" si="9"/>
        <v>7092885.673934361</v>
      </c>
      <c r="N61" s="41">
        <f>'jan-juli'!M61</f>
        <v>7024228.9919935539</v>
      </c>
      <c r="O61" s="41">
        <f t="shared" si="10"/>
        <v>68656.68194080703</v>
      </c>
      <c r="Q61" s="61"/>
      <c r="R61" s="62"/>
      <c r="S61" s="62"/>
      <c r="T61" s="62"/>
    </row>
    <row r="62" spans="1:20" s="34" customFormat="1" x14ac:dyDescent="0.2">
      <c r="A62" s="33">
        <v>1813</v>
      </c>
      <c r="B62" s="34" t="s">
        <v>292</v>
      </c>
      <c r="C62" s="36">
        <v>182349084</v>
      </c>
      <c r="D62" s="36">
        <f>'jan-juli'!D62</f>
        <v>7777</v>
      </c>
      <c r="E62" s="37">
        <f t="shared" si="1"/>
        <v>23447.226951266555</v>
      </c>
      <c r="F62" s="38">
        <f t="shared" si="2"/>
        <v>0.98281222188690598</v>
      </c>
      <c r="G62" s="37">
        <f t="shared" si="3"/>
        <v>246.03218716511037</v>
      </c>
      <c r="H62" s="39">
        <f t="shared" si="4"/>
        <v>0</v>
      </c>
      <c r="I62" s="37">
        <f t="shared" si="5"/>
        <v>246.03218716511037</v>
      </c>
      <c r="J62" s="81">
        <f t="shared" si="6"/>
        <v>-338.32834152758278</v>
      </c>
      <c r="K62" s="37">
        <f t="shared" si="7"/>
        <v>-92.296154362472407</v>
      </c>
      <c r="L62" s="37">
        <f t="shared" si="8"/>
        <v>1913392.3195830635</v>
      </c>
      <c r="M62" s="37">
        <f t="shared" si="9"/>
        <v>-717787.19247694791</v>
      </c>
      <c r="N62" s="41">
        <f>'jan-juli'!M62</f>
        <v>1054787.5563040406</v>
      </c>
      <c r="O62" s="41">
        <f t="shared" si="10"/>
        <v>-1772574.7487809886</v>
      </c>
      <c r="Q62" s="61"/>
      <c r="R62" s="62"/>
      <c r="S62" s="62"/>
      <c r="T62" s="62"/>
    </row>
    <row r="63" spans="1:20" s="34" customFormat="1" x14ac:dyDescent="0.2">
      <c r="A63" s="33">
        <v>1815</v>
      </c>
      <c r="B63" s="34" t="s">
        <v>293</v>
      </c>
      <c r="C63" s="36">
        <v>25791469</v>
      </c>
      <c r="D63" s="36">
        <f>'jan-juli'!D63</f>
        <v>1175</v>
      </c>
      <c r="E63" s="37">
        <f t="shared" si="1"/>
        <v>21950.186382978722</v>
      </c>
      <c r="F63" s="38">
        <f t="shared" si="2"/>
        <v>0.92006238071243285</v>
      </c>
      <c r="G63" s="37">
        <f t="shared" si="3"/>
        <v>1144.2565281378104</v>
      </c>
      <c r="H63" s="39">
        <f t="shared" si="4"/>
        <v>0</v>
      </c>
      <c r="I63" s="37">
        <f t="shared" si="5"/>
        <v>1144.2565281378104</v>
      </c>
      <c r="J63" s="81">
        <f t="shared" si="6"/>
        <v>-338.32834152758278</v>
      </c>
      <c r="K63" s="37">
        <f t="shared" si="7"/>
        <v>805.92818661022761</v>
      </c>
      <c r="L63" s="37">
        <f t="shared" si="8"/>
        <v>1344501.4205619271</v>
      </c>
      <c r="M63" s="37">
        <f t="shared" si="9"/>
        <v>946965.61926701746</v>
      </c>
      <c r="N63" s="41">
        <f>'jan-juli'!M63</f>
        <v>1760508.1686736143</v>
      </c>
      <c r="O63" s="41">
        <f t="shared" si="10"/>
        <v>-813542.54940659681</v>
      </c>
      <c r="Q63" s="61"/>
      <c r="R63" s="62"/>
      <c r="S63" s="62"/>
      <c r="T63" s="62"/>
    </row>
    <row r="64" spans="1:20" s="34" customFormat="1" x14ac:dyDescent="0.2">
      <c r="A64" s="33">
        <v>1816</v>
      </c>
      <c r="B64" s="34" t="s">
        <v>294</v>
      </c>
      <c r="C64" s="36">
        <v>9672216</v>
      </c>
      <c r="D64" s="36">
        <f>'jan-juli'!D64</f>
        <v>462</v>
      </c>
      <c r="E64" s="37">
        <f t="shared" si="1"/>
        <v>20935.532467532466</v>
      </c>
      <c r="F64" s="38">
        <f t="shared" si="2"/>
        <v>0.87753222261916985</v>
      </c>
      <c r="G64" s="37">
        <f t="shared" si="3"/>
        <v>1753.0488774055636</v>
      </c>
      <c r="H64" s="39">
        <f t="shared" si="4"/>
        <v>187.60702427428421</v>
      </c>
      <c r="I64" s="37">
        <f t="shared" si="5"/>
        <v>1940.6559016798478</v>
      </c>
      <c r="J64" s="81">
        <f t="shared" si="6"/>
        <v>-338.32834152758278</v>
      </c>
      <c r="K64" s="37">
        <f t="shared" si="7"/>
        <v>1602.3275601522651</v>
      </c>
      <c r="L64" s="37">
        <f t="shared" si="8"/>
        <v>896583.02657608967</v>
      </c>
      <c r="M64" s="37">
        <f t="shared" si="9"/>
        <v>740275.33279034647</v>
      </c>
      <c r="N64" s="41">
        <f>'jan-juli'!M64</f>
        <v>1360854.6230444333</v>
      </c>
      <c r="O64" s="41">
        <f t="shared" si="10"/>
        <v>-620579.29025408684</v>
      </c>
      <c r="Q64" s="61"/>
      <c r="R64" s="62"/>
      <c r="S64" s="62"/>
      <c r="T64" s="62"/>
    </row>
    <row r="65" spans="1:20" s="34" customFormat="1" x14ac:dyDescent="0.2">
      <c r="A65" s="33">
        <v>1818</v>
      </c>
      <c r="B65" s="34" t="s">
        <v>396</v>
      </c>
      <c r="C65" s="36">
        <v>39188769</v>
      </c>
      <c r="D65" s="36">
        <f>'jan-juli'!D65</f>
        <v>1825</v>
      </c>
      <c r="E65" s="37">
        <f t="shared" si="1"/>
        <v>21473.298082191781</v>
      </c>
      <c r="F65" s="38">
        <f t="shared" si="2"/>
        <v>0.90007316614721244</v>
      </c>
      <c r="G65" s="37">
        <f t="shared" si="3"/>
        <v>1430.3895086099749</v>
      </c>
      <c r="H65" s="39">
        <f t="shared" si="4"/>
        <v>0</v>
      </c>
      <c r="I65" s="37">
        <f t="shared" si="5"/>
        <v>1430.3895086099749</v>
      </c>
      <c r="J65" s="81">
        <f t="shared" si="6"/>
        <v>-338.32834152758278</v>
      </c>
      <c r="K65" s="37">
        <f t="shared" si="7"/>
        <v>1092.0611670823921</v>
      </c>
      <c r="L65" s="37">
        <f t="shared" si="8"/>
        <v>2610460.8532132041</v>
      </c>
      <c r="M65" s="37">
        <f t="shared" si="9"/>
        <v>1993011.6299253656</v>
      </c>
      <c r="N65" s="41">
        <f>'jan-juli'!M65</f>
        <v>1855466.0996084458</v>
      </c>
      <c r="O65" s="41">
        <f t="shared" si="10"/>
        <v>137545.53031691979</v>
      </c>
      <c r="Q65" s="61"/>
      <c r="R65" s="62"/>
      <c r="S65" s="62"/>
      <c r="T65" s="62"/>
    </row>
    <row r="66" spans="1:20" s="34" customFormat="1" x14ac:dyDescent="0.2">
      <c r="A66" s="33">
        <v>1820</v>
      </c>
      <c r="B66" s="34" t="s">
        <v>295</v>
      </c>
      <c r="C66" s="36">
        <v>137021010</v>
      </c>
      <c r="D66" s="36">
        <f>'jan-juli'!D66</f>
        <v>7333</v>
      </c>
      <c r="E66" s="37">
        <f t="shared" si="1"/>
        <v>18685.532524205646</v>
      </c>
      <c r="F66" s="38">
        <f t="shared" si="2"/>
        <v>0.78322139225349219</v>
      </c>
      <c r="G66" s="37">
        <f t="shared" si="3"/>
        <v>3103.0488434016556</v>
      </c>
      <c r="H66" s="39">
        <f t="shared" si="4"/>
        <v>975.10700443867131</v>
      </c>
      <c r="I66" s="37">
        <f t="shared" si="5"/>
        <v>4078.1558478403267</v>
      </c>
      <c r="J66" s="81">
        <f t="shared" si="6"/>
        <v>-338.32834152758278</v>
      </c>
      <c r="K66" s="37">
        <f t="shared" si="7"/>
        <v>3739.8275063127439</v>
      </c>
      <c r="L66" s="37">
        <f t="shared" si="8"/>
        <v>29905116.832213115</v>
      </c>
      <c r="M66" s="37">
        <f t="shared" si="9"/>
        <v>27424155.103791352</v>
      </c>
      <c r="N66" s="41">
        <f>'jan-juli'!M66</f>
        <v>24635379.232326463</v>
      </c>
      <c r="O66" s="41">
        <f t="shared" si="10"/>
        <v>2788775.8714648895</v>
      </c>
      <c r="Q66" s="61"/>
      <c r="R66" s="62"/>
      <c r="S66" s="62"/>
      <c r="T66" s="62"/>
    </row>
    <row r="67" spans="1:20" s="34" customFormat="1" x14ac:dyDescent="0.2">
      <c r="A67" s="33">
        <v>1822</v>
      </c>
      <c r="B67" s="34" t="s">
        <v>296</v>
      </c>
      <c r="C67" s="36">
        <v>34435616</v>
      </c>
      <c r="D67" s="36">
        <f>'jan-juli'!D67</f>
        <v>2257</v>
      </c>
      <c r="E67" s="37">
        <f t="shared" si="1"/>
        <v>15257.251218431546</v>
      </c>
      <c r="F67" s="38">
        <f t="shared" si="2"/>
        <v>0.63952180788967117</v>
      </c>
      <c r="G67" s="37">
        <f t="shared" si="3"/>
        <v>5160.0176268661162</v>
      </c>
      <c r="H67" s="39">
        <f t="shared" si="4"/>
        <v>2175.0054614596065</v>
      </c>
      <c r="I67" s="37">
        <f t="shared" si="5"/>
        <v>7335.0230883257227</v>
      </c>
      <c r="J67" s="81">
        <f t="shared" si="6"/>
        <v>-338.32834152758278</v>
      </c>
      <c r="K67" s="37">
        <f t="shared" si="7"/>
        <v>6996.6947467981399</v>
      </c>
      <c r="L67" s="37">
        <f t="shared" si="8"/>
        <v>16555147.110351156</v>
      </c>
      <c r="M67" s="37">
        <f t="shared" si="9"/>
        <v>15791540.043523401</v>
      </c>
      <c r="N67" s="41">
        <f>'jan-juli'!M67</f>
        <v>14778444.309656465</v>
      </c>
      <c r="O67" s="41">
        <f t="shared" si="10"/>
        <v>1013095.7338669356</v>
      </c>
      <c r="Q67" s="61"/>
      <c r="R67" s="62"/>
      <c r="S67" s="62"/>
      <c r="T67" s="62"/>
    </row>
    <row r="68" spans="1:20" s="34" customFormat="1" x14ac:dyDescent="0.2">
      <c r="A68" s="33">
        <v>1824</v>
      </c>
      <c r="B68" s="34" t="s">
        <v>297</v>
      </c>
      <c r="C68" s="36">
        <v>250390701</v>
      </c>
      <c r="D68" s="36">
        <f>'jan-juli'!D68</f>
        <v>13233</v>
      </c>
      <c r="E68" s="37">
        <f t="shared" si="1"/>
        <v>18921.688279301747</v>
      </c>
      <c r="F68" s="38">
        <f t="shared" si="2"/>
        <v>0.7931200793289308</v>
      </c>
      <c r="G68" s="37">
        <f t="shared" si="3"/>
        <v>2961.3553903439956</v>
      </c>
      <c r="H68" s="39">
        <f t="shared" si="4"/>
        <v>892.45249015503612</v>
      </c>
      <c r="I68" s="37">
        <f t="shared" si="5"/>
        <v>3853.8078804990319</v>
      </c>
      <c r="J68" s="81">
        <f t="shared" si="6"/>
        <v>-338.32834152758278</v>
      </c>
      <c r="K68" s="37">
        <f t="shared" si="7"/>
        <v>3515.4795389714491</v>
      </c>
      <c r="L68" s="37">
        <f t="shared" si="8"/>
        <v>50997439.682643689</v>
      </c>
      <c r="M68" s="37">
        <f t="shared" si="9"/>
        <v>46520340.739209183</v>
      </c>
      <c r="N68" s="41">
        <f>'jan-juli'!M68</f>
        <v>42662542.170772687</v>
      </c>
      <c r="O68" s="41">
        <f t="shared" si="10"/>
        <v>3857798.568436496</v>
      </c>
      <c r="Q68" s="61"/>
      <c r="R68" s="62"/>
      <c r="S68" s="62"/>
      <c r="T68" s="62"/>
    </row>
    <row r="69" spans="1:20" s="34" customFormat="1" x14ac:dyDescent="0.2">
      <c r="A69" s="33">
        <v>1825</v>
      </c>
      <c r="B69" s="34" t="s">
        <v>298</v>
      </c>
      <c r="C69" s="36">
        <v>25518564</v>
      </c>
      <c r="D69" s="36">
        <f>'jan-juli'!D69</f>
        <v>1461</v>
      </c>
      <c r="E69" s="37">
        <f t="shared" si="1"/>
        <v>17466.505133470226</v>
      </c>
      <c r="F69" s="38">
        <f t="shared" si="2"/>
        <v>0.73212473076257079</v>
      </c>
      <c r="G69" s="37">
        <f t="shared" si="3"/>
        <v>3834.4652778429081</v>
      </c>
      <c r="H69" s="39">
        <f t="shared" si="4"/>
        <v>1401.7665911960685</v>
      </c>
      <c r="I69" s="37">
        <f t="shared" si="5"/>
        <v>5236.2318690389766</v>
      </c>
      <c r="J69" s="81">
        <f t="shared" si="6"/>
        <v>-338.32834152758278</v>
      </c>
      <c r="K69" s="37">
        <f t="shared" si="7"/>
        <v>4897.9035275113938</v>
      </c>
      <c r="L69" s="37">
        <f t="shared" si="8"/>
        <v>7650134.7606659448</v>
      </c>
      <c r="M69" s="37">
        <f t="shared" si="9"/>
        <v>7155837.0536941467</v>
      </c>
      <c r="N69" s="41">
        <f>'jan-juli'!M69</f>
        <v>6624422.4043677859</v>
      </c>
      <c r="O69" s="41">
        <f t="shared" si="10"/>
        <v>531414.64932636078</v>
      </c>
      <c r="Q69" s="61"/>
      <c r="R69" s="62"/>
      <c r="S69" s="62"/>
      <c r="T69" s="62"/>
    </row>
    <row r="70" spans="1:20" s="34" customFormat="1" x14ac:dyDescent="0.2">
      <c r="A70" s="33">
        <v>1826</v>
      </c>
      <c r="B70" s="34" t="s">
        <v>397</v>
      </c>
      <c r="C70" s="36">
        <v>20903185</v>
      </c>
      <c r="D70" s="36">
        <f>'jan-juli'!D70</f>
        <v>1273</v>
      </c>
      <c r="E70" s="37">
        <f t="shared" si="1"/>
        <v>16420.412411626079</v>
      </c>
      <c r="F70" s="38">
        <f t="shared" si="2"/>
        <v>0.68827678599740827</v>
      </c>
      <c r="G70" s="37">
        <f t="shared" si="3"/>
        <v>4462.1209109493957</v>
      </c>
      <c r="H70" s="39">
        <f t="shared" si="4"/>
        <v>1767.8990438415196</v>
      </c>
      <c r="I70" s="37">
        <f t="shared" si="5"/>
        <v>6230.0199547909151</v>
      </c>
      <c r="J70" s="81">
        <f t="shared" si="6"/>
        <v>-338.32834152758278</v>
      </c>
      <c r="K70" s="37">
        <f t="shared" si="7"/>
        <v>5891.6916132633323</v>
      </c>
      <c r="L70" s="37">
        <f t="shared" si="8"/>
        <v>7930815.4024488349</v>
      </c>
      <c r="M70" s="37">
        <f t="shared" si="9"/>
        <v>7500123.4236842217</v>
      </c>
      <c r="N70" s="41">
        <f>'jan-juli'!M70</f>
        <v>6867503.6553800069</v>
      </c>
      <c r="O70" s="41">
        <f t="shared" si="10"/>
        <v>632619.76830421481</v>
      </c>
      <c r="Q70" s="61"/>
      <c r="R70" s="62"/>
      <c r="S70" s="62"/>
      <c r="T70" s="62"/>
    </row>
    <row r="71" spans="1:20" s="34" customFormat="1" x14ac:dyDescent="0.2">
      <c r="A71" s="33">
        <v>1827</v>
      </c>
      <c r="B71" s="34" t="s">
        <v>299</v>
      </c>
      <c r="C71" s="36">
        <v>31429316</v>
      </c>
      <c r="D71" s="36">
        <f>'jan-juli'!D71</f>
        <v>1369</v>
      </c>
      <c r="E71" s="37">
        <f t="shared" si="1"/>
        <v>22957.864134404674</v>
      </c>
      <c r="F71" s="38">
        <f t="shared" si="2"/>
        <v>0.96230012643320961</v>
      </c>
      <c r="G71" s="37">
        <f t="shared" si="3"/>
        <v>539.64987728223934</v>
      </c>
      <c r="H71" s="39">
        <f t="shared" si="4"/>
        <v>0</v>
      </c>
      <c r="I71" s="37">
        <f t="shared" si="5"/>
        <v>539.64987728223934</v>
      </c>
      <c r="J71" s="81">
        <f t="shared" si="6"/>
        <v>-338.32834152758278</v>
      </c>
      <c r="K71" s="37">
        <f t="shared" si="7"/>
        <v>201.32153575465657</v>
      </c>
      <c r="L71" s="37">
        <f t="shared" si="8"/>
        <v>738780.68199938571</v>
      </c>
      <c r="M71" s="37">
        <f t="shared" si="9"/>
        <v>275609.18244812486</v>
      </c>
      <c r="N71" s="41">
        <f>'jan-juli'!M71</f>
        <v>291010.37510354083</v>
      </c>
      <c r="O71" s="41">
        <f t="shared" si="10"/>
        <v>-15401.192655415973</v>
      </c>
      <c r="Q71" s="61"/>
      <c r="R71" s="62"/>
      <c r="S71" s="62"/>
      <c r="T71" s="62"/>
    </row>
    <row r="72" spans="1:20" s="34" customFormat="1" x14ac:dyDescent="0.2">
      <c r="A72" s="33">
        <v>1828</v>
      </c>
      <c r="B72" s="34" t="s">
        <v>300</v>
      </c>
      <c r="C72" s="36">
        <v>28045838</v>
      </c>
      <c r="D72" s="36">
        <f>'jan-juli'!D72</f>
        <v>1698</v>
      </c>
      <c r="E72" s="37">
        <f t="shared" si="1"/>
        <v>16516.983510011778</v>
      </c>
      <c r="F72" s="38">
        <f t="shared" si="2"/>
        <v>0.69232465297851331</v>
      </c>
      <c r="G72" s="37">
        <f t="shared" si="3"/>
        <v>4404.1782519179769</v>
      </c>
      <c r="H72" s="39">
        <f t="shared" si="4"/>
        <v>1734.0991594065251</v>
      </c>
      <c r="I72" s="37">
        <f t="shared" si="5"/>
        <v>6138.2774113245023</v>
      </c>
      <c r="J72" s="81">
        <f t="shared" si="6"/>
        <v>-338.32834152758278</v>
      </c>
      <c r="K72" s="37">
        <f t="shared" si="7"/>
        <v>5799.9490697969195</v>
      </c>
      <c r="L72" s="37">
        <f t="shared" si="8"/>
        <v>10422795.044429004</v>
      </c>
      <c r="M72" s="37">
        <f t="shared" si="9"/>
        <v>9848313.5205151699</v>
      </c>
      <c r="N72" s="41">
        <f>'jan-juli'!M72</f>
        <v>9462355.3717087619</v>
      </c>
      <c r="O72" s="41">
        <f t="shared" si="10"/>
        <v>385958.14880640805</v>
      </c>
      <c r="Q72" s="61"/>
      <c r="R72" s="62"/>
      <c r="S72" s="62"/>
      <c r="T72" s="62"/>
    </row>
    <row r="73" spans="1:20" s="34" customFormat="1" x14ac:dyDescent="0.2">
      <c r="A73" s="33">
        <v>1832</v>
      </c>
      <c r="B73" s="34" t="s">
        <v>301</v>
      </c>
      <c r="C73" s="36">
        <v>102612130</v>
      </c>
      <c r="D73" s="36">
        <f>'jan-juli'!D73</f>
        <v>4420</v>
      </c>
      <c r="E73" s="37">
        <f t="shared" ref="E73:E136" si="11">(C73)/D73</f>
        <v>23215.41402714932</v>
      </c>
      <c r="F73" s="38">
        <f t="shared" ref="F73:F136" si="12">IF(ISNUMBER(C73),E73/E$365,"")</f>
        <v>0.97309556859194324</v>
      </c>
      <c r="G73" s="37">
        <f t="shared" ref="G73:G136" si="13">(E$365-E73)*0.6</f>
        <v>385.11994163545165</v>
      </c>
      <c r="H73" s="39">
        <f t="shared" ref="H73:H136" si="14">IF(E73&gt;=E$365*0.9,0,IF(E73&lt;0.9*E$365,(E$365*0.9-E73)*0.35))</f>
        <v>0</v>
      </c>
      <c r="I73" s="37">
        <f t="shared" ref="I73:I136" si="15">G73+H73</f>
        <v>385.11994163545165</v>
      </c>
      <c r="J73" s="81">
        <f t="shared" ref="J73:J136" si="16">I$367</f>
        <v>-338.32834152758278</v>
      </c>
      <c r="K73" s="37">
        <f t="shared" ref="K73:K136" si="17">I73+J73</f>
        <v>46.791600107868874</v>
      </c>
      <c r="L73" s="37">
        <f t="shared" ref="L73:L136" si="18">(I73*D73)</f>
        <v>1702230.1420286964</v>
      </c>
      <c r="M73" s="37">
        <f t="shared" ref="M73:M136" si="19">(K73*D73)</f>
        <v>206818.87247678041</v>
      </c>
      <c r="N73" s="41">
        <f>'jan-juli'!M73</f>
        <v>-1175009.7773866747</v>
      </c>
      <c r="O73" s="41">
        <f t="shared" ref="O73:O136" si="20">M73-N73</f>
        <v>1381828.649863455</v>
      </c>
      <c r="Q73" s="61"/>
      <c r="R73" s="62"/>
      <c r="S73" s="62"/>
      <c r="T73" s="62"/>
    </row>
    <row r="74" spans="1:20" s="34" customFormat="1" x14ac:dyDescent="0.2">
      <c r="A74" s="33">
        <v>1833</v>
      </c>
      <c r="B74" s="34" t="s">
        <v>302</v>
      </c>
      <c r="C74" s="36">
        <v>515885642</v>
      </c>
      <c r="D74" s="36">
        <f>'jan-juli'!D74</f>
        <v>26092</v>
      </c>
      <c r="E74" s="37">
        <f t="shared" si="11"/>
        <v>19771.793729878889</v>
      </c>
      <c r="F74" s="38">
        <f t="shared" si="12"/>
        <v>0.82875303620082053</v>
      </c>
      <c r="G74" s="37">
        <f t="shared" si="13"/>
        <v>2451.29211999771</v>
      </c>
      <c r="H74" s="39">
        <f t="shared" si="14"/>
        <v>594.91558245303622</v>
      </c>
      <c r="I74" s="37">
        <f t="shared" si="15"/>
        <v>3046.2077024507462</v>
      </c>
      <c r="J74" s="81">
        <f t="shared" si="16"/>
        <v>-338.32834152758278</v>
      </c>
      <c r="K74" s="37">
        <f t="shared" si="17"/>
        <v>2707.8793609231634</v>
      </c>
      <c r="L74" s="37">
        <f t="shared" si="18"/>
        <v>79481651.372344866</v>
      </c>
      <c r="M74" s="37">
        <f t="shared" si="19"/>
        <v>70653988.285207182</v>
      </c>
      <c r="N74" s="41">
        <f>'jan-juli'!M74</f>
        <v>62161563.387176052</v>
      </c>
      <c r="O74" s="41">
        <f t="shared" si="20"/>
        <v>8492424.8980311304</v>
      </c>
      <c r="Q74" s="61"/>
      <c r="R74" s="62"/>
      <c r="S74" s="62"/>
      <c r="T74" s="62"/>
    </row>
    <row r="75" spans="1:20" s="34" customFormat="1" x14ac:dyDescent="0.2">
      <c r="A75" s="33">
        <v>1834</v>
      </c>
      <c r="B75" s="34" t="s">
        <v>303</v>
      </c>
      <c r="C75" s="36">
        <v>58884139</v>
      </c>
      <c r="D75" s="36">
        <f>'jan-juli'!D75</f>
        <v>1869</v>
      </c>
      <c r="E75" s="37">
        <f t="shared" si="11"/>
        <v>31505.69234884965</v>
      </c>
      <c r="F75" s="38">
        <f t="shared" si="12"/>
        <v>1.3205902584478382</v>
      </c>
      <c r="G75" s="37">
        <f t="shared" si="13"/>
        <v>-4589.0470513847467</v>
      </c>
      <c r="H75" s="39">
        <f t="shared" si="14"/>
        <v>0</v>
      </c>
      <c r="I75" s="37">
        <f t="shared" si="15"/>
        <v>-4589.0470513847467</v>
      </c>
      <c r="J75" s="81">
        <f t="shared" si="16"/>
        <v>-338.32834152758278</v>
      </c>
      <c r="K75" s="37">
        <f t="shared" si="17"/>
        <v>-4927.3753929123295</v>
      </c>
      <c r="L75" s="37">
        <f t="shared" si="18"/>
        <v>-8576928.9390380923</v>
      </c>
      <c r="M75" s="37">
        <f t="shared" si="19"/>
        <v>-9209264.6093531437</v>
      </c>
      <c r="N75" s="41">
        <f>'jan-juli'!M75</f>
        <v>-6568315.2304831864</v>
      </c>
      <c r="O75" s="41">
        <f t="shared" si="20"/>
        <v>-2640949.3788699573</v>
      </c>
      <c r="Q75" s="61"/>
      <c r="R75" s="62"/>
      <c r="S75" s="62"/>
      <c r="T75" s="62"/>
    </row>
    <row r="76" spans="1:20" s="34" customFormat="1" x14ac:dyDescent="0.2">
      <c r="A76" s="33">
        <v>1835</v>
      </c>
      <c r="B76" s="34" t="s">
        <v>304</v>
      </c>
      <c r="C76" s="36">
        <v>9639346</v>
      </c>
      <c r="D76" s="36">
        <f>'jan-juli'!D76</f>
        <v>450</v>
      </c>
      <c r="E76" s="37">
        <f t="shared" si="11"/>
        <v>21420.768888888888</v>
      </c>
      <c r="F76" s="38">
        <f t="shared" si="12"/>
        <v>0.89787135638560422</v>
      </c>
      <c r="G76" s="37">
        <f t="shared" si="13"/>
        <v>1461.9070245917108</v>
      </c>
      <c r="H76" s="39">
        <f t="shared" si="14"/>
        <v>17.774276799536707</v>
      </c>
      <c r="I76" s="37">
        <f t="shared" si="15"/>
        <v>1479.6813013912474</v>
      </c>
      <c r="J76" s="81">
        <f t="shared" si="16"/>
        <v>-338.32834152758278</v>
      </c>
      <c r="K76" s="37">
        <f t="shared" si="17"/>
        <v>1141.3529598636646</v>
      </c>
      <c r="L76" s="37">
        <f t="shared" si="18"/>
        <v>665856.58562606131</v>
      </c>
      <c r="M76" s="37">
        <f t="shared" si="19"/>
        <v>513608.83193864906</v>
      </c>
      <c r="N76" s="41">
        <f>'jan-juli'!M76</f>
        <v>389281.91497194534</v>
      </c>
      <c r="O76" s="41">
        <f t="shared" si="20"/>
        <v>124326.91696670372</v>
      </c>
      <c r="Q76" s="61"/>
      <c r="R76" s="62"/>
      <c r="S76" s="62"/>
      <c r="T76" s="62"/>
    </row>
    <row r="77" spans="1:20" s="34" customFormat="1" x14ac:dyDescent="0.2">
      <c r="A77" s="33">
        <v>1836</v>
      </c>
      <c r="B77" s="34" t="s">
        <v>305</v>
      </c>
      <c r="C77" s="36">
        <v>20708328</v>
      </c>
      <c r="D77" s="36">
        <f>'jan-juli'!D77</f>
        <v>1153</v>
      </c>
      <c r="E77" s="37">
        <f t="shared" si="11"/>
        <v>17960.388551604508</v>
      </c>
      <c r="F77" s="38">
        <f t="shared" si="12"/>
        <v>0.75282631140315204</v>
      </c>
      <c r="G77" s="37">
        <f t="shared" si="13"/>
        <v>3538.1352269623385</v>
      </c>
      <c r="H77" s="39">
        <f t="shared" si="14"/>
        <v>1228.9073948490695</v>
      </c>
      <c r="I77" s="37">
        <f t="shared" si="15"/>
        <v>4767.042621811408</v>
      </c>
      <c r="J77" s="81">
        <f t="shared" si="16"/>
        <v>-338.32834152758278</v>
      </c>
      <c r="K77" s="37">
        <f t="shared" si="17"/>
        <v>4428.7142802838252</v>
      </c>
      <c r="L77" s="37">
        <f t="shared" si="18"/>
        <v>5496400.1429485539</v>
      </c>
      <c r="M77" s="37">
        <f t="shared" si="19"/>
        <v>5106307.5651672501</v>
      </c>
      <c r="N77" s="41">
        <f>'jan-juli'!M77</f>
        <v>4740826.3390048323</v>
      </c>
      <c r="O77" s="41">
        <f t="shared" si="20"/>
        <v>365481.22616241779</v>
      </c>
      <c r="Q77" s="61"/>
      <c r="R77" s="62"/>
      <c r="S77" s="62"/>
      <c r="T77" s="62"/>
    </row>
    <row r="78" spans="1:20" s="34" customFormat="1" x14ac:dyDescent="0.2">
      <c r="A78" s="33">
        <v>1837</v>
      </c>
      <c r="B78" s="34" t="s">
        <v>306</v>
      </c>
      <c r="C78" s="36">
        <v>128489527</v>
      </c>
      <c r="D78" s="36">
        <f>'jan-juli'!D78</f>
        <v>6214</v>
      </c>
      <c r="E78" s="37">
        <f t="shared" si="11"/>
        <v>20677.426295461861</v>
      </c>
      <c r="F78" s="38">
        <f t="shared" si="12"/>
        <v>0.86671346349756151</v>
      </c>
      <c r="G78" s="37">
        <f t="shared" si="13"/>
        <v>1907.9125806479269</v>
      </c>
      <c r="H78" s="39">
        <f t="shared" si="14"/>
        <v>277.94418449899621</v>
      </c>
      <c r="I78" s="37">
        <f t="shared" si="15"/>
        <v>2185.856765146923</v>
      </c>
      <c r="J78" s="81">
        <f t="shared" si="16"/>
        <v>-338.32834152758278</v>
      </c>
      <c r="K78" s="37">
        <f t="shared" si="17"/>
        <v>1847.5284236193402</v>
      </c>
      <c r="L78" s="37">
        <f t="shared" si="18"/>
        <v>13582913.938622979</v>
      </c>
      <c r="M78" s="37">
        <f t="shared" si="19"/>
        <v>11480541.624370581</v>
      </c>
      <c r="N78" s="41">
        <f>'jan-juli'!M78</f>
        <v>8581062.8846279327</v>
      </c>
      <c r="O78" s="41">
        <f t="shared" si="20"/>
        <v>2899478.7397426479</v>
      </c>
      <c r="Q78" s="61"/>
      <c r="R78" s="62"/>
      <c r="S78" s="62"/>
      <c r="T78" s="62"/>
    </row>
    <row r="79" spans="1:20" s="34" customFormat="1" x14ac:dyDescent="0.2">
      <c r="A79" s="33">
        <v>1838</v>
      </c>
      <c r="B79" s="34" t="s">
        <v>307</v>
      </c>
      <c r="C79" s="36">
        <v>38563483</v>
      </c>
      <c r="D79" s="36">
        <f>'jan-juli'!D79</f>
        <v>1894</v>
      </c>
      <c r="E79" s="37">
        <f t="shared" si="11"/>
        <v>20360.867476240761</v>
      </c>
      <c r="F79" s="38">
        <f t="shared" si="12"/>
        <v>0.85344460756320206</v>
      </c>
      <c r="G79" s="37">
        <f t="shared" si="13"/>
        <v>2097.8478721805868</v>
      </c>
      <c r="H79" s="39">
        <f t="shared" si="14"/>
        <v>388.73977122638115</v>
      </c>
      <c r="I79" s="37">
        <f t="shared" si="15"/>
        <v>2486.5876434069678</v>
      </c>
      <c r="J79" s="81">
        <f t="shared" si="16"/>
        <v>-338.32834152758278</v>
      </c>
      <c r="K79" s="37">
        <f t="shared" si="17"/>
        <v>2148.259301879385</v>
      </c>
      <c r="L79" s="37">
        <f t="shared" si="18"/>
        <v>4709596.9966127966</v>
      </c>
      <c r="M79" s="37">
        <f t="shared" si="19"/>
        <v>4068803.1177595551</v>
      </c>
      <c r="N79" s="41">
        <f>'jan-juli'!M79</f>
        <v>3266466.245121554</v>
      </c>
      <c r="O79" s="41">
        <f t="shared" si="20"/>
        <v>802336.87263800111</v>
      </c>
      <c r="Q79" s="61"/>
      <c r="R79" s="62"/>
      <c r="S79" s="62"/>
      <c r="T79" s="62"/>
    </row>
    <row r="80" spans="1:20" s="34" customFormat="1" x14ac:dyDescent="0.2">
      <c r="A80" s="33">
        <v>1839</v>
      </c>
      <c r="B80" s="34" t="s">
        <v>308</v>
      </c>
      <c r="C80" s="36">
        <v>19756664</v>
      </c>
      <c r="D80" s="36">
        <f>'jan-juli'!D80</f>
        <v>1012</v>
      </c>
      <c r="E80" s="37">
        <f t="shared" si="11"/>
        <v>19522.395256916996</v>
      </c>
      <c r="F80" s="38">
        <f t="shared" si="12"/>
        <v>0.81829926834774658</v>
      </c>
      <c r="G80" s="37">
        <f t="shared" si="13"/>
        <v>2600.9312037748459</v>
      </c>
      <c r="H80" s="39">
        <f t="shared" si="14"/>
        <v>682.20504798969887</v>
      </c>
      <c r="I80" s="37">
        <f t="shared" si="15"/>
        <v>3283.1362517645448</v>
      </c>
      <c r="J80" s="81">
        <f t="shared" si="16"/>
        <v>-338.32834152758278</v>
      </c>
      <c r="K80" s="37">
        <f t="shared" si="17"/>
        <v>2944.807910236962</v>
      </c>
      <c r="L80" s="37">
        <f t="shared" si="18"/>
        <v>3322533.8867857195</v>
      </c>
      <c r="M80" s="37">
        <f t="shared" si="19"/>
        <v>2980145.6051598056</v>
      </c>
      <c r="N80" s="41">
        <f>'jan-juli'!M80</f>
        <v>2503558.7647639969</v>
      </c>
      <c r="O80" s="41">
        <f t="shared" si="20"/>
        <v>476586.84039580869</v>
      </c>
      <c r="Q80" s="61"/>
      <c r="R80" s="62"/>
      <c r="S80" s="62"/>
      <c r="T80" s="62"/>
    </row>
    <row r="81" spans="1:20" s="34" customFormat="1" x14ac:dyDescent="0.2">
      <c r="A81" s="33">
        <v>1840</v>
      </c>
      <c r="B81" s="34" t="s">
        <v>309</v>
      </c>
      <c r="C81" s="36">
        <v>84506809</v>
      </c>
      <c r="D81" s="36">
        <f>'jan-juli'!D81</f>
        <v>4617</v>
      </c>
      <c r="E81" s="37">
        <f t="shared" si="11"/>
        <v>18303.402425817629</v>
      </c>
      <c r="F81" s="38">
        <f t="shared" si="12"/>
        <v>0.76720405545596093</v>
      </c>
      <c r="G81" s="37">
        <f t="shared" si="13"/>
        <v>3332.3269024344663</v>
      </c>
      <c r="H81" s="39">
        <f t="shared" si="14"/>
        <v>1108.8525388744774</v>
      </c>
      <c r="I81" s="37">
        <f t="shared" si="15"/>
        <v>4441.1794413089438</v>
      </c>
      <c r="J81" s="81">
        <f t="shared" si="16"/>
        <v>-338.32834152758278</v>
      </c>
      <c r="K81" s="37">
        <f t="shared" si="17"/>
        <v>4102.851099781361</v>
      </c>
      <c r="L81" s="37">
        <f t="shared" si="18"/>
        <v>20504925.480523393</v>
      </c>
      <c r="M81" s="37">
        <f t="shared" si="19"/>
        <v>18942863.527690545</v>
      </c>
      <c r="N81" s="41">
        <f>'jan-juli'!M81</f>
        <v>20051330.765034959</v>
      </c>
      <c r="O81" s="41">
        <f t="shared" si="20"/>
        <v>-1108467.237344414</v>
      </c>
      <c r="Q81" s="61"/>
      <c r="R81" s="62"/>
      <c r="S81" s="62"/>
      <c r="T81" s="62"/>
    </row>
    <row r="82" spans="1:20" s="34" customFormat="1" x14ac:dyDescent="0.2">
      <c r="A82" s="33">
        <v>1841</v>
      </c>
      <c r="B82" s="34" t="s">
        <v>398</v>
      </c>
      <c r="C82" s="36">
        <v>191400170</v>
      </c>
      <c r="D82" s="36">
        <f>'jan-juli'!D82</f>
        <v>9603</v>
      </c>
      <c r="E82" s="37">
        <f t="shared" si="11"/>
        <v>19931.289180464439</v>
      </c>
      <c r="F82" s="38">
        <f t="shared" si="12"/>
        <v>0.8354384356511112</v>
      </c>
      <c r="G82" s="37">
        <f t="shared" si="13"/>
        <v>2355.5948496463802</v>
      </c>
      <c r="H82" s="39">
        <f t="shared" si="14"/>
        <v>539.09217474809384</v>
      </c>
      <c r="I82" s="37">
        <f t="shared" si="15"/>
        <v>2894.6870243944741</v>
      </c>
      <c r="J82" s="81">
        <f t="shared" si="16"/>
        <v>-338.32834152758278</v>
      </c>
      <c r="K82" s="37">
        <f t="shared" si="17"/>
        <v>2556.3586828668913</v>
      </c>
      <c r="L82" s="37">
        <f t="shared" si="18"/>
        <v>27797679.495260134</v>
      </c>
      <c r="M82" s="37">
        <f t="shared" si="19"/>
        <v>24548712.431570757</v>
      </c>
      <c r="N82" s="41">
        <f>'jan-juli'!M82</f>
        <v>22459093.12542358</v>
      </c>
      <c r="O82" s="41">
        <f t="shared" si="20"/>
        <v>2089619.3061471768</v>
      </c>
      <c r="Q82" s="61"/>
      <c r="R82" s="62"/>
      <c r="S82" s="62"/>
      <c r="T82" s="62"/>
    </row>
    <row r="83" spans="1:20" s="34" customFormat="1" x14ac:dyDescent="0.2">
      <c r="A83" s="33">
        <v>1845</v>
      </c>
      <c r="B83" s="34" t="s">
        <v>310</v>
      </c>
      <c r="C83" s="36">
        <v>45290910</v>
      </c>
      <c r="D83" s="36">
        <f>'jan-juli'!D83</f>
        <v>1869</v>
      </c>
      <c r="E83" s="37">
        <f t="shared" si="11"/>
        <v>24232.696629213482</v>
      </c>
      <c r="F83" s="38">
        <f t="shared" si="12"/>
        <v>1.0157359105180732</v>
      </c>
      <c r="G83" s="37">
        <f t="shared" si="13"/>
        <v>-225.24961960304572</v>
      </c>
      <c r="H83" s="39">
        <f t="shared" si="14"/>
        <v>0</v>
      </c>
      <c r="I83" s="37">
        <f t="shared" si="15"/>
        <v>-225.24961960304572</v>
      </c>
      <c r="J83" s="81">
        <f t="shared" si="16"/>
        <v>-338.32834152758278</v>
      </c>
      <c r="K83" s="37">
        <f t="shared" si="17"/>
        <v>-563.57796113062852</v>
      </c>
      <c r="L83" s="37">
        <f t="shared" si="18"/>
        <v>-420991.53903809242</v>
      </c>
      <c r="M83" s="37">
        <f t="shared" si="19"/>
        <v>-1053327.2093531447</v>
      </c>
      <c r="N83" s="41">
        <f>'jan-juli'!M83</f>
        <v>-1713482.4304831892</v>
      </c>
      <c r="O83" s="41">
        <f t="shared" si="20"/>
        <v>660155.22113004443</v>
      </c>
      <c r="Q83" s="61"/>
      <c r="R83" s="62"/>
      <c r="S83" s="62"/>
      <c r="T83" s="62"/>
    </row>
    <row r="84" spans="1:20" s="34" customFormat="1" x14ac:dyDescent="0.2">
      <c r="A84" s="33">
        <v>1848</v>
      </c>
      <c r="B84" s="34" t="s">
        <v>311</v>
      </c>
      <c r="C84" s="36">
        <v>51272399</v>
      </c>
      <c r="D84" s="36">
        <f>'jan-juli'!D84</f>
        <v>2591</v>
      </c>
      <c r="E84" s="37">
        <f t="shared" si="11"/>
        <v>19788.652643766884</v>
      </c>
      <c r="F84" s="38">
        <f t="shared" si="12"/>
        <v>0.82945969318210444</v>
      </c>
      <c r="G84" s="37">
        <f t="shared" si="13"/>
        <v>2441.1767716649133</v>
      </c>
      <c r="H84" s="39">
        <f t="shared" si="14"/>
        <v>589.01496259223813</v>
      </c>
      <c r="I84" s="37">
        <f t="shared" si="15"/>
        <v>3030.1917342571514</v>
      </c>
      <c r="J84" s="81">
        <f t="shared" si="16"/>
        <v>-338.32834152758278</v>
      </c>
      <c r="K84" s="37">
        <f t="shared" si="17"/>
        <v>2691.8633927295687</v>
      </c>
      <c r="L84" s="37">
        <f t="shared" si="18"/>
        <v>7851226.783460279</v>
      </c>
      <c r="M84" s="37">
        <f t="shared" si="19"/>
        <v>6974618.0505623128</v>
      </c>
      <c r="N84" s="41">
        <f>'jan-juli'!M84</f>
        <v>6281982.8919007061</v>
      </c>
      <c r="O84" s="41">
        <f t="shared" si="20"/>
        <v>692635.15866160672</v>
      </c>
      <c r="Q84" s="61"/>
      <c r="R84" s="62"/>
      <c r="S84" s="62"/>
      <c r="T84" s="62"/>
    </row>
    <row r="85" spans="1:20" s="34" customFormat="1" x14ac:dyDescent="0.2">
      <c r="A85" s="33">
        <v>1851</v>
      </c>
      <c r="B85" s="34" t="s">
        <v>312</v>
      </c>
      <c r="C85" s="36">
        <v>39418428</v>
      </c>
      <c r="D85" s="36">
        <f>'jan-juli'!D85</f>
        <v>1976</v>
      </c>
      <c r="E85" s="37">
        <f t="shared" si="11"/>
        <v>19948.597165991901</v>
      </c>
      <c r="F85" s="38">
        <f t="shared" si="12"/>
        <v>0.83616391588585226</v>
      </c>
      <c r="G85" s="37">
        <f t="shared" si="13"/>
        <v>2345.2100583299025</v>
      </c>
      <c r="H85" s="39">
        <f t="shared" si="14"/>
        <v>533.03437981348191</v>
      </c>
      <c r="I85" s="37">
        <f t="shared" si="15"/>
        <v>2878.2444381433843</v>
      </c>
      <c r="J85" s="81">
        <f t="shared" si="16"/>
        <v>-338.32834152758278</v>
      </c>
      <c r="K85" s="37">
        <f t="shared" si="17"/>
        <v>2539.9160966158015</v>
      </c>
      <c r="L85" s="37">
        <f t="shared" si="18"/>
        <v>5687411.0097713275</v>
      </c>
      <c r="M85" s="37">
        <f t="shared" si="19"/>
        <v>5018874.206912824</v>
      </c>
      <c r="N85" s="41">
        <f>'jan-juli'!M85</f>
        <v>4014851.3829779206</v>
      </c>
      <c r="O85" s="41">
        <f t="shared" si="20"/>
        <v>1004022.8239349034</v>
      </c>
      <c r="Q85" s="61"/>
      <c r="R85" s="62"/>
      <c r="S85" s="62"/>
      <c r="T85" s="62"/>
    </row>
    <row r="86" spans="1:20" s="34" customFormat="1" x14ac:dyDescent="0.2">
      <c r="A86" s="33">
        <v>1853</v>
      </c>
      <c r="B86" s="34" t="s">
        <v>314</v>
      </c>
      <c r="C86" s="36">
        <v>22497072</v>
      </c>
      <c r="D86" s="36">
        <f>'jan-juli'!D86</f>
        <v>1334</v>
      </c>
      <c r="E86" s="37">
        <f t="shared" si="11"/>
        <v>16864.371814092952</v>
      </c>
      <c r="F86" s="38">
        <f t="shared" si="12"/>
        <v>0.70688575530848841</v>
      </c>
      <c r="G86" s="37">
        <f t="shared" si="13"/>
        <v>4195.745269469272</v>
      </c>
      <c r="H86" s="39">
        <f t="shared" si="14"/>
        <v>1612.513252978114</v>
      </c>
      <c r="I86" s="37">
        <f t="shared" si="15"/>
        <v>5808.258522447386</v>
      </c>
      <c r="J86" s="81">
        <f t="shared" si="16"/>
        <v>-338.32834152758278</v>
      </c>
      <c r="K86" s="37">
        <f t="shared" si="17"/>
        <v>5469.9301809198032</v>
      </c>
      <c r="L86" s="37">
        <f t="shared" si="18"/>
        <v>7748216.8689448126</v>
      </c>
      <c r="M86" s="37">
        <f t="shared" si="19"/>
        <v>7296886.8613470178</v>
      </c>
      <c r="N86" s="41">
        <f>'jan-juli'!M86</f>
        <v>6657606.8853707239</v>
      </c>
      <c r="O86" s="41">
        <f t="shared" si="20"/>
        <v>639279.97597629391</v>
      </c>
      <c r="Q86" s="61"/>
      <c r="R86" s="62"/>
      <c r="S86" s="62"/>
      <c r="T86" s="62"/>
    </row>
    <row r="87" spans="1:20" s="34" customFormat="1" x14ac:dyDescent="0.2">
      <c r="A87" s="33">
        <v>1856</v>
      </c>
      <c r="B87" s="34" t="s">
        <v>315</v>
      </c>
      <c r="C87" s="36">
        <v>11444835</v>
      </c>
      <c r="D87" s="36">
        <f>'jan-juli'!D87</f>
        <v>469</v>
      </c>
      <c r="E87" s="37">
        <f t="shared" si="11"/>
        <v>24402.633262260129</v>
      </c>
      <c r="F87" s="38">
        <f t="shared" si="12"/>
        <v>1.0228589617962343</v>
      </c>
      <c r="G87" s="37">
        <f t="shared" si="13"/>
        <v>-327.21159943103413</v>
      </c>
      <c r="H87" s="39">
        <f t="shared" si="14"/>
        <v>0</v>
      </c>
      <c r="I87" s="37">
        <f t="shared" si="15"/>
        <v>-327.21159943103413</v>
      </c>
      <c r="J87" s="81">
        <f t="shared" si="16"/>
        <v>-338.32834152758278</v>
      </c>
      <c r="K87" s="37">
        <f t="shared" si="17"/>
        <v>-665.53994095861685</v>
      </c>
      <c r="L87" s="37">
        <f t="shared" si="18"/>
        <v>-153462.24013315502</v>
      </c>
      <c r="M87" s="37">
        <f t="shared" si="19"/>
        <v>-312138.23230959132</v>
      </c>
      <c r="N87" s="41">
        <f>'jan-juli'!M87</f>
        <v>-266830.85484035005</v>
      </c>
      <c r="O87" s="41">
        <f t="shared" si="20"/>
        <v>-45307.37746924127</v>
      </c>
      <c r="Q87" s="61"/>
      <c r="R87" s="62"/>
      <c r="S87" s="62"/>
      <c r="T87" s="62"/>
    </row>
    <row r="88" spans="1:20" s="34" customFormat="1" x14ac:dyDescent="0.2">
      <c r="A88" s="33">
        <v>1857</v>
      </c>
      <c r="B88" s="34" t="s">
        <v>316</v>
      </c>
      <c r="C88" s="36">
        <v>15622352</v>
      </c>
      <c r="D88" s="36">
        <f>'jan-juli'!D88</f>
        <v>678</v>
      </c>
      <c r="E88" s="37">
        <f t="shared" si="11"/>
        <v>23041.817109144544</v>
      </c>
      <c r="F88" s="38">
        <f t="shared" si="12"/>
        <v>0.96581909308157265</v>
      </c>
      <c r="G88" s="37">
        <f t="shared" si="13"/>
        <v>489.27809243831723</v>
      </c>
      <c r="H88" s="39">
        <f t="shared" si="14"/>
        <v>0</v>
      </c>
      <c r="I88" s="37">
        <f t="shared" si="15"/>
        <v>489.27809243831723</v>
      </c>
      <c r="J88" s="81">
        <f t="shared" si="16"/>
        <v>-338.32834152758278</v>
      </c>
      <c r="K88" s="37">
        <f t="shared" si="17"/>
        <v>150.94975091073445</v>
      </c>
      <c r="L88" s="37">
        <f t="shared" si="18"/>
        <v>331730.54667317908</v>
      </c>
      <c r="M88" s="37">
        <f t="shared" si="19"/>
        <v>102343.93111747796</v>
      </c>
      <c r="N88" s="41">
        <f>'jan-juli'!M88</f>
        <v>97984.077224397624</v>
      </c>
      <c r="O88" s="41">
        <f t="shared" si="20"/>
        <v>4359.8538930803334</v>
      </c>
      <c r="Q88" s="61"/>
      <c r="R88" s="62"/>
      <c r="S88" s="62"/>
      <c r="T88" s="62"/>
    </row>
    <row r="89" spans="1:20" s="34" customFormat="1" x14ac:dyDescent="0.2">
      <c r="A89" s="33">
        <v>1859</v>
      </c>
      <c r="B89" s="34" t="s">
        <v>317</v>
      </c>
      <c r="C89" s="36">
        <v>25923816</v>
      </c>
      <c r="D89" s="36">
        <f>'jan-juli'!D89</f>
        <v>1216</v>
      </c>
      <c r="E89" s="37">
        <f t="shared" si="11"/>
        <v>21318.927631578947</v>
      </c>
      <c r="F89" s="38">
        <f t="shared" si="12"/>
        <v>0.89360258581479979</v>
      </c>
      <c r="G89" s="37">
        <f t="shared" si="13"/>
        <v>1523.0117789776755</v>
      </c>
      <c r="H89" s="39">
        <f t="shared" si="14"/>
        <v>53.418716858016154</v>
      </c>
      <c r="I89" s="37">
        <f t="shared" si="15"/>
        <v>1576.4304958356915</v>
      </c>
      <c r="J89" s="81">
        <f t="shared" si="16"/>
        <v>-338.32834152758278</v>
      </c>
      <c r="K89" s="37">
        <f t="shared" si="17"/>
        <v>1238.1021543081088</v>
      </c>
      <c r="L89" s="37">
        <f t="shared" si="18"/>
        <v>1916939.4829362009</v>
      </c>
      <c r="M89" s="37">
        <f t="shared" si="19"/>
        <v>1505532.2196386603</v>
      </c>
      <c r="N89" s="41">
        <f>'jan-juli'!M89</f>
        <v>1430769.2626018007</v>
      </c>
      <c r="O89" s="41">
        <f t="shared" si="20"/>
        <v>74762.957036859589</v>
      </c>
      <c r="Q89" s="61"/>
      <c r="R89" s="62"/>
      <c r="S89" s="62"/>
      <c r="T89" s="62"/>
    </row>
    <row r="90" spans="1:20" s="34" customFormat="1" x14ac:dyDescent="0.2">
      <c r="A90" s="33">
        <v>1860</v>
      </c>
      <c r="B90" s="34" t="s">
        <v>318</v>
      </c>
      <c r="C90" s="36">
        <v>224658666</v>
      </c>
      <c r="D90" s="36">
        <f>'jan-juli'!D90</f>
        <v>11566</v>
      </c>
      <c r="E90" s="37">
        <f t="shared" si="11"/>
        <v>19424.058965934637</v>
      </c>
      <c r="F90" s="38">
        <f t="shared" si="12"/>
        <v>0.81417741168497948</v>
      </c>
      <c r="G90" s="37">
        <f t="shared" si="13"/>
        <v>2659.9329783642611</v>
      </c>
      <c r="H90" s="39">
        <f t="shared" si="14"/>
        <v>716.62274983352449</v>
      </c>
      <c r="I90" s="37">
        <f t="shared" si="15"/>
        <v>3376.5557281977854</v>
      </c>
      <c r="J90" s="81">
        <f t="shared" si="16"/>
        <v>-338.32834152758278</v>
      </c>
      <c r="K90" s="37">
        <f t="shared" si="17"/>
        <v>3038.2273866702026</v>
      </c>
      <c r="L90" s="37">
        <f t="shared" si="18"/>
        <v>39053243.552335583</v>
      </c>
      <c r="M90" s="37">
        <f t="shared" si="19"/>
        <v>35140137.954227567</v>
      </c>
      <c r="N90" s="41">
        <f>'jan-juli'!M90</f>
        <v>33393655.824960839</v>
      </c>
      <c r="O90" s="41">
        <f t="shared" si="20"/>
        <v>1746482.1292667277</v>
      </c>
      <c r="Q90" s="61"/>
      <c r="R90" s="62"/>
      <c r="S90" s="62"/>
      <c r="T90" s="62"/>
    </row>
    <row r="91" spans="1:20" s="34" customFormat="1" x14ac:dyDescent="0.2">
      <c r="A91" s="33">
        <v>1865</v>
      </c>
      <c r="B91" s="34" t="s">
        <v>319</v>
      </c>
      <c r="C91" s="36">
        <v>216862826</v>
      </c>
      <c r="D91" s="36">
        <f>'jan-juli'!D91</f>
        <v>9724</v>
      </c>
      <c r="E91" s="37">
        <f t="shared" si="11"/>
        <v>22301.812628547923</v>
      </c>
      <c r="F91" s="38">
        <f t="shared" si="12"/>
        <v>0.93480112028278317</v>
      </c>
      <c r="G91" s="37">
        <f t="shared" si="13"/>
        <v>933.28078079628972</v>
      </c>
      <c r="H91" s="39">
        <f t="shared" si="14"/>
        <v>0</v>
      </c>
      <c r="I91" s="37">
        <f t="shared" si="15"/>
        <v>933.28078079628972</v>
      </c>
      <c r="J91" s="81">
        <f t="shared" si="16"/>
        <v>-338.32834152758278</v>
      </c>
      <c r="K91" s="37">
        <f t="shared" si="17"/>
        <v>594.95243926870694</v>
      </c>
      <c r="L91" s="37">
        <f t="shared" si="18"/>
        <v>9075222.3124631215</v>
      </c>
      <c r="M91" s="37">
        <f t="shared" si="19"/>
        <v>5785317.5194489062</v>
      </c>
      <c r="N91" s="41">
        <f>'jan-juli'!M91</f>
        <v>4556642.6497493247</v>
      </c>
      <c r="O91" s="41">
        <f t="shared" si="20"/>
        <v>1228674.8696995815</v>
      </c>
      <c r="Q91" s="61"/>
      <c r="R91" s="62"/>
      <c r="S91" s="62"/>
      <c r="T91" s="62"/>
    </row>
    <row r="92" spans="1:20" s="34" customFormat="1" x14ac:dyDescent="0.2">
      <c r="A92" s="33">
        <v>1866</v>
      </c>
      <c r="B92" s="34" t="s">
        <v>320</v>
      </c>
      <c r="C92" s="36">
        <v>202274628</v>
      </c>
      <c r="D92" s="36">
        <f>'jan-juli'!D92</f>
        <v>8107</v>
      </c>
      <c r="E92" s="37">
        <f t="shared" si="11"/>
        <v>24950.614037251758</v>
      </c>
      <c r="F92" s="38">
        <f t="shared" si="12"/>
        <v>1.0458280832253992</v>
      </c>
      <c r="G92" s="37">
        <f t="shared" si="13"/>
        <v>-656.00006442601148</v>
      </c>
      <c r="H92" s="39">
        <f t="shared" si="14"/>
        <v>0</v>
      </c>
      <c r="I92" s="37">
        <f t="shared" si="15"/>
        <v>-656.00006442601148</v>
      </c>
      <c r="J92" s="81">
        <f t="shared" si="16"/>
        <v>-338.32834152758278</v>
      </c>
      <c r="K92" s="37">
        <f t="shared" si="17"/>
        <v>-994.32840595359426</v>
      </c>
      <c r="L92" s="37">
        <f t="shared" si="18"/>
        <v>-5318192.5223016748</v>
      </c>
      <c r="M92" s="37">
        <f t="shared" si="19"/>
        <v>-8061020.3870657887</v>
      </c>
      <c r="N92" s="41">
        <f>'jan-juli'!M92</f>
        <v>-10209796.119383194</v>
      </c>
      <c r="O92" s="41">
        <f t="shared" si="20"/>
        <v>2148775.7323174048</v>
      </c>
      <c r="Q92" s="61"/>
      <c r="R92" s="62"/>
      <c r="S92" s="62"/>
      <c r="T92" s="62"/>
    </row>
    <row r="93" spans="1:20" s="34" customFormat="1" x14ac:dyDescent="0.2">
      <c r="A93" s="33">
        <v>1867</v>
      </c>
      <c r="B93" s="34" t="s">
        <v>170</v>
      </c>
      <c r="C93" s="36">
        <v>111273998</v>
      </c>
      <c r="D93" s="36">
        <f>'jan-juli'!D93</f>
        <v>2565</v>
      </c>
      <c r="E93" s="37">
        <f t="shared" si="11"/>
        <v>43381.675633528263</v>
      </c>
      <c r="F93" s="38">
        <f t="shared" si="12"/>
        <v>1.8183830909804828</v>
      </c>
      <c r="G93" s="37">
        <f t="shared" si="13"/>
        <v>-11714.637022191913</v>
      </c>
      <c r="H93" s="39">
        <f t="shared" si="14"/>
        <v>0</v>
      </c>
      <c r="I93" s="37">
        <f t="shared" si="15"/>
        <v>-11714.637022191913</v>
      </c>
      <c r="J93" s="81">
        <f t="shared" si="16"/>
        <v>-338.32834152758278</v>
      </c>
      <c r="K93" s="37">
        <f t="shared" si="17"/>
        <v>-12052.965363719497</v>
      </c>
      <c r="L93" s="37">
        <f t="shared" si="18"/>
        <v>-30048043.961922258</v>
      </c>
      <c r="M93" s="37">
        <f t="shared" si="19"/>
        <v>-30915856.157940511</v>
      </c>
      <c r="N93" s="41">
        <f>'jan-juli'!M93</f>
        <v>-31201638.124659907</v>
      </c>
      <c r="O93" s="41">
        <f t="shared" si="20"/>
        <v>285781.96671939641</v>
      </c>
      <c r="Q93" s="61"/>
      <c r="R93" s="62"/>
      <c r="S93" s="62"/>
      <c r="T93" s="62"/>
    </row>
    <row r="94" spans="1:20" s="34" customFormat="1" x14ac:dyDescent="0.2">
      <c r="A94" s="33">
        <v>1868</v>
      </c>
      <c r="B94" s="34" t="s">
        <v>321</v>
      </c>
      <c r="C94" s="36">
        <v>93740495</v>
      </c>
      <c r="D94" s="36">
        <f>'jan-juli'!D94</f>
        <v>4458</v>
      </c>
      <c r="E94" s="37">
        <f t="shared" si="11"/>
        <v>21027.477568416329</v>
      </c>
      <c r="F94" s="38">
        <f t="shared" si="12"/>
        <v>0.88138618663287183</v>
      </c>
      <c r="G94" s="37">
        <f t="shared" si="13"/>
        <v>1697.8818168752462</v>
      </c>
      <c r="H94" s="39">
        <f t="shared" si="14"/>
        <v>155.42623896493239</v>
      </c>
      <c r="I94" s="37">
        <f t="shared" si="15"/>
        <v>1853.3080558401784</v>
      </c>
      <c r="J94" s="81">
        <f t="shared" si="16"/>
        <v>-338.32834152758278</v>
      </c>
      <c r="K94" s="37">
        <f t="shared" si="17"/>
        <v>1514.9797143125957</v>
      </c>
      <c r="L94" s="37">
        <f t="shared" si="18"/>
        <v>8262047.3129355153</v>
      </c>
      <c r="M94" s="37">
        <f t="shared" si="19"/>
        <v>6753779.5664055515</v>
      </c>
      <c r="N94" s="41">
        <f>'jan-juli'!M94</f>
        <v>5483898.9483378455</v>
      </c>
      <c r="O94" s="41">
        <f t="shared" si="20"/>
        <v>1269880.618067706</v>
      </c>
      <c r="Q94" s="61"/>
      <c r="R94" s="62"/>
      <c r="S94" s="62"/>
      <c r="T94" s="62"/>
    </row>
    <row r="95" spans="1:20" s="34" customFormat="1" x14ac:dyDescent="0.2">
      <c r="A95" s="33">
        <v>1870</v>
      </c>
      <c r="B95" s="34" t="s">
        <v>385</v>
      </c>
      <c r="C95" s="36">
        <v>222379073</v>
      </c>
      <c r="D95" s="36">
        <f>'jan-juli'!D95</f>
        <v>10468</v>
      </c>
      <c r="E95" s="37">
        <f t="shared" si="11"/>
        <v>21243.702044325564</v>
      </c>
      <c r="F95" s="38">
        <f t="shared" si="12"/>
        <v>0.89044943569155033</v>
      </c>
      <c r="G95" s="37">
        <f t="shared" si="13"/>
        <v>1568.147131329705</v>
      </c>
      <c r="H95" s="39">
        <f t="shared" si="14"/>
        <v>79.747672396699997</v>
      </c>
      <c r="I95" s="37">
        <f t="shared" si="15"/>
        <v>1647.8948037264049</v>
      </c>
      <c r="J95" s="81">
        <f t="shared" si="16"/>
        <v>-338.32834152758278</v>
      </c>
      <c r="K95" s="37">
        <f t="shared" si="17"/>
        <v>1309.5664621988221</v>
      </c>
      <c r="L95" s="37">
        <f t="shared" si="18"/>
        <v>17250162.805408008</v>
      </c>
      <c r="M95" s="37">
        <f t="shared" si="19"/>
        <v>13708541.726297271</v>
      </c>
      <c r="N95" s="41">
        <f>'jan-juli'!M95</f>
        <v>11723407.635127973</v>
      </c>
      <c r="O95" s="41">
        <f t="shared" si="20"/>
        <v>1985134.0911692977</v>
      </c>
      <c r="Q95" s="61"/>
      <c r="R95" s="62"/>
      <c r="S95" s="62"/>
      <c r="T95" s="62"/>
    </row>
    <row r="96" spans="1:20" s="34" customFormat="1" x14ac:dyDescent="0.2">
      <c r="A96" s="33">
        <v>1871</v>
      </c>
      <c r="B96" s="34" t="s">
        <v>322</v>
      </c>
      <c r="C96" s="36">
        <v>92470919</v>
      </c>
      <c r="D96" s="36">
        <f>'jan-juli'!D96</f>
        <v>4572</v>
      </c>
      <c r="E96" s="37">
        <f t="shared" si="11"/>
        <v>20225.485345581801</v>
      </c>
      <c r="F96" s="38">
        <f t="shared" si="12"/>
        <v>0.84776994023843655</v>
      </c>
      <c r="G96" s="37">
        <f t="shared" si="13"/>
        <v>2179.0771505759626</v>
      </c>
      <c r="H96" s="39">
        <f t="shared" si="14"/>
        <v>436.12351695701705</v>
      </c>
      <c r="I96" s="37">
        <f t="shared" si="15"/>
        <v>2615.2006675329794</v>
      </c>
      <c r="J96" s="81">
        <f t="shared" si="16"/>
        <v>-338.32834152758278</v>
      </c>
      <c r="K96" s="37">
        <f t="shared" si="17"/>
        <v>2276.8723260053966</v>
      </c>
      <c r="L96" s="37">
        <f t="shared" si="18"/>
        <v>11956697.451960782</v>
      </c>
      <c r="M96" s="37">
        <f t="shared" si="19"/>
        <v>10409860.274496673</v>
      </c>
      <c r="N96" s="41">
        <f>'jan-juli'!M96</f>
        <v>8561199.3838942591</v>
      </c>
      <c r="O96" s="41">
        <f t="shared" si="20"/>
        <v>1848660.8906024136</v>
      </c>
      <c r="Q96" s="61"/>
      <c r="R96" s="62"/>
      <c r="S96" s="62"/>
      <c r="T96" s="62"/>
    </row>
    <row r="97" spans="1:20" s="34" customFormat="1" x14ac:dyDescent="0.2">
      <c r="A97" s="33">
        <v>1874</v>
      </c>
      <c r="B97" s="34" t="s">
        <v>323</v>
      </c>
      <c r="C97" s="36">
        <v>24405253</v>
      </c>
      <c r="D97" s="36">
        <f>'jan-juli'!D97</f>
        <v>982</v>
      </c>
      <c r="E97" s="37">
        <f t="shared" si="11"/>
        <v>24852.599796334012</v>
      </c>
      <c r="F97" s="38">
        <f t="shared" si="12"/>
        <v>1.0417197255892003</v>
      </c>
      <c r="G97" s="37">
        <f t="shared" si="13"/>
        <v>-597.19151987536384</v>
      </c>
      <c r="H97" s="39">
        <f t="shared" si="14"/>
        <v>0</v>
      </c>
      <c r="I97" s="37">
        <f t="shared" si="15"/>
        <v>-597.19151987536384</v>
      </c>
      <c r="J97" s="81">
        <f t="shared" si="16"/>
        <v>-338.32834152758278</v>
      </c>
      <c r="K97" s="37">
        <f t="shared" si="17"/>
        <v>-935.51986140294662</v>
      </c>
      <c r="L97" s="37">
        <f t="shared" si="18"/>
        <v>-586442.07251760724</v>
      </c>
      <c r="M97" s="37">
        <f t="shared" si="19"/>
        <v>-918680.50389769359</v>
      </c>
      <c r="N97" s="41">
        <f>'jan-juli'!M97</f>
        <v>-960748.03977233276</v>
      </c>
      <c r="O97" s="41">
        <f t="shared" si="20"/>
        <v>42067.535874639172</v>
      </c>
      <c r="Q97" s="61"/>
      <c r="R97" s="62"/>
      <c r="S97" s="62"/>
      <c r="T97" s="62"/>
    </row>
    <row r="98" spans="1:20" s="34" customFormat="1" x14ac:dyDescent="0.2">
      <c r="A98" s="33">
        <v>1875</v>
      </c>
      <c r="B98" s="34" t="s">
        <v>419</v>
      </c>
      <c r="C98" s="36">
        <v>50835554</v>
      </c>
      <c r="D98" s="36">
        <f>'jan-juli'!D98</f>
        <v>2708</v>
      </c>
      <c r="E98" s="37">
        <f t="shared" si="11"/>
        <v>18772.361152141802</v>
      </c>
      <c r="F98" s="38">
        <f t="shared" si="12"/>
        <v>0.78686089456746267</v>
      </c>
      <c r="G98" s="37">
        <f t="shared" si="13"/>
        <v>3050.9516666399618</v>
      </c>
      <c r="H98" s="39">
        <f t="shared" si="14"/>
        <v>944.71698466101657</v>
      </c>
      <c r="I98" s="37">
        <f t="shared" si="15"/>
        <v>3995.6686513009781</v>
      </c>
      <c r="J98" s="81">
        <f t="shared" si="16"/>
        <v>-338.32834152758278</v>
      </c>
      <c r="K98" s="37">
        <f t="shared" si="17"/>
        <v>3657.3403097733953</v>
      </c>
      <c r="L98" s="37">
        <f t="shared" si="18"/>
        <v>10820270.707723049</v>
      </c>
      <c r="M98" s="37">
        <f t="shared" si="19"/>
        <v>9904077.5588663537</v>
      </c>
      <c r="N98" s="41">
        <f>'jan-juli'!M98</f>
        <v>8623769.1428665072</v>
      </c>
      <c r="O98" s="41">
        <f t="shared" si="20"/>
        <v>1280308.4159998465</v>
      </c>
      <c r="Q98" s="61"/>
      <c r="R98" s="62"/>
      <c r="S98" s="62"/>
      <c r="T98" s="62"/>
    </row>
    <row r="99" spans="1:20" s="34" customFormat="1" x14ac:dyDescent="0.2">
      <c r="A99" s="33">
        <v>3001</v>
      </c>
      <c r="B99" s="34" t="s">
        <v>63</v>
      </c>
      <c r="C99" s="36">
        <v>556679874</v>
      </c>
      <c r="D99" s="36">
        <f>'jan-juli'!D99</f>
        <v>31444</v>
      </c>
      <c r="E99" s="37">
        <f t="shared" si="11"/>
        <v>17703.850464317518</v>
      </c>
      <c r="F99" s="38">
        <f t="shared" si="12"/>
        <v>0.74207328000676664</v>
      </c>
      <c r="G99" s="37">
        <f t="shared" si="13"/>
        <v>3692.0580793345325</v>
      </c>
      <c r="H99" s="39">
        <f t="shared" si="14"/>
        <v>1318.695725399516</v>
      </c>
      <c r="I99" s="37">
        <f t="shared" si="15"/>
        <v>5010.7538047340486</v>
      </c>
      <c r="J99" s="81">
        <f t="shared" si="16"/>
        <v>-338.32834152758278</v>
      </c>
      <c r="K99" s="37">
        <f t="shared" si="17"/>
        <v>4672.4254632064658</v>
      </c>
      <c r="L99" s="37">
        <f t="shared" si="18"/>
        <v>157558142.63605744</v>
      </c>
      <c r="M99" s="37">
        <f t="shared" si="19"/>
        <v>146919746.26506412</v>
      </c>
      <c r="N99" s="41">
        <f>'jan-juli'!M99</f>
        <v>140814710.92750904</v>
      </c>
      <c r="O99" s="41">
        <f t="shared" si="20"/>
        <v>6105035.3375550807</v>
      </c>
      <c r="Q99" s="61"/>
      <c r="R99" s="62"/>
      <c r="S99" s="62"/>
      <c r="T99" s="62"/>
    </row>
    <row r="100" spans="1:20" s="34" customFormat="1" x14ac:dyDescent="0.2">
      <c r="A100" s="33">
        <v>3002</v>
      </c>
      <c r="B100" s="34" t="s">
        <v>64</v>
      </c>
      <c r="C100" s="36">
        <v>1095170546</v>
      </c>
      <c r="D100" s="36">
        <f>'jan-juli'!D100</f>
        <v>50290</v>
      </c>
      <c r="E100" s="37">
        <f t="shared" si="11"/>
        <v>21777.103718433089</v>
      </c>
      <c r="F100" s="38">
        <f t="shared" si="12"/>
        <v>0.91280746061182749</v>
      </c>
      <c r="G100" s="37">
        <f t="shared" si="13"/>
        <v>1248.1061268651902</v>
      </c>
      <c r="H100" s="39">
        <f t="shared" si="14"/>
        <v>0</v>
      </c>
      <c r="I100" s="37">
        <f t="shared" si="15"/>
        <v>1248.1061268651902</v>
      </c>
      <c r="J100" s="81">
        <f t="shared" si="16"/>
        <v>-338.32834152758278</v>
      </c>
      <c r="K100" s="37">
        <f t="shared" si="17"/>
        <v>909.77778533760738</v>
      </c>
      <c r="L100" s="37">
        <f t="shared" si="18"/>
        <v>62767257.120050415</v>
      </c>
      <c r="M100" s="37">
        <f t="shared" si="19"/>
        <v>45752724.824628279</v>
      </c>
      <c r="N100" s="41">
        <f>'jan-juli'!M100</f>
        <v>41963732.902086973</v>
      </c>
      <c r="O100" s="41">
        <f t="shared" si="20"/>
        <v>3788991.9225413054</v>
      </c>
      <c r="Q100" s="61"/>
      <c r="R100" s="62"/>
      <c r="S100" s="62"/>
      <c r="T100" s="62"/>
    </row>
    <row r="101" spans="1:20" s="34" customFormat="1" x14ac:dyDescent="0.2">
      <c r="A101" s="33">
        <v>3003</v>
      </c>
      <c r="B101" s="34" t="s">
        <v>65</v>
      </c>
      <c r="C101" s="36">
        <v>1079383311</v>
      </c>
      <c r="D101" s="36">
        <f>'jan-juli'!D101</f>
        <v>58182</v>
      </c>
      <c r="E101" s="37">
        <f t="shared" si="11"/>
        <v>18551.842683304116</v>
      </c>
      <c r="F101" s="38">
        <f t="shared" si="12"/>
        <v>0.7776176588203989</v>
      </c>
      <c r="G101" s="37">
        <f t="shared" si="13"/>
        <v>3183.2627479425742</v>
      </c>
      <c r="H101" s="39">
        <f t="shared" si="14"/>
        <v>1021.8984487542069</v>
      </c>
      <c r="I101" s="37">
        <f t="shared" si="15"/>
        <v>4205.1611966967812</v>
      </c>
      <c r="J101" s="81">
        <f t="shared" si="16"/>
        <v>-338.32834152758278</v>
      </c>
      <c r="K101" s="37">
        <f t="shared" si="17"/>
        <v>3866.8328551691984</v>
      </c>
      <c r="L101" s="37">
        <f t="shared" si="18"/>
        <v>244664688.74621212</v>
      </c>
      <c r="M101" s="37">
        <f t="shared" si="19"/>
        <v>224980069.1794543</v>
      </c>
      <c r="N101" s="41">
        <f>'jan-juli'!M101</f>
        <v>213094112.34950474</v>
      </c>
      <c r="O101" s="41">
        <f t="shared" si="20"/>
        <v>11885956.829949558</v>
      </c>
      <c r="Q101" s="61"/>
      <c r="R101" s="62"/>
      <c r="S101" s="62"/>
      <c r="T101" s="62"/>
    </row>
    <row r="102" spans="1:20" s="34" customFormat="1" x14ac:dyDescent="0.2">
      <c r="A102" s="33">
        <v>3004</v>
      </c>
      <c r="B102" s="34" t="s">
        <v>66</v>
      </c>
      <c r="C102" s="36">
        <v>1667067737</v>
      </c>
      <c r="D102" s="36">
        <f>'jan-juli'!D102</f>
        <v>83892</v>
      </c>
      <c r="E102" s="37">
        <f t="shared" si="11"/>
        <v>19871.593679969483</v>
      </c>
      <c r="F102" s="38">
        <f t="shared" si="12"/>
        <v>0.83293624348996398</v>
      </c>
      <c r="G102" s="37">
        <f t="shared" si="13"/>
        <v>2391.4121499433536</v>
      </c>
      <c r="H102" s="39">
        <f t="shared" si="14"/>
        <v>559.98559992132846</v>
      </c>
      <c r="I102" s="37">
        <f t="shared" si="15"/>
        <v>2951.3977498646818</v>
      </c>
      <c r="J102" s="81">
        <f t="shared" si="16"/>
        <v>-338.32834152758278</v>
      </c>
      <c r="K102" s="37">
        <f t="shared" si="17"/>
        <v>2613.069408337099</v>
      </c>
      <c r="L102" s="37">
        <f t="shared" si="18"/>
        <v>247598660.03164789</v>
      </c>
      <c r="M102" s="37">
        <f t="shared" si="19"/>
        <v>219215618.80421591</v>
      </c>
      <c r="N102" s="41">
        <f>'jan-juli'!M102</f>
        <v>213288819.15788665</v>
      </c>
      <c r="O102" s="41">
        <f t="shared" si="20"/>
        <v>5926799.6463292539</v>
      </c>
      <c r="Q102" s="61"/>
      <c r="R102" s="62"/>
      <c r="S102" s="62"/>
      <c r="T102" s="62"/>
    </row>
    <row r="103" spans="1:20" s="34" customFormat="1" x14ac:dyDescent="0.2">
      <c r="A103" s="33">
        <v>3005</v>
      </c>
      <c r="B103" s="34" t="s">
        <v>138</v>
      </c>
      <c r="C103" s="36">
        <v>2226400674</v>
      </c>
      <c r="D103" s="36">
        <f>'jan-juli'!D103</f>
        <v>102273</v>
      </c>
      <c r="E103" s="37">
        <f t="shared" si="11"/>
        <v>21769.192983485376</v>
      </c>
      <c r="F103" s="38">
        <f t="shared" si="12"/>
        <v>0.91247587483382142</v>
      </c>
      <c r="G103" s="37">
        <f t="shared" si="13"/>
        <v>1252.8525678338176</v>
      </c>
      <c r="H103" s="39">
        <f t="shared" si="14"/>
        <v>0</v>
      </c>
      <c r="I103" s="37">
        <f t="shared" si="15"/>
        <v>1252.8525678338176</v>
      </c>
      <c r="J103" s="81">
        <f t="shared" si="16"/>
        <v>-338.32834152758278</v>
      </c>
      <c r="K103" s="37">
        <f t="shared" si="17"/>
        <v>914.52422630623482</v>
      </c>
      <c r="L103" s="37">
        <f t="shared" si="18"/>
        <v>128132990.67006803</v>
      </c>
      <c r="M103" s="37">
        <f t="shared" si="19"/>
        <v>93531136.19701755</v>
      </c>
      <c r="N103" s="41">
        <f>'jan-juli'!M103</f>
        <v>97521344.29405719</v>
      </c>
      <c r="O103" s="41">
        <f t="shared" si="20"/>
        <v>-3990208.0970396399</v>
      </c>
      <c r="Q103" s="61"/>
      <c r="R103" s="62"/>
      <c r="S103" s="62"/>
      <c r="T103" s="62"/>
    </row>
    <row r="104" spans="1:20" s="34" customFormat="1" x14ac:dyDescent="0.2">
      <c r="A104" s="33">
        <v>3006</v>
      </c>
      <c r="B104" s="34" t="s">
        <v>139</v>
      </c>
      <c r="C104" s="36">
        <v>656333973</v>
      </c>
      <c r="D104" s="36">
        <f>'jan-juli'!D104</f>
        <v>27879</v>
      </c>
      <c r="E104" s="37">
        <f t="shared" si="11"/>
        <v>23542.23512321102</v>
      </c>
      <c r="F104" s="38">
        <f t="shared" si="12"/>
        <v>0.98679457735948384</v>
      </c>
      <c r="G104" s="37">
        <f t="shared" si="13"/>
        <v>189.02728399843181</v>
      </c>
      <c r="H104" s="39">
        <f t="shared" si="14"/>
        <v>0</v>
      </c>
      <c r="I104" s="37">
        <f t="shared" si="15"/>
        <v>189.02728399843181</v>
      </c>
      <c r="J104" s="81">
        <f t="shared" si="16"/>
        <v>-338.32834152758278</v>
      </c>
      <c r="K104" s="37">
        <f t="shared" si="17"/>
        <v>-149.30105752915097</v>
      </c>
      <c r="L104" s="37">
        <f t="shared" si="18"/>
        <v>5269891.6505922806</v>
      </c>
      <c r="M104" s="37">
        <f t="shared" si="19"/>
        <v>-4162364.1828552</v>
      </c>
      <c r="N104" s="41">
        <f>'jan-juli'!M104</f>
        <v>-6418216.3051047344</v>
      </c>
      <c r="O104" s="41">
        <f t="shared" si="20"/>
        <v>2255852.1222495344</v>
      </c>
      <c r="Q104" s="61"/>
      <c r="R104" s="62"/>
      <c r="S104" s="62"/>
      <c r="T104" s="62"/>
    </row>
    <row r="105" spans="1:20" s="34" customFormat="1" x14ac:dyDescent="0.2">
      <c r="A105" s="33">
        <v>3007</v>
      </c>
      <c r="B105" s="34" t="s">
        <v>140</v>
      </c>
      <c r="C105" s="36">
        <v>650424677</v>
      </c>
      <c r="D105" s="36">
        <f>'jan-juli'!D105</f>
        <v>31011</v>
      </c>
      <c r="E105" s="37">
        <f t="shared" si="11"/>
        <v>20973.998806874981</v>
      </c>
      <c r="F105" s="38">
        <f t="shared" si="12"/>
        <v>0.87914457483956876</v>
      </c>
      <c r="G105" s="37">
        <f t="shared" si="13"/>
        <v>1729.969073800055</v>
      </c>
      <c r="H105" s="39">
        <f t="shared" si="14"/>
        <v>174.14380550440418</v>
      </c>
      <c r="I105" s="37">
        <f t="shared" si="15"/>
        <v>1904.1128793044591</v>
      </c>
      <c r="J105" s="81">
        <f t="shared" si="16"/>
        <v>-338.32834152758278</v>
      </c>
      <c r="K105" s="37">
        <f t="shared" si="17"/>
        <v>1565.7845377768763</v>
      </c>
      <c r="L105" s="37">
        <f t="shared" si="18"/>
        <v>59048444.500110582</v>
      </c>
      <c r="M105" s="37">
        <f t="shared" si="19"/>
        <v>48556544.30099871</v>
      </c>
      <c r="N105" s="41">
        <f>'jan-juli'!M105</f>
        <v>44832686.136755288</v>
      </c>
      <c r="O105" s="41">
        <f t="shared" si="20"/>
        <v>3723858.1642434224</v>
      </c>
      <c r="Q105" s="61"/>
      <c r="R105" s="62"/>
      <c r="S105" s="62"/>
      <c r="T105" s="62"/>
    </row>
    <row r="106" spans="1:20" s="34" customFormat="1" x14ac:dyDescent="0.2">
      <c r="A106" s="33">
        <v>3011</v>
      </c>
      <c r="B106" s="34" t="s">
        <v>67</v>
      </c>
      <c r="C106" s="36">
        <v>121159248</v>
      </c>
      <c r="D106" s="36">
        <f>'jan-juli'!D106</f>
        <v>4741</v>
      </c>
      <c r="E106" s="37">
        <f t="shared" si="11"/>
        <v>25555.631301413203</v>
      </c>
      <c r="F106" s="38">
        <f t="shared" si="12"/>
        <v>1.0711879418946706</v>
      </c>
      <c r="G106" s="37">
        <f t="shared" si="13"/>
        <v>-1019.0104229228782</v>
      </c>
      <c r="H106" s="39">
        <f t="shared" si="14"/>
        <v>0</v>
      </c>
      <c r="I106" s="37">
        <f t="shared" si="15"/>
        <v>-1019.0104229228782</v>
      </c>
      <c r="J106" s="81">
        <f t="shared" si="16"/>
        <v>-338.32834152758278</v>
      </c>
      <c r="K106" s="37">
        <f t="shared" si="17"/>
        <v>-1357.338764450461</v>
      </c>
      <c r="L106" s="37">
        <f t="shared" si="18"/>
        <v>-4831128.4150773659</v>
      </c>
      <c r="M106" s="37">
        <f t="shared" si="19"/>
        <v>-6435143.0822596354</v>
      </c>
      <c r="N106" s="41">
        <f>'jan-juli'!M106</f>
        <v>-5745757.6673733508</v>
      </c>
      <c r="O106" s="41">
        <f t="shared" si="20"/>
        <v>-689385.41488628462</v>
      </c>
      <c r="Q106" s="61"/>
      <c r="R106" s="62"/>
      <c r="S106" s="62"/>
      <c r="T106" s="62"/>
    </row>
    <row r="107" spans="1:20" s="34" customFormat="1" x14ac:dyDescent="0.2">
      <c r="A107" s="33">
        <v>3012</v>
      </c>
      <c r="B107" s="34" t="s">
        <v>68</v>
      </c>
      <c r="C107" s="36">
        <v>23994262</v>
      </c>
      <c r="D107" s="36">
        <f>'jan-juli'!D107</f>
        <v>1315</v>
      </c>
      <c r="E107" s="37">
        <f t="shared" si="11"/>
        <v>18246.587072243346</v>
      </c>
      <c r="F107" s="38">
        <f t="shared" si="12"/>
        <v>0.76482258731903852</v>
      </c>
      <c r="G107" s="37">
        <f t="shared" si="13"/>
        <v>3366.4161145790354</v>
      </c>
      <c r="H107" s="39">
        <f t="shared" si="14"/>
        <v>1128.7379126254762</v>
      </c>
      <c r="I107" s="37">
        <f t="shared" si="15"/>
        <v>4495.1540272045113</v>
      </c>
      <c r="J107" s="81">
        <f t="shared" si="16"/>
        <v>-338.32834152758278</v>
      </c>
      <c r="K107" s="37">
        <f t="shared" si="17"/>
        <v>4156.8256856769285</v>
      </c>
      <c r="L107" s="37">
        <f t="shared" si="18"/>
        <v>5911127.5457739327</v>
      </c>
      <c r="M107" s="37">
        <f t="shared" si="19"/>
        <v>5466225.7766651614</v>
      </c>
      <c r="N107" s="41">
        <f>'jan-juli'!M107</f>
        <v>4709838.5711113196</v>
      </c>
      <c r="O107" s="41">
        <f t="shared" si="20"/>
        <v>756387.20555384178</v>
      </c>
      <c r="Q107" s="61"/>
      <c r="R107" s="62"/>
      <c r="S107" s="62"/>
      <c r="T107" s="62"/>
    </row>
    <row r="108" spans="1:20" s="34" customFormat="1" x14ac:dyDescent="0.2">
      <c r="A108" s="33">
        <v>3013</v>
      </c>
      <c r="B108" s="34" t="s">
        <v>69</v>
      </c>
      <c r="C108" s="36">
        <v>66991834</v>
      </c>
      <c r="D108" s="36">
        <f>'jan-juli'!D108</f>
        <v>3578</v>
      </c>
      <c r="E108" s="37">
        <f t="shared" si="11"/>
        <v>18723.262716601454</v>
      </c>
      <c r="F108" s="38">
        <f t="shared" si="12"/>
        <v>0.7848028881931961</v>
      </c>
      <c r="G108" s="37">
        <f t="shared" si="13"/>
        <v>3080.4107279641712</v>
      </c>
      <c r="H108" s="39">
        <f t="shared" si="14"/>
        <v>961.90143710013865</v>
      </c>
      <c r="I108" s="37">
        <f t="shared" si="15"/>
        <v>4042.3121650643097</v>
      </c>
      <c r="J108" s="81">
        <f t="shared" si="16"/>
        <v>-338.32834152758278</v>
      </c>
      <c r="K108" s="37">
        <f t="shared" si="17"/>
        <v>3703.983823536727</v>
      </c>
      <c r="L108" s="37">
        <f t="shared" si="18"/>
        <v>14463392.9266001</v>
      </c>
      <c r="M108" s="37">
        <f t="shared" si="19"/>
        <v>13252854.120614409</v>
      </c>
      <c r="N108" s="41">
        <f>'jan-juli'!M108</f>
        <v>13036425.411586538</v>
      </c>
      <c r="O108" s="41">
        <f t="shared" si="20"/>
        <v>216428.70902787149</v>
      </c>
      <c r="Q108" s="61"/>
      <c r="R108" s="62"/>
      <c r="S108" s="62"/>
      <c r="T108" s="62"/>
    </row>
    <row r="109" spans="1:20" s="34" customFormat="1" x14ac:dyDescent="0.2">
      <c r="A109" s="33">
        <v>3014</v>
      </c>
      <c r="B109" s="34" t="s">
        <v>399</v>
      </c>
      <c r="C109" s="36">
        <v>893202639</v>
      </c>
      <c r="D109" s="36">
        <f>'jan-juli'!D109</f>
        <v>45608</v>
      </c>
      <c r="E109" s="37">
        <f t="shared" si="11"/>
        <v>19584.341321697946</v>
      </c>
      <c r="F109" s="38">
        <f t="shared" si="12"/>
        <v>0.82089579499420473</v>
      </c>
      <c r="G109" s="37">
        <f t="shared" si="13"/>
        <v>2563.7635649062759</v>
      </c>
      <c r="H109" s="39">
        <f t="shared" si="14"/>
        <v>660.52392531636633</v>
      </c>
      <c r="I109" s="37">
        <f t="shared" si="15"/>
        <v>3224.2874902226422</v>
      </c>
      <c r="J109" s="81">
        <f t="shared" si="16"/>
        <v>-338.32834152758278</v>
      </c>
      <c r="K109" s="37">
        <f t="shared" si="17"/>
        <v>2885.9591486950594</v>
      </c>
      <c r="L109" s="37">
        <f t="shared" si="18"/>
        <v>147053303.85407427</v>
      </c>
      <c r="M109" s="37">
        <f t="shared" si="19"/>
        <v>131622824.85368428</v>
      </c>
      <c r="N109" s="41">
        <f>'jan-juli'!M109</f>
        <v>125881331.7469925</v>
      </c>
      <c r="O109" s="41">
        <f t="shared" si="20"/>
        <v>5741493.1066917777</v>
      </c>
      <c r="Q109" s="61"/>
      <c r="R109" s="62"/>
      <c r="S109" s="62"/>
      <c r="T109" s="62"/>
    </row>
    <row r="110" spans="1:20" s="34" customFormat="1" x14ac:dyDescent="0.2">
      <c r="A110" s="33">
        <v>3015</v>
      </c>
      <c r="B110" s="34" t="s">
        <v>70</v>
      </c>
      <c r="C110" s="36">
        <v>71124477</v>
      </c>
      <c r="D110" s="36">
        <f>'jan-juli'!D110</f>
        <v>3846</v>
      </c>
      <c r="E110" s="37">
        <f t="shared" si="11"/>
        <v>18493.103744149765</v>
      </c>
      <c r="F110" s="38">
        <f t="shared" si="12"/>
        <v>0.77515556181329626</v>
      </c>
      <c r="G110" s="37">
        <f t="shared" si="13"/>
        <v>3218.5061114351847</v>
      </c>
      <c r="H110" s="39">
        <f t="shared" si="14"/>
        <v>1042.4570774582298</v>
      </c>
      <c r="I110" s="37">
        <f t="shared" si="15"/>
        <v>4260.9631888934146</v>
      </c>
      <c r="J110" s="81">
        <f t="shared" si="16"/>
        <v>-338.32834152758278</v>
      </c>
      <c r="K110" s="37">
        <f t="shared" si="17"/>
        <v>3922.6348473658318</v>
      </c>
      <c r="L110" s="37">
        <f t="shared" si="18"/>
        <v>16387664.424484072</v>
      </c>
      <c r="M110" s="37">
        <f t="shared" si="19"/>
        <v>15086453.622968988</v>
      </c>
      <c r="N110" s="41">
        <f>'jan-juli'!M110</f>
        <v>14541746.45482444</v>
      </c>
      <c r="O110" s="41">
        <f t="shared" si="20"/>
        <v>544707.16814454831</v>
      </c>
      <c r="Q110" s="61"/>
      <c r="R110" s="62"/>
      <c r="S110" s="62"/>
      <c r="T110" s="62"/>
    </row>
    <row r="111" spans="1:20" s="34" customFormat="1" x14ac:dyDescent="0.2">
      <c r="A111" s="33">
        <v>3016</v>
      </c>
      <c r="B111" s="34" t="s">
        <v>71</v>
      </c>
      <c r="C111" s="36">
        <v>152257974</v>
      </c>
      <c r="D111" s="36">
        <f>'jan-juli'!D111</f>
        <v>8312</v>
      </c>
      <c r="E111" s="37">
        <f t="shared" si="11"/>
        <v>18317.850577478344</v>
      </c>
      <c r="F111" s="38">
        <f t="shared" si="12"/>
        <v>0.76780966310693555</v>
      </c>
      <c r="G111" s="37">
        <f t="shared" si="13"/>
        <v>3323.6580114380367</v>
      </c>
      <c r="H111" s="39">
        <f t="shared" si="14"/>
        <v>1103.7956857932268</v>
      </c>
      <c r="I111" s="37">
        <f t="shared" si="15"/>
        <v>4427.4536972312635</v>
      </c>
      <c r="J111" s="81">
        <f t="shared" si="16"/>
        <v>-338.32834152758278</v>
      </c>
      <c r="K111" s="37">
        <f t="shared" si="17"/>
        <v>4089.1253557036807</v>
      </c>
      <c r="L111" s="37">
        <f t="shared" si="18"/>
        <v>36800995.131386265</v>
      </c>
      <c r="M111" s="37">
        <f t="shared" si="19"/>
        <v>33988809.956608996</v>
      </c>
      <c r="N111" s="41">
        <f>'jan-juli'!M111</f>
        <v>33360653.327587288</v>
      </c>
      <c r="O111" s="41">
        <f t="shared" si="20"/>
        <v>628156.62902170792</v>
      </c>
      <c r="Q111" s="61"/>
      <c r="R111" s="62"/>
      <c r="S111" s="62"/>
      <c r="T111" s="62"/>
    </row>
    <row r="112" spans="1:20" s="34" customFormat="1" x14ac:dyDescent="0.2">
      <c r="A112" s="33">
        <v>3017</v>
      </c>
      <c r="B112" s="34" t="s">
        <v>72</v>
      </c>
      <c r="C112" s="36">
        <v>152514122</v>
      </c>
      <c r="D112" s="36">
        <f>'jan-juli'!D112</f>
        <v>7633</v>
      </c>
      <c r="E112" s="37">
        <f t="shared" si="11"/>
        <v>19980.888510415301</v>
      </c>
      <c r="F112" s="38">
        <f t="shared" si="12"/>
        <v>0.83751743747825369</v>
      </c>
      <c r="G112" s="37">
        <f t="shared" si="13"/>
        <v>2325.8352516758628</v>
      </c>
      <c r="H112" s="39">
        <f t="shared" si="14"/>
        <v>521.73240926529195</v>
      </c>
      <c r="I112" s="37">
        <f t="shared" si="15"/>
        <v>2847.5676609411548</v>
      </c>
      <c r="J112" s="81">
        <f t="shared" si="16"/>
        <v>-338.32834152758278</v>
      </c>
      <c r="K112" s="37">
        <f t="shared" si="17"/>
        <v>2509.239319413572</v>
      </c>
      <c r="L112" s="37">
        <f t="shared" si="18"/>
        <v>21735483.955963835</v>
      </c>
      <c r="M112" s="37">
        <f t="shared" si="19"/>
        <v>19153023.725083794</v>
      </c>
      <c r="N112" s="41">
        <f>'jan-juli'!M112</f>
        <v>18134777.423264403</v>
      </c>
      <c r="O112" s="41">
        <f t="shared" si="20"/>
        <v>1018246.3018193915</v>
      </c>
      <c r="Q112" s="61"/>
      <c r="R112" s="62"/>
      <c r="S112" s="62"/>
      <c r="T112" s="62"/>
    </row>
    <row r="113" spans="1:20" s="34" customFormat="1" x14ac:dyDescent="0.2">
      <c r="A113" s="33">
        <v>3018</v>
      </c>
      <c r="B113" s="34" t="s">
        <v>400</v>
      </c>
      <c r="C113" s="36">
        <v>111652677</v>
      </c>
      <c r="D113" s="36">
        <f>'jan-juli'!D113</f>
        <v>5913</v>
      </c>
      <c r="E113" s="37">
        <f t="shared" si="11"/>
        <v>18882.576864535768</v>
      </c>
      <c r="F113" s="38">
        <f t="shared" si="12"/>
        <v>0.79148068817503514</v>
      </c>
      <c r="G113" s="37">
        <f t="shared" si="13"/>
        <v>2984.8222392035827</v>
      </c>
      <c r="H113" s="39">
        <f t="shared" si="14"/>
        <v>906.14148532312879</v>
      </c>
      <c r="I113" s="37">
        <f t="shared" si="15"/>
        <v>3890.9637245267113</v>
      </c>
      <c r="J113" s="81">
        <f t="shared" si="16"/>
        <v>-338.32834152758278</v>
      </c>
      <c r="K113" s="37">
        <f t="shared" si="17"/>
        <v>3552.6353829991285</v>
      </c>
      <c r="L113" s="37">
        <f t="shared" si="18"/>
        <v>23007268.503126442</v>
      </c>
      <c r="M113" s="37">
        <f t="shared" si="19"/>
        <v>21006733.019673847</v>
      </c>
      <c r="N113" s="41">
        <f>'jan-juli'!M113</f>
        <v>19378261.821886864</v>
      </c>
      <c r="O113" s="41">
        <f t="shared" si="20"/>
        <v>1628471.1977869831</v>
      </c>
      <c r="Q113" s="61"/>
      <c r="R113" s="62"/>
      <c r="S113" s="62"/>
      <c r="T113" s="62"/>
    </row>
    <row r="114" spans="1:20" s="34" customFormat="1" x14ac:dyDescent="0.2">
      <c r="A114" s="33">
        <v>3019</v>
      </c>
      <c r="B114" s="34" t="s">
        <v>73</v>
      </c>
      <c r="C114" s="36">
        <v>417454248</v>
      </c>
      <c r="D114" s="36">
        <f>'jan-juli'!D114</f>
        <v>18699</v>
      </c>
      <c r="E114" s="37">
        <f t="shared" si="11"/>
        <v>22324.950425156425</v>
      </c>
      <c r="F114" s="38">
        <f t="shared" si="12"/>
        <v>0.9357709624454249</v>
      </c>
      <c r="G114" s="37">
        <f t="shared" si="13"/>
        <v>919.39810283118857</v>
      </c>
      <c r="H114" s="39">
        <f t="shared" si="14"/>
        <v>0</v>
      </c>
      <c r="I114" s="37">
        <f t="shared" si="15"/>
        <v>919.39810283118857</v>
      </c>
      <c r="J114" s="81">
        <f t="shared" si="16"/>
        <v>-338.32834152758278</v>
      </c>
      <c r="K114" s="37">
        <f t="shared" si="17"/>
        <v>581.06976130360579</v>
      </c>
      <c r="L114" s="37">
        <f t="shared" si="18"/>
        <v>17191825.124840394</v>
      </c>
      <c r="M114" s="37">
        <f t="shared" si="19"/>
        <v>10865423.466616124</v>
      </c>
      <c r="N114" s="41">
        <f>'jan-juli'!M114</f>
        <v>9531962.7094675601</v>
      </c>
      <c r="O114" s="41">
        <f t="shared" si="20"/>
        <v>1333460.7571485639</v>
      </c>
      <c r="Q114" s="61"/>
      <c r="R114" s="62"/>
      <c r="S114" s="62"/>
      <c r="T114" s="62"/>
    </row>
    <row r="115" spans="1:20" s="34" customFormat="1" x14ac:dyDescent="0.2">
      <c r="A115" s="33">
        <v>3020</v>
      </c>
      <c r="B115" s="34" t="s">
        <v>401</v>
      </c>
      <c r="C115" s="36">
        <v>1600628958</v>
      </c>
      <c r="D115" s="36">
        <f>'jan-juli'!D115</f>
        <v>61032</v>
      </c>
      <c r="E115" s="37">
        <f t="shared" si="11"/>
        <v>26226.061049941014</v>
      </c>
      <c r="F115" s="38">
        <f t="shared" si="12"/>
        <v>1.099289625396058</v>
      </c>
      <c r="G115" s="37">
        <f t="shared" si="13"/>
        <v>-1421.2682720395649</v>
      </c>
      <c r="H115" s="39">
        <f t="shared" si="14"/>
        <v>0</v>
      </c>
      <c r="I115" s="37">
        <f t="shared" si="15"/>
        <v>-1421.2682720395649</v>
      </c>
      <c r="J115" s="81">
        <f t="shared" si="16"/>
        <v>-338.32834152758278</v>
      </c>
      <c r="K115" s="37">
        <f t="shared" si="17"/>
        <v>-1759.5966135671476</v>
      </c>
      <c r="L115" s="37">
        <f t="shared" si="18"/>
        <v>-86742845.179118723</v>
      </c>
      <c r="M115" s="37">
        <f t="shared" si="19"/>
        <v>-107391700.51923016</v>
      </c>
      <c r="N115" s="41">
        <f>'jan-juli'!M115</f>
        <v>-106686492.23073834</v>
      </c>
      <c r="O115" s="41">
        <f t="shared" si="20"/>
        <v>-705208.28849181533</v>
      </c>
      <c r="Q115" s="61"/>
      <c r="R115" s="62"/>
      <c r="S115" s="62"/>
      <c r="T115" s="62"/>
    </row>
    <row r="116" spans="1:20" s="34" customFormat="1" x14ac:dyDescent="0.2">
      <c r="A116" s="33">
        <v>3021</v>
      </c>
      <c r="B116" s="34" t="s">
        <v>74</v>
      </c>
      <c r="C116" s="36">
        <v>448134491</v>
      </c>
      <c r="D116" s="36">
        <f>'jan-juli'!D116</f>
        <v>20780</v>
      </c>
      <c r="E116" s="37">
        <f t="shared" si="11"/>
        <v>21565.66366698749</v>
      </c>
      <c r="F116" s="38">
        <f t="shared" si="12"/>
        <v>0.90394475513330574</v>
      </c>
      <c r="G116" s="37">
        <f t="shared" si="13"/>
        <v>1374.9701577325498</v>
      </c>
      <c r="H116" s="39">
        <f t="shared" si="14"/>
        <v>0</v>
      </c>
      <c r="I116" s="37">
        <f t="shared" si="15"/>
        <v>1374.9701577325498</v>
      </c>
      <c r="J116" s="81">
        <f t="shared" si="16"/>
        <v>-338.32834152758278</v>
      </c>
      <c r="K116" s="37">
        <f t="shared" si="17"/>
        <v>1036.641816204967</v>
      </c>
      <c r="L116" s="37">
        <f t="shared" si="18"/>
        <v>28571879.877682384</v>
      </c>
      <c r="M116" s="37">
        <f t="shared" si="19"/>
        <v>21541416.940739214</v>
      </c>
      <c r="N116" s="41">
        <f>'jan-juli'!M116</f>
        <v>20658293.615815606</v>
      </c>
      <c r="O116" s="41">
        <f t="shared" si="20"/>
        <v>883123.32492360845</v>
      </c>
      <c r="Q116" s="61"/>
      <c r="R116" s="62"/>
      <c r="S116" s="62"/>
      <c r="T116" s="62"/>
    </row>
    <row r="117" spans="1:20" s="34" customFormat="1" x14ac:dyDescent="0.2">
      <c r="A117" s="33">
        <v>3022</v>
      </c>
      <c r="B117" s="34" t="s">
        <v>75</v>
      </c>
      <c r="C117" s="36">
        <v>463417241</v>
      </c>
      <c r="D117" s="36">
        <f>'jan-juli'!D117</f>
        <v>16084</v>
      </c>
      <c r="E117" s="37">
        <f t="shared" si="11"/>
        <v>28812.312919671724</v>
      </c>
      <c r="F117" s="38">
        <f t="shared" si="12"/>
        <v>1.2076947665128375</v>
      </c>
      <c r="G117" s="37">
        <f t="shared" si="13"/>
        <v>-2973.0193938779908</v>
      </c>
      <c r="H117" s="39">
        <f t="shared" si="14"/>
        <v>0</v>
      </c>
      <c r="I117" s="37">
        <f t="shared" si="15"/>
        <v>-2973.0193938779908</v>
      </c>
      <c r="J117" s="81">
        <f t="shared" si="16"/>
        <v>-338.32834152758278</v>
      </c>
      <c r="K117" s="37">
        <f t="shared" si="17"/>
        <v>-3311.3477354055735</v>
      </c>
      <c r="L117" s="37">
        <f t="shared" si="18"/>
        <v>-47818043.931133606</v>
      </c>
      <c r="M117" s="37">
        <f t="shared" si="19"/>
        <v>-53259716.976263247</v>
      </c>
      <c r="N117" s="41">
        <f>'jan-juli'!M117</f>
        <v>-49426928.845313869</v>
      </c>
      <c r="O117" s="41">
        <f t="shared" si="20"/>
        <v>-3832788.130949378</v>
      </c>
      <c r="Q117" s="61"/>
      <c r="R117" s="62"/>
      <c r="S117" s="62"/>
      <c r="T117" s="62"/>
    </row>
    <row r="118" spans="1:20" s="34" customFormat="1" x14ac:dyDescent="0.2">
      <c r="A118" s="33">
        <v>3023</v>
      </c>
      <c r="B118" s="34" t="s">
        <v>76</v>
      </c>
      <c r="C118" s="36">
        <v>497295819</v>
      </c>
      <c r="D118" s="36">
        <f>'jan-juli'!D118</f>
        <v>19939</v>
      </c>
      <c r="E118" s="37">
        <f t="shared" si="11"/>
        <v>24940.860574752998</v>
      </c>
      <c r="F118" s="38">
        <f t="shared" si="12"/>
        <v>1.0454192578163468</v>
      </c>
      <c r="G118" s="37">
        <f t="shared" si="13"/>
        <v>-650.14798692675538</v>
      </c>
      <c r="H118" s="39">
        <f t="shared" si="14"/>
        <v>0</v>
      </c>
      <c r="I118" s="37">
        <f t="shared" si="15"/>
        <v>-650.14798692675538</v>
      </c>
      <c r="J118" s="81">
        <f t="shared" si="16"/>
        <v>-338.32834152758278</v>
      </c>
      <c r="K118" s="37">
        <f t="shared" si="17"/>
        <v>-988.47632845433816</v>
      </c>
      <c r="L118" s="37">
        <f t="shared" si="18"/>
        <v>-12963300.711332576</v>
      </c>
      <c r="M118" s="37">
        <f t="shared" si="19"/>
        <v>-19709229.513051048</v>
      </c>
      <c r="N118" s="41">
        <f>'jan-juli'!M118</f>
        <v>-16461452.720387537</v>
      </c>
      <c r="O118" s="41">
        <f t="shared" si="20"/>
        <v>-3247776.7926635109</v>
      </c>
      <c r="Q118" s="61"/>
      <c r="R118" s="62"/>
      <c r="S118" s="62"/>
      <c r="T118" s="62"/>
    </row>
    <row r="119" spans="1:20" s="34" customFormat="1" x14ac:dyDescent="0.2">
      <c r="A119" s="33">
        <v>3024</v>
      </c>
      <c r="B119" s="34" t="s">
        <v>77</v>
      </c>
      <c r="C119" s="36">
        <v>5315290543</v>
      </c>
      <c r="D119" s="36">
        <f>'jan-juli'!D119</f>
        <v>128982</v>
      </c>
      <c r="E119" s="37">
        <f t="shared" si="11"/>
        <v>41209.552829076929</v>
      </c>
      <c r="F119" s="38">
        <f t="shared" si="12"/>
        <v>1.7273365529787377</v>
      </c>
      <c r="G119" s="37">
        <f t="shared" si="13"/>
        <v>-10411.363339521113</v>
      </c>
      <c r="H119" s="39">
        <f t="shared" si="14"/>
        <v>0</v>
      </c>
      <c r="I119" s="37">
        <f t="shared" si="15"/>
        <v>-10411.363339521113</v>
      </c>
      <c r="J119" s="81">
        <f t="shared" si="16"/>
        <v>-338.32834152758278</v>
      </c>
      <c r="K119" s="37">
        <f t="shared" si="17"/>
        <v>-10749.691681048695</v>
      </c>
      <c r="L119" s="37">
        <f t="shared" si="18"/>
        <v>-1342878466.2581122</v>
      </c>
      <c r="M119" s="37">
        <f t="shared" si="19"/>
        <v>-1386516732.4050226</v>
      </c>
      <c r="N119" s="41">
        <f>'jan-juli'!M119</f>
        <v>-1300662619.469974</v>
      </c>
      <c r="O119" s="41">
        <f t="shared" si="20"/>
        <v>-85854112.93504858</v>
      </c>
      <c r="Q119" s="61"/>
      <c r="R119" s="62"/>
      <c r="S119" s="62"/>
      <c r="T119" s="62"/>
    </row>
    <row r="120" spans="1:20" s="34" customFormat="1" x14ac:dyDescent="0.2">
      <c r="A120" s="33">
        <v>3025</v>
      </c>
      <c r="B120" s="34" t="s">
        <v>78</v>
      </c>
      <c r="C120" s="36">
        <v>3094227278</v>
      </c>
      <c r="D120" s="36">
        <f>'jan-juli'!D120</f>
        <v>96088</v>
      </c>
      <c r="E120" s="37">
        <f t="shared" si="11"/>
        <v>32202.015631504455</v>
      </c>
      <c r="F120" s="38">
        <f t="shared" si="12"/>
        <v>1.3497772934008387</v>
      </c>
      <c r="G120" s="37">
        <f t="shared" si="13"/>
        <v>-5006.8410209776293</v>
      </c>
      <c r="H120" s="39">
        <f t="shared" si="14"/>
        <v>0</v>
      </c>
      <c r="I120" s="37">
        <f t="shared" si="15"/>
        <v>-5006.8410209776293</v>
      </c>
      <c r="J120" s="81">
        <f t="shared" si="16"/>
        <v>-338.32834152758278</v>
      </c>
      <c r="K120" s="37">
        <f t="shared" si="17"/>
        <v>-5345.1693625052121</v>
      </c>
      <c r="L120" s="37">
        <f t="shared" si="18"/>
        <v>-481097340.02369845</v>
      </c>
      <c r="M120" s="37">
        <f t="shared" si="19"/>
        <v>-513606633.70440084</v>
      </c>
      <c r="N120" s="41">
        <f>'jan-juli'!M120</f>
        <v>-482725471.73283488</v>
      </c>
      <c r="O120" s="41">
        <f t="shared" si="20"/>
        <v>-30881161.971565962</v>
      </c>
      <c r="Q120" s="61"/>
      <c r="R120" s="62"/>
      <c r="S120" s="62"/>
      <c r="T120" s="62"/>
    </row>
    <row r="121" spans="1:20" s="34" customFormat="1" x14ac:dyDescent="0.2">
      <c r="A121" s="33">
        <v>3026</v>
      </c>
      <c r="B121" s="34" t="s">
        <v>79</v>
      </c>
      <c r="C121" s="36">
        <v>324483539</v>
      </c>
      <c r="D121" s="36">
        <f>'jan-juli'!D121</f>
        <v>17754</v>
      </c>
      <c r="E121" s="37">
        <f t="shared" si="11"/>
        <v>18276.644080207276</v>
      </c>
      <c r="F121" s="38">
        <f t="shared" si="12"/>
        <v>0.76608245463049918</v>
      </c>
      <c r="G121" s="37">
        <f t="shared" si="13"/>
        <v>3348.3819098006779</v>
      </c>
      <c r="H121" s="39">
        <f t="shared" si="14"/>
        <v>1118.2179598381008</v>
      </c>
      <c r="I121" s="37">
        <f t="shared" si="15"/>
        <v>4466.5998696387787</v>
      </c>
      <c r="J121" s="81">
        <f t="shared" si="16"/>
        <v>-338.32834152758278</v>
      </c>
      <c r="K121" s="37">
        <f t="shared" si="17"/>
        <v>4128.2715281111959</v>
      </c>
      <c r="L121" s="37">
        <f t="shared" si="18"/>
        <v>79300014.085566878</v>
      </c>
      <c r="M121" s="37">
        <f t="shared" si="19"/>
        <v>73293332.710086167</v>
      </c>
      <c r="N121" s="41">
        <f>'jan-juli'!M121</f>
        <v>73024907.542707488</v>
      </c>
      <c r="O121" s="41">
        <f t="shared" si="20"/>
        <v>268425.16737867892</v>
      </c>
      <c r="Q121" s="61"/>
      <c r="R121" s="62"/>
      <c r="S121" s="62"/>
      <c r="T121" s="62"/>
    </row>
    <row r="122" spans="1:20" s="34" customFormat="1" x14ac:dyDescent="0.2">
      <c r="A122" s="33">
        <v>3027</v>
      </c>
      <c r="B122" s="34" t="s">
        <v>80</v>
      </c>
      <c r="C122" s="36">
        <v>439378336</v>
      </c>
      <c r="D122" s="36">
        <f>'jan-juli'!D122</f>
        <v>19024</v>
      </c>
      <c r="E122" s="37">
        <f t="shared" si="11"/>
        <v>23096.001682085785</v>
      </c>
      <c r="F122" s="38">
        <f t="shared" si="12"/>
        <v>0.96809028961304555</v>
      </c>
      <c r="G122" s="37">
        <f t="shared" si="13"/>
        <v>456.76734867357226</v>
      </c>
      <c r="H122" s="39">
        <f t="shared" si="14"/>
        <v>0</v>
      </c>
      <c r="I122" s="37">
        <f t="shared" si="15"/>
        <v>456.76734867357226</v>
      </c>
      <c r="J122" s="81">
        <f t="shared" si="16"/>
        <v>-338.32834152758278</v>
      </c>
      <c r="K122" s="37">
        <f t="shared" si="17"/>
        <v>118.43900714598948</v>
      </c>
      <c r="L122" s="37">
        <f t="shared" si="18"/>
        <v>8689542.0411660392</v>
      </c>
      <c r="M122" s="37">
        <f t="shared" si="19"/>
        <v>2253183.6719453037</v>
      </c>
      <c r="N122" s="41">
        <f>'jan-juli'!M122</f>
        <v>4127227.8258361961</v>
      </c>
      <c r="O122" s="41">
        <f t="shared" si="20"/>
        <v>-1874044.1538908924</v>
      </c>
      <c r="Q122" s="61"/>
      <c r="R122" s="62"/>
      <c r="S122" s="62"/>
      <c r="T122" s="62"/>
    </row>
    <row r="123" spans="1:20" s="34" customFormat="1" x14ac:dyDescent="0.2">
      <c r="A123" s="33">
        <v>3028</v>
      </c>
      <c r="B123" s="34" t="s">
        <v>81</v>
      </c>
      <c r="C123" s="36">
        <v>215053729</v>
      </c>
      <c r="D123" s="36">
        <f>'jan-juli'!D123</f>
        <v>11249</v>
      </c>
      <c r="E123" s="37">
        <f t="shared" si="11"/>
        <v>19117.586363232287</v>
      </c>
      <c r="F123" s="38">
        <f t="shared" si="12"/>
        <v>0.80133132885243841</v>
      </c>
      <c r="G123" s="37">
        <f t="shared" si="13"/>
        <v>2843.8165399856712</v>
      </c>
      <c r="H123" s="39">
        <f t="shared" si="14"/>
        <v>823.88816077934689</v>
      </c>
      <c r="I123" s="37">
        <f t="shared" si="15"/>
        <v>3667.7047007650181</v>
      </c>
      <c r="J123" s="81">
        <f t="shared" si="16"/>
        <v>-338.32834152758278</v>
      </c>
      <c r="K123" s="37">
        <f t="shared" si="17"/>
        <v>3329.3763592374353</v>
      </c>
      <c r="L123" s="37">
        <f t="shared" si="18"/>
        <v>41258010.178905688</v>
      </c>
      <c r="M123" s="37">
        <f t="shared" si="19"/>
        <v>37452154.665061906</v>
      </c>
      <c r="N123" s="41">
        <f>'jan-juli'!M123</f>
        <v>35061528.713369764</v>
      </c>
      <c r="O123" s="41">
        <f t="shared" si="20"/>
        <v>2390625.9516921416</v>
      </c>
      <c r="Q123" s="61"/>
      <c r="R123" s="62"/>
      <c r="S123" s="62"/>
      <c r="T123" s="62"/>
    </row>
    <row r="124" spans="1:20" s="34" customFormat="1" x14ac:dyDescent="0.2">
      <c r="A124" s="33">
        <v>3029</v>
      </c>
      <c r="B124" s="34" t="s">
        <v>82</v>
      </c>
      <c r="C124" s="36">
        <v>1058137456</v>
      </c>
      <c r="D124" s="36">
        <f>'jan-juli'!D124</f>
        <v>44693</v>
      </c>
      <c r="E124" s="37">
        <f t="shared" si="11"/>
        <v>23675.686483341909</v>
      </c>
      <c r="F124" s="38">
        <f t="shared" si="12"/>
        <v>0.99238831465032307</v>
      </c>
      <c r="G124" s="37">
        <f t="shared" si="13"/>
        <v>108.95646791989783</v>
      </c>
      <c r="H124" s="39">
        <f t="shared" si="14"/>
        <v>0</v>
      </c>
      <c r="I124" s="37">
        <f t="shared" si="15"/>
        <v>108.95646791989783</v>
      </c>
      <c r="J124" s="81">
        <f t="shared" si="16"/>
        <v>-338.32834152758278</v>
      </c>
      <c r="K124" s="37">
        <f t="shared" si="17"/>
        <v>-229.37187360768496</v>
      </c>
      <c r="L124" s="37">
        <f t="shared" si="18"/>
        <v>4869591.4207439935</v>
      </c>
      <c r="M124" s="37">
        <f t="shared" si="19"/>
        <v>-10251317.147148265</v>
      </c>
      <c r="N124" s="41">
        <f>'jan-juli'!M124</f>
        <v>-10558502.590575187</v>
      </c>
      <c r="O124" s="41">
        <f t="shared" si="20"/>
        <v>307185.44342692196</v>
      </c>
      <c r="Q124" s="61"/>
      <c r="R124" s="62"/>
      <c r="S124" s="62"/>
      <c r="T124" s="62"/>
    </row>
    <row r="125" spans="1:20" s="34" customFormat="1" x14ac:dyDescent="0.2">
      <c r="A125" s="33">
        <v>3030</v>
      </c>
      <c r="B125" s="34" t="s">
        <v>402</v>
      </c>
      <c r="C125" s="36">
        <v>2048215218</v>
      </c>
      <c r="D125" s="36">
        <f>'jan-juli'!D125</f>
        <v>89095</v>
      </c>
      <c r="E125" s="37">
        <f t="shared" si="11"/>
        <v>22989.115191649362</v>
      </c>
      <c r="F125" s="38">
        <f t="shared" si="12"/>
        <v>0.96361004342556023</v>
      </c>
      <c r="G125" s="37">
        <f t="shared" si="13"/>
        <v>520.8992429354264</v>
      </c>
      <c r="H125" s="39">
        <f t="shared" si="14"/>
        <v>0</v>
      </c>
      <c r="I125" s="37">
        <f t="shared" si="15"/>
        <v>520.8992429354264</v>
      </c>
      <c r="J125" s="81">
        <f t="shared" si="16"/>
        <v>-338.32834152758278</v>
      </c>
      <c r="K125" s="37">
        <f t="shared" si="17"/>
        <v>182.57090140784362</v>
      </c>
      <c r="L125" s="37">
        <f t="shared" si="18"/>
        <v>46409518.049331814</v>
      </c>
      <c r="M125" s="37">
        <f t="shared" si="19"/>
        <v>16266154.460931828</v>
      </c>
      <c r="N125" s="41">
        <f>'jan-juli'!M125</f>
        <v>17553329.156501025</v>
      </c>
      <c r="O125" s="41">
        <f t="shared" si="20"/>
        <v>-1287174.6955691967</v>
      </c>
      <c r="Q125" s="61"/>
      <c r="R125" s="62"/>
      <c r="S125" s="62"/>
      <c r="T125" s="62"/>
    </row>
    <row r="126" spans="1:20" s="34" customFormat="1" x14ac:dyDescent="0.2">
      <c r="A126" s="33">
        <v>3031</v>
      </c>
      <c r="B126" s="34" t="s">
        <v>83</v>
      </c>
      <c r="C126" s="36">
        <v>604842791</v>
      </c>
      <c r="D126" s="36">
        <f>'jan-juli'!D126</f>
        <v>24947</v>
      </c>
      <c r="E126" s="37">
        <f t="shared" si="11"/>
        <v>24245.111275904917</v>
      </c>
      <c r="F126" s="38">
        <f t="shared" si="12"/>
        <v>1.0162562819259207</v>
      </c>
      <c r="G126" s="37">
        <f t="shared" si="13"/>
        <v>-232.69840761790692</v>
      </c>
      <c r="H126" s="39">
        <f t="shared" si="14"/>
        <v>0</v>
      </c>
      <c r="I126" s="37">
        <f t="shared" si="15"/>
        <v>-232.69840761790692</v>
      </c>
      <c r="J126" s="81">
        <f t="shared" si="16"/>
        <v>-338.32834152758278</v>
      </c>
      <c r="K126" s="37">
        <f t="shared" si="17"/>
        <v>-571.0267491454897</v>
      </c>
      <c r="L126" s="37">
        <f t="shared" si="18"/>
        <v>-5805127.1748439241</v>
      </c>
      <c r="M126" s="37">
        <f t="shared" si="19"/>
        <v>-14245404.310932532</v>
      </c>
      <c r="N126" s="41">
        <f>'jan-juli'!M126</f>
        <v>-14963568.363544209</v>
      </c>
      <c r="O126" s="41">
        <f t="shared" si="20"/>
        <v>718164.05261167698</v>
      </c>
      <c r="Q126" s="61"/>
      <c r="R126" s="62"/>
      <c r="S126" s="62"/>
      <c r="T126" s="62"/>
    </row>
    <row r="127" spans="1:20" s="34" customFormat="1" x14ac:dyDescent="0.2">
      <c r="A127" s="33">
        <v>3032</v>
      </c>
      <c r="B127" s="34" t="s">
        <v>84</v>
      </c>
      <c r="C127" s="36">
        <v>173641844</v>
      </c>
      <c r="D127" s="36">
        <f>'jan-juli'!D127</f>
        <v>6989</v>
      </c>
      <c r="E127" s="37">
        <f t="shared" si="11"/>
        <v>24845.019888396051</v>
      </c>
      <c r="F127" s="38">
        <f t="shared" si="12"/>
        <v>1.0414020067315422</v>
      </c>
      <c r="G127" s="37">
        <f t="shared" si="13"/>
        <v>-592.64357511258709</v>
      </c>
      <c r="H127" s="39">
        <f t="shared" si="14"/>
        <v>0</v>
      </c>
      <c r="I127" s="37">
        <f t="shared" si="15"/>
        <v>-592.64357511258709</v>
      </c>
      <c r="J127" s="81">
        <f t="shared" si="16"/>
        <v>-338.32834152758278</v>
      </c>
      <c r="K127" s="37">
        <f t="shared" si="17"/>
        <v>-930.97191664016987</v>
      </c>
      <c r="L127" s="37">
        <f t="shared" si="18"/>
        <v>-4141985.9464618713</v>
      </c>
      <c r="M127" s="37">
        <f t="shared" si="19"/>
        <v>-6506562.7253981475</v>
      </c>
      <c r="N127" s="41">
        <f>'jan-juli'!M127</f>
        <v>-6535896.095691273</v>
      </c>
      <c r="O127" s="41">
        <f t="shared" si="20"/>
        <v>29333.37029312551</v>
      </c>
      <c r="Q127" s="61"/>
      <c r="R127" s="62"/>
      <c r="S127" s="62"/>
      <c r="T127" s="62"/>
    </row>
    <row r="128" spans="1:20" s="34" customFormat="1" x14ac:dyDescent="0.2">
      <c r="A128" s="33">
        <v>3033</v>
      </c>
      <c r="B128" s="34" t="s">
        <v>85</v>
      </c>
      <c r="C128" s="36">
        <v>874423478</v>
      </c>
      <c r="D128" s="36">
        <f>'jan-juli'!D128</f>
        <v>41565</v>
      </c>
      <c r="E128" s="37">
        <f t="shared" si="11"/>
        <v>21037.494959701671</v>
      </c>
      <c r="F128" s="38">
        <f t="shared" si="12"/>
        <v>0.8818060748613229</v>
      </c>
      <c r="G128" s="37">
        <f t="shared" si="13"/>
        <v>1691.8713821040408</v>
      </c>
      <c r="H128" s="39">
        <f t="shared" si="14"/>
        <v>151.92015201506254</v>
      </c>
      <c r="I128" s="37">
        <f t="shared" si="15"/>
        <v>1843.7915341191033</v>
      </c>
      <c r="J128" s="81">
        <f t="shared" si="16"/>
        <v>-338.32834152758278</v>
      </c>
      <c r="K128" s="37">
        <f t="shared" si="17"/>
        <v>1505.4631925915205</v>
      </c>
      <c r="L128" s="37">
        <f t="shared" si="18"/>
        <v>76637195.115660533</v>
      </c>
      <c r="M128" s="37">
        <f t="shared" si="19"/>
        <v>62574577.60006655</v>
      </c>
      <c r="N128" s="41">
        <f>'jan-juli'!M128</f>
        <v>60611316.546952069</v>
      </c>
      <c r="O128" s="41">
        <f t="shared" si="20"/>
        <v>1963261.0531144813</v>
      </c>
      <c r="Q128" s="61"/>
      <c r="R128" s="62"/>
      <c r="S128" s="62"/>
      <c r="T128" s="62"/>
    </row>
    <row r="129" spans="1:20" s="34" customFormat="1" x14ac:dyDescent="0.2">
      <c r="A129" s="33">
        <v>3034</v>
      </c>
      <c r="B129" s="34" t="s">
        <v>86</v>
      </c>
      <c r="C129" s="36">
        <v>455349284</v>
      </c>
      <c r="D129" s="36">
        <f>'jan-juli'!D129</f>
        <v>23898</v>
      </c>
      <c r="E129" s="37">
        <f t="shared" si="11"/>
        <v>19053.865762825342</v>
      </c>
      <c r="F129" s="38">
        <f t="shared" si="12"/>
        <v>0.79866042090259515</v>
      </c>
      <c r="G129" s="37">
        <f t="shared" si="13"/>
        <v>2882.0489002298382</v>
      </c>
      <c r="H129" s="39">
        <f t="shared" si="14"/>
        <v>846.19037092177768</v>
      </c>
      <c r="I129" s="37">
        <f t="shared" si="15"/>
        <v>3728.2392711516159</v>
      </c>
      <c r="J129" s="81">
        <f t="shared" si="16"/>
        <v>-338.32834152758278</v>
      </c>
      <c r="K129" s="37">
        <f t="shared" si="17"/>
        <v>3389.9109296240331</v>
      </c>
      <c r="L129" s="37">
        <f t="shared" si="18"/>
        <v>89097462.101981312</v>
      </c>
      <c r="M129" s="37">
        <f t="shared" si="19"/>
        <v>81012091.396155149</v>
      </c>
      <c r="N129" s="41">
        <f>'jan-juli'!M129</f>
        <v>73852918.151116565</v>
      </c>
      <c r="O129" s="41">
        <f t="shared" si="20"/>
        <v>7159173.2450385839</v>
      </c>
      <c r="Q129" s="61"/>
      <c r="R129" s="62"/>
      <c r="S129" s="62"/>
      <c r="T129" s="62"/>
    </row>
    <row r="130" spans="1:20" s="34" customFormat="1" x14ac:dyDescent="0.2">
      <c r="A130" s="33">
        <v>3035</v>
      </c>
      <c r="B130" s="34" t="s">
        <v>87</v>
      </c>
      <c r="C130" s="36">
        <v>491709053</v>
      </c>
      <c r="D130" s="36">
        <f>'jan-juli'!D130</f>
        <v>26716</v>
      </c>
      <c r="E130" s="37">
        <f t="shared" si="11"/>
        <v>18405.040163198082</v>
      </c>
      <c r="F130" s="38">
        <f t="shared" si="12"/>
        <v>0.77146429530053007</v>
      </c>
      <c r="G130" s="37">
        <f t="shared" si="13"/>
        <v>3271.344260006194</v>
      </c>
      <c r="H130" s="39">
        <f t="shared" si="14"/>
        <v>1073.2793307913187</v>
      </c>
      <c r="I130" s="37">
        <f t="shared" si="15"/>
        <v>4344.6235907975124</v>
      </c>
      <c r="J130" s="81">
        <f t="shared" si="16"/>
        <v>-338.32834152758278</v>
      </c>
      <c r="K130" s="37">
        <f t="shared" si="17"/>
        <v>4006.2952492699296</v>
      </c>
      <c r="L130" s="37">
        <f t="shared" si="18"/>
        <v>116070963.85174634</v>
      </c>
      <c r="M130" s="37">
        <f t="shared" si="19"/>
        <v>107032183.87949544</v>
      </c>
      <c r="N130" s="41">
        <f>'jan-juli'!M130</f>
        <v>100815178.44232705</v>
      </c>
      <c r="O130" s="41">
        <f t="shared" si="20"/>
        <v>6217005.4371683896</v>
      </c>
      <c r="Q130" s="61"/>
      <c r="R130" s="62"/>
      <c r="S130" s="62"/>
      <c r="T130" s="62"/>
    </row>
    <row r="131" spans="1:20" s="34" customFormat="1" x14ac:dyDescent="0.2">
      <c r="A131" s="33">
        <v>3036</v>
      </c>
      <c r="B131" s="34" t="s">
        <v>88</v>
      </c>
      <c r="C131" s="36">
        <v>286480747</v>
      </c>
      <c r="D131" s="36">
        <f>'jan-juli'!D131</f>
        <v>15074</v>
      </c>
      <c r="E131" s="37">
        <f t="shared" si="11"/>
        <v>19004.958670558579</v>
      </c>
      <c r="F131" s="38">
        <f t="shared" si="12"/>
        <v>0.79661043485876026</v>
      </c>
      <c r="G131" s="37">
        <f t="shared" si="13"/>
        <v>2911.3931555898962</v>
      </c>
      <c r="H131" s="39">
        <f t="shared" si="14"/>
        <v>863.30785321514486</v>
      </c>
      <c r="I131" s="37">
        <f t="shared" si="15"/>
        <v>3774.7010088050411</v>
      </c>
      <c r="J131" s="81">
        <f t="shared" si="16"/>
        <v>-338.32834152758278</v>
      </c>
      <c r="K131" s="37">
        <f t="shared" si="17"/>
        <v>3436.3726672774583</v>
      </c>
      <c r="L131" s="37">
        <f t="shared" si="18"/>
        <v>56899843.006727189</v>
      </c>
      <c r="M131" s="37">
        <f t="shared" si="19"/>
        <v>51799881.586540408</v>
      </c>
      <c r="N131" s="41">
        <f>'jan-juli'!M131</f>
        <v>47874149.010328561</v>
      </c>
      <c r="O131" s="41">
        <f t="shared" si="20"/>
        <v>3925732.5762118474</v>
      </c>
      <c r="Q131" s="61"/>
      <c r="R131" s="62"/>
      <c r="S131" s="62"/>
      <c r="T131" s="62"/>
    </row>
    <row r="132" spans="1:20" s="34" customFormat="1" x14ac:dyDescent="0.2">
      <c r="A132" s="33">
        <v>3037</v>
      </c>
      <c r="B132" s="34" t="s">
        <v>89</v>
      </c>
      <c r="C132" s="36">
        <v>47807191</v>
      </c>
      <c r="D132" s="36">
        <f>'jan-juli'!D132</f>
        <v>2905</v>
      </c>
      <c r="E132" s="37">
        <f t="shared" si="11"/>
        <v>16456.864371772805</v>
      </c>
      <c r="F132" s="38">
        <f t="shared" si="12"/>
        <v>0.6898047036491799</v>
      </c>
      <c r="G132" s="37">
        <f t="shared" si="13"/>
        <v>4440.2497348613606</v>
      </c>
      <c r="H132" s="39">
        <f t="shared" si="14"/>
        <v>1755.1408577901657</v>
      </c>
      <c r="I132" s="37">
        <f t="shared" si="15"/>
        <v>6195.3905926515263</v>
      </c>
      <c r="J132" s="81">
        <f t="shared" si="16"/>
        <v>-338.32834152758278</v>
      </c>
      <c r="K132" s="37">
        <f t="shared" si="17"/>
        <v>5857.0622511239435</v>
      </c>
      <c r="L132" s="37">
        <f t="shared" si="18"/>
        <v>17997609.671652682</v>
      </c>
      <c r="M132" s="37">
        <f t="shared" si="19"/>
        <v>17014765.839515056</v>
      </c>
      <c r="N132" s="41">
        <f>'jan-juli'!M132</f>
        <v>15847441.488082422</v>
      </c>
      <c r="O132" s="41">
        <f t="shared" si="20"/>
        <v>1167324.3514326345</v>
      </c>
      <c r="Q132" s="61"/>
      <c r="R132" s="62"/>
      <c r="S132" s="62"/>
      <c r="T132" s="62"/>
    </row>
    <row r="133" spans="1:20" s="34" customFormat="1" x14ac:dyDescent="0.2">
      <c r="A133" s="33">
        <v>3038</v>
      </c>
      <c r="B133" s="34" t="s">
        <v>141</v>
      </c>
      <c r="C133" s="36">
        <v>176479348</v>
      </c>
      <c r="D133" s="36">
        <f>'jan-juli'!D133</f>
        <v>6859</v>
      </c>
      <c r="E133" s="37">
        <f t="shared" si="11"/>
        <v>25729.603149147108</v>
      </c>
      <c r="F133" s="38">
        <f t="shared" si="12"/>
        <v>1.078480132931696</v>
      </c>
      <c r="G133" s="37">
        <f t="shared" si="13"/>
        <v>-1123.3935315632209</v>
      </c>
      <c r="H133" s="39">
        <f t="shared" si="14"/>
        <v>0</v>
      </c>
      <c r="I133" s="37">
        <f t="shared" si="15"/>
        <v>-1123.3935315632209</v>
      </c>
      <c r="J133" s="81">
        <f t="shared" si="16"/>
        <v>-338.32834152758278</v>
      </c>
      <c r="K133" s="37">
        <f t="shared" si="17"/>
        <v>-1461.7218730908037</v>
      </c>
      <c r="L133" s="37">
        <f t="shared" si="18"/>
        <v>-7705356.2329921322</v>
      </c>
      <c r="M133" s="37">
        <f t="shared" si="19"/>
        <v>-10025950.327529822</v>
      </c>
      <c r="N133" s="41">
        <f>'jan-juli'!M133</f>
        <v>-8030178.7022387236</v>
      </c>
      <c r="O133" s="41">
        <f t="shared" si="20"/>
        <v>-1995771.6252910979</v>
      </c>
      <c r="Q133" s="61"/>
      <c r="R133" s="62"/>
      <c r="S133" s="62"/>
      <c r="T133" s="62"/>
    </row>
    <row r="134" spans="1:20" s="34" customFormat="1" x14ac:dyDescent="0.2">
      <c r="A134" s="33">
        <v>3039</v>
      </c>
      <c r="B134" s="34" t="s">
        <v>142</v>
      </c>
      <c r="C134" s="36">
        <v>25849587</v>
      </c>
      <c r="D134" s="36">
        <f>'jan-juli'!D134</f>
        <v>1057</v>
      </c>
      <c r="E134" s="37">
        <f t="shared" si="11"/>
        <v>24455.616840113529</v>
      </c>
      <c r="F134" s="38">
        <f t="shared" si="12"/>
        <v>1.025079817506884</v>
      </c>
      <c r="G134" s="37">
        <f t="shared" si="13"/>
        <v>-359.00174614307394</v>
      </c>
      <c r="H134" s="39">
        <f t="shared" si="14"/>
        <v>0</v>
      </c>
      <c r="I134" s="37">
        <f t="shared" si="15"/>
        <v>-359.00174614307394</v>
      </c>
      <c r="J134" s="81">
        <f t="shared" si="16"/>
        <v>-338.32834152758278</v>
      </c>
      <c r="K134" s="37">
        <f t="shared" si="17"/>
        <v>-697.33008767065667</v>
      </c>
      <c r="L134" s="37">
        <f t="shared" si="18"/>
        <v>-379464.84567322914</v>
      </c>
      <c r="M134" s="37">
        <f t="shared" si="19"/>
        <v>-737077.90266788413</v>
      </c>
      <c r="N134" s="41">
        <f>'jan-juli'!M134</f>
        <v>-540575.12061034224</v>
      </c>
      <c r="O134" s="41">
        <f t="shared" si="20"/>
        <v>-196502.78205754189</v>
      </c>
      <c r="Q134" s="61"/>
      <c r="R134" s="62"/>
      <c r="S134" s="62"/>
      <c r="T134" s="62"/>
    </row>
    <row r="135" spans="1:20" s="34" customFormat="1" x14ac:dyDescent="0.2">
      <c r="A135" s="33">
        <v>3040</v>
      </c>
      <c r="B135" s="34" t="s">
        <v>403</v>
      </c>
      <c r="C135" s="36">
        <v>79568912</v>
      </c>
      <c r="D135" s="36">
        <f>'jan-juli'!D135</f>
        <v>3273</v>
      </c>
      <c r="E135" s="37">
        <f t="shared" si="11"/>
        <v>24310.697219676138</v>
      </c>
      <c r="F135" s="38">
        <f t="shared" si="12"/>
        <v>1.0190053774695564</v>
      </c>
      <c r="G135" s="37">
        <f t="shared" si="13"/>
        <v>-272.0499738806393</v>
      </c>
      <c r="H135" s="39">
        <f t="shared" si="14"/>
        <v>0</v>
      </c>
      <c r="I135" s="37">
        <f t="shared" si="15"/>
        <v>-272.0499738806393</v>
      </c>
      <c r="J135" s="81">
        <f t="shared" si="16"/>
        <v>-338.32834152758278</v>
      </c>
      <c r="K135" s="37">
        <f t="shared" si="17"/>
        <v>-610.37831540822208</v>
      </c>
      <c r="L135" s="37">
        <f t="shared" si="18"/>
        <v>-890419.56451133243</v>
      </c>
      <c r="M135" s="37">
        <f t="shared" si="19"/>
        <v>-1997768.2263311108</v>
      </c>
      <c r="N135" s="41">
        <f>'jan-juli'!M135</f>
        <v>-1029892.9997707185</v>
      </c>
      <c r="O135" s="41">
        <f t="shared" si="20"/>
        <v>-967875.2265603923</v>
      </c>
      <c r="Q135" s="61"/>
      <c r="R135" s="62"/>
      <c r="S135" s="62"/>
      <c r="T135" s="62"/>
    </row>
    <row r="136" spans="1:20" s="34" customFormat="1" x14ac:dyDescent="0.2">
      <c r="A136" s="33">
        <v>3041</v>
      </c>
      <c r="B136" s="34" t="s">
        <v>143</v>
      </c>
      <c r="C136" s="36">
        <v>110840209</v>
      </c>
      <c r="D136" s="36">
        <f>'jan-juli'!D136</f>
        <v>4667</v>
      </c>
      <c r="E136" s="37">
        <f t="shared" si="11"/>
        <v>23749.776944503963</v>
      </c>
      <c r="F136" s="38">
        <f t="shared" si="12"/>
        <v>0.99549388491271051</v>
      </c>
      <c r="G136" s="37">
        <f t="shared" si="13"/>
        <v>64.502191222665715</v>
      </c>
      <c r="H136" s="39">
        <f t="shared" si="14"/>
        <v>0</v>
      </c>
      <c r="I136" s="37">
        <f t="shared" si="15"/>
        <v>64.502191222665715</v>
      </c>
      <c r="J136" s="81">
        <f t="shared" si="16"/>
        <v>-338.32834152758278</v>
      </c>
      <c r="K136" s="37">
        <f t="shared" si="17"/>
        <v>-273.82615030491706</v>
      </c>
      <c r="L136" s="37">
        <f t="shared" si="18"/>
        <v>301031.72643618088</v>
      </c>
      <c r="M136" s="37">
        <f t="shared" si="19"/>
        <v>-1277946.643473048</v>
      </c>
      <c r="N136" s="41">
        <f>'jan-juli'!M136</f>
        <v>-1031174.5849465166</v>
      </c>
      <c r="O136" s="41">
        <f t="shared" si="20"/>
        <v>-246772.05852653144</v>
      </c>
      <c r="Q136" s="61"/>
      <c r="R136" s="62"/>
      <c r="S136" s="62"/>
      <c r="T136" s="62"/>
    </row>
    <row r="137" spans="1:20" s="34" customFormat="1" x14ac:dyDescent="0.2">
      <c r="A137" s="33">
        <v>3042</v>
      </c>
      <c r="B137" s="34" t="s">
        <v>144</v>
      </c>
      <c r="C137" s="36">
        <v>75113050</v>
      </c>
      <c r="D137" s="36">
        <f>'jan-juli'!D137</f>
        <v>2611</v>
      </c>
      <c r="E137" s="37">
        <f t="shared" ref="E137:E200" si="21">(C137)/D137</f>
        <v>28767.924166985827</v>
      </c>
      <c r="F137" s="38">
        <f t="shared" ref="F137:F200" si="22">IF(ISNUMBER(C137),E137/E$365,"")</f>
        <v>1.2058341708549933</v>
      </c>
      <c r="G137" s="37">
        <f t="shared" ref="G137:G200" si="23">(E$365-E137)*0.6</f>
        <v>-2946.3861422664527</v>
      </c>
      <c r="H137" s="39">
        <f t="shared" ref="H137:H200" si="24">IF(E137&gt;=E$365*0.9,0,IF(E137&lt;0.9*E$365,(E$365*0.9-E137)*0.35))</f>
        <v>0</v>
      </c>
      <c r="I137" s="37">
        <f t="shared" ref="I137:I200" si="25">G137+H137</f>
        <v>-2946.3861422664527</v>
      </c>
      <c r="J137" s="81">
        <f t="shared" ref="J137:J200" si="26">I$367</f>
        <v>-338.32834152758278</v>
      </c>
      <c r="K137" s="37">
        <f t="shared" ref="K137:K200" si="27">I137+J137</f>
        <v>-3284.7144837940355</v>
      </c>
      <c r="L137" s="37">
        <f t="shared" ref="L137:L200" si="28">(I137*D137)</f>
        <v>-7693014.217457708</v>
      </c>
      <c r="M137" s="37">
        <f t="shared" ref="M137:M200" si="29">(K137*D137)</f>
        <v>-8576389.5171862263</v>
      </c>
      <c r="N137" s="41">
        <f>'jan-juli'!M137</f>
        <v>-7272892.4515738888</v>
      </c>
      <c r="O137" s="41">
        <f t="shared" ref="O137:O200" si="30">M137-N137</f>
        <v>-1303497.0656123376</v>
      </c>
      <c r="Q137" s="61"/>
      <c r="R137" s="62"/>
      <c r="S137" s="62"/>
      <c r="T137" s="62"/>
    </row>
    <row r="138" spans="1:20" s="34" customFormat="1" x14ac:dyDescent="0.2">
      <c r="A138" s="33">
        <v>3043</v>
      </c>
      <c r="B138" s="34" t="s">
        <v>145</v>
      </c>
      <c r="C138" s="36">
        <v>107800327</v>
      </c>
      <c r="D138" s="36">
        <f>'jan-juli'!D138</f>
        <v>4650</v>
      </c>
      <c r="E138" s="37">
        <f t="shared" si="21"/>
        <v>23182.866021505375</v>
      </c>
      <c r="F138" s="38">
        <f t="shared" si="22"/>
        <v>0.97173128880690096</v>
      </c>
      <c r="G138" s="37">
        <f t="shared" si="23"/>
        <v>404.64874502181846</v>
      </c>
      <c r="H138" s="39">
        <f t="shared" si="24"/>
        <v>0</v>
      </c>
      <c r="I138" s="37">
        <f t="shared" si="25"/>
        <v>404.64874502181846</v>
      </c>
      <c r="J138" s="81">
        <f t="shared" si="26"/>
        <v>-338.32834152758278</v>
      </c>
      <c r="K138" s="37">
        <f t="shared" si="27"/>
        <v>66.320403494235677</v>
      </c>
      <c r="L138" s="37">
        <f t="shared" si="28"/>
        <v>1881616.6643514559</v>
      </c>
      <c r="M138" s="37">
        <f t="shared" si="29"/>
        <v>308389.87624819588</v>
      </c>
      <c r="N138" s="41">
        <f>'jan-juli'!M138</f>
        <v>-84395.811956563717</v>
      </c>
      <c r="O138" s="41">
        <f t="shared" si="30"/>
        <v>392785.68820475962</v>
      </c>
      <c r="Q138" s="61"/>
      <c r="R138" s="62"/>
      <c r="S138" s="62"/>
      <c r="T138" s="62"/>
    </row>
    <row r="139" spans="1:20" s="34" customFormat="1" x14ac:dyDescent="0.2">
      <c r="A139" s="33">
        <v>3044</v>
      </c>
      <c r="B139" s="34" t="s">
        <v>146</v>
      </c>
      <c r="C139" s="36">
        <v>160018307</v>
      </c>
      <c r="D139" s="36">
        <f>'jan-juli'!D139</f>
        <v>4504</v>
      </c>
      <c r="E139" s="37">
        <f t="shared" si="21"/>
        <v>35528.04329484902</v>
      </c>
      <c r="F139" s="38">
        <f t="shared" si="22"/>
        <v>1.489190821689838</v>
      </c>
      <c r="G139" s="37">
        <f t="shared" si="23"/>
        <v>-7002.4576189843683</v>
      </c>
      <c r="H139" s="39">
        <f t="shared" si="24"/>
        <v>0</v>
      </c>
      <c r="I139" s="37">
        <f t="shared" si="25"/>
        <v>-7002.4576189843683</v>
      </c>
      <c r="J139" s="81">
        <f t="shared" si="26"/>
        <v>-338.32834152758278</v>
      </c>
      <c r="K139" s="37">
        <f t="shared" si="27"/>
        <v>-7340.7859605119511</v>
      </c>
      <c r="L139" s="37">
        <f t="shared" si="28"/>
        <v>-31539069.115905594</v>
      </c>
      <c r="M139" s="37">
        <f t="shared" si="29"/>
        <v>-33062899.966145828</v>
      </c>
      <c r="N139" s="41">
        <f>'jan-juli'!M139</f>
        <v>-30999089.043925244</v>
      </c>
      <c r="O139" s="41">
        <f t="shared" si="30"/>
        <v>-2063810.922220584</v>
      </c>
      <c r="Q139" s="61"/>
      <c r="R139" s="62"/>
      <c r="S139" s="62"/>
      <c r="T139" s="62"/>
    </row>
    <row r="140" spans="1:20" s="34" customFormat="1" x14ac:dyDescent="0.2">
      <c r="A140" s="33">
        <v>3045</v>
      </c>
      <c r="B140" s="34" t="s">
        <v>147</v>
      </c>
      <c r="C140" s="36">
        <v>81661243</v>
      </c>
      <c r="D140" s="36">
        <f>'jan-juli'!D140</f>
        <v>3492</v>
      </c>
      <c r="E140" s="37">
        <f t="shared" si="21"/>
        <v>23385.235681557846</v>
      </c>
      <c r="F140" s="38">
        <f t="shared" si="22"/>
        <v>0.98021380043405626</v>
      </c>
      <c r="G140" s="37">
        <f t="shared" si="23"/>
        <v>283.22694899033593</v>
      </c>
      <c r="H140" s="39">
        <f t="shared" si="24"/>
        <v>0</v>
      </c>
      <c r="I140" s="37">
        <f t="shared" si="25"/>
        <v>283.22694899033593</v>
      </c>
      <c r="J140" s="81">
        <f t="shared" si="26"/>
        <v>-338.32834152758278</v>
      </c>
      <c r="K140" s="37">
        <f t="shared" si="27"/>
        <v>-55.101392537246852</v>
      </c>
      <c r="L140" s="37">
        <f t="shared" si="28"/>
        <v>989028.50587425311</v>
      </c>
      <c r="M140" s="37">
        <f t="shared" si="29"/>
        <v>-192414.062740066</v>
      </c>
      <c r="N140" s="41">
        <f>'jan-juli'!M140</f>
        <v>596818.94818229706</v>
      </c>
      <c r="O140" s="41">
        <f t="shared" si="30"/>
        <v>-789233.01092236303</v>
      </c>
      <c r="Q140" s="61"/>
      <c r="R140" s="62"/>
      <c r="S140" s="62"/>
      <c r="T140" s="62"/>
    </row>
    <row r="141" spans="1:20" s="34" customFormat="1" x14ac:dyDescent="0.2">
      <c r="A141" s="33">
        <v>3046</v>
      </c>
      <c r="B141" s="34" t="s">
        <v>148</v>
      </c>
      <c r="C141" s="36">
        <v>69958630</v>
      </c>
      <c r="D141" s="36">
        <f>'jan-juli'!D141</f>
        <v>2189</v>
      </c>
      <c r="E141" s="37">
        <f t="shared" si="21"/>
        <v>31959.17313841937</v>
      </c>
      <c r="F141" s="38">
        <f t="shared" si="22"/>
        <v>1.3395983255129276</v>
      </c>
      <c r="G141" s="37">
        <f t="shared" si="23"/>
        <v>-4861.1355251265786</v>
      </c>
      <c r="H141" s="39">
        <f t="shared" si="24"/>
        <v>0</v>
      </c>
      <c r="I141" s="37">
        <f t="shared" si="25"/>
        <v>-4861.1355251265786</v>
      </c>
      <c r="J141" s="81">
        <f t="shared" si="26"/>
        <v>-338.32834152758278</v>
      </c>
      <c r="K141" s="37">
        <f t="shared" si="27"/>
        <v>-5199.4638666541614</v>
      </c>
      <c r="L141" s="37">
        <f t="shared" si="28"/>
        <v>-10641025.664502081</v>
      </c>
      <c r="M141" s="37">
        <f t="shared" si="29"/>
        <v>-11381626.404105959</v>
      </c>
      <c r="N141" s="41">
        <f>'jan-juli'!M141</f>
        <v>-11203245.52205869</v>
      </c>
      <c r="O141" s="41">
        <f t="shared" si="30"/>
        <v>-178380.88204726949</v>
      </c>
      <c r="Q141" s="61"/>
      <c r="R141" s="62"/>
      <c r="S141" s="62"/>
      <c r="T141" s="62"/>
    </row>
    <row r="142" spans="1:20" s="34" customFormat="1" x14ac:dyDescent="0.2">
      <c r="A142" s="33">
        <v>3047</v>
      </c>
      <c r="B142" s="34" t="s">
        <v>149</v>
      </c>
      <c r="C142" s="36">
        <v>281583414</v>
      </c>
      <c r="D142" s="36">
        <f>'jan-juli'!D142</f>
        <v>14273</v>
      </c>
      <c r="E142" s="37">
        <f t="shared" si="21"/>
        <v>19728.397253555664</v>
      </c>
      <c r="F142" s="38">
        <f t="shared" si="22"/>
        <v>0.82693403272523092</v>
      </c>
      <c r="G142" s="37">
        <f t="shared" si="23"/>
        <v>2477.3300057916449</v>
      </c>
      <c r="H142" s="39">
        <f t="shared" si="24"/>
        <v>610.10434916616498</v>
      </c>
      <c r="I142" s="37">
        <f t="shared" si="25"/>
        <v>3087.4343549578098</v>
      </c>
      <c r="J142" s="81">
        <f t="shared" si="26"/>
        <v>-338.32834152758278</v>
      </c>
      <c r="K142" s="37">
        <f t="shared" si="27"/>
        <v>2749.106013430227</v>
      </c>
      <c r="L142" s="37">
        <f t="shared" si="28"/>
        <v>44066950.54831282</v>
      </c>
      <c r="M142" s="37">
        <f t="shared" si="29"/>
        <v>39237990.129689626</v>
      </c>
      <c r="N142" s="41">
        <f>'jan-juli'!M142</f>
        <v>37481838.84602423</v>
      </c>
      <c r="O142" s="41">
        <f t="shared" si="30"/>
        <v>1756151.2836653963</v>
      </c>
      <c r="Q142" s="61"/>
      <c r="R142" s="62"/>
      <c r="S142" s="62"/>
      <c r="T142" s="62"/>
    </row>
    <row r="143" spans="1:20" s="34" customFormat="1" x14ac:dyDescent="0.2">
      <c r="A143" s="33">
        <v>3048</v>
      </c>
      <c r="B143" s="34" t="s">
        <v>150</v>
      </c>
      <c r="C143" s="36">
        <v>448749900</v>
      </c>
      <c r="D143" s="36">
        <f>'jan-juli'!D143</f>
        <v>20044</v>
      </c>
      <c r="E143" s="37">
        <f t="shared" si="21"/>
        <v>22388.24087008581</v>
      </c>
      <c r="F143" s="38">
        <f t="shared" si="22"/>
        <v>0.93842384003024737</v>
      </c>
      <c r="G143" s="37">
        <f t="shared" si="23"/>
        <v>881.42383587355721</v>
      </c>
      <c r="H143" s="39">
        <f t="shared" si="24"/>
        <v>0</v>
      </c>
      <c r="I143" s="37">
        <f t="shared" si="25"/>
        <v>881.42383587355721</v>
      </c>
      <c r="J143" s="81">
        <f t="shared" si="26"/>
        <v>-338.32834152758278</v>
      </c>
      <c r="K143" s="37">
        <f t="shared" si="27"/>
        <v>543.09549434597443</v>
      </c>
      <c r="L143" s="37">
        <f t="shared" si="28"/>
        <v>17667259.36624958</v>
      </c>
      <c r="M143" s="37">
        <f t="shared" si="29"/>
        <v>10885806.088670712</v>
      </c>
      <c r="N143" s="41">
        <f>'jan-juli'!M143</f>
        <v>12122218.646439254</v>
      </c>
      <c r="O143" s="41">
        <f t="shared" si="30"/>
        <v>-1236412.5577685423</v>
      </c>
      <c r="Q143" s="61"/>
      <c r="R143" s="62"/>
      <c r="S143" s="62"/>
      <c r="T143" s="62"/>
    </row>
    <row r="144" spans="1:20" s="34" customFormat="1" x14ac:dyDescent="0.2">
      <c r="A144" s="33">
        <v>3049</v>
      </c>
      <c r="B144" s="34" t="s">
        <v>151</v>
      </c>
      <c r="C144" s="36">
        <v>716775689</v>
      </c>
      <c r="D144" s="36">
        <f>'jan-juli'!D144</f>
        <v>27584</v>
      </c>
      <c r="E144" s="37">
        <f t="shared" si="21"/>
        <v>25985.197542053364</v>
      </c>
      <c r="F144" s="38">
        <f t="shared" si="22"/>
        <v>1.0891936085045704</v>
      </c>
      <c r="G144" s="37">
        <f t="shared" si="23"/>
        <v>-1276.7501673069746</v>
      </c>
      <c r="H144" s="39">
        <f t="shared" si="24"/>
        <v>0</v>
      </c>
      <c r="I144" s="37">
        <f t="shared" si="25"/>
        <v>-1276.7501673069746</v>
      </c>
      <c r="J144" s="81">
        <f t="shared" si="26"/>
        <v>-338.32834152758278</v>
      </c>
      <c r="K144" s="37">
        <f t="shared" si="27"/>
        <v>-1615.0785088345574</v>
      </c>
      <c r="L144" s="37">
        <f t="shared" si="28"/>
        <v>-35217876.614995591</v>
      </c>
      <c r="M144" s="37">
        <f t="shared" si="29"/>
        <v>-44550325.587692432</v>
      </c>
      <c r="N144" s="41">
        <f>'jan-juli'!M144</f>
        <v>-39271023.373808607</v>
      </c>
      <c r="O144" s="41">
        <f t="shared" si="30"/>
        <v>-5279302.2138838246</v>
      </c>
      <c r="Q144" s="61"/>
      <c r="R144" s="62"/>
      <c r="S144" s="62"/>
      <c r="T144" s="62"/>
    </row>
    <row r="145" spans="1:20" s="34" customFormat="1" x14ac:dyDescent="0.2">
      <c r="A145" s="33">
        <v>3050</v>
      </c>
      <c r="B145" s="34" t="s">
        <v>152</v>
      </c>
      <c r="C145" s="36">
        <v>60730047</v>
      </c>
      <c r="D145" s="36">
        <f>'jan-juli'!D145</f>
        <v>2720</v>
      </c>
      <c r="E145" s="37">
        <f t="shared" si="21"/>
        <v>22327.223161764705</v>
      </c>
      <c r="F145" s="38">
        <f t="shared" si="22"/>
        <v>0.93586622630414862</v>
      </c>
      <c r="G145" s="37">
        <f t="shared" si="23"/>
        <v>918.03446086622057</v>
      </c>
      <c r="H145" s="39">
        <f t="shared" si="24"/>
        <v>0</v>
      </c>
      <c r="I145" s="37">
        <f t="shared" si="25"/>
        <v>918.03446086622057</v>
      </c>
      <c r="J145" s="81">
        <f t="shared" si="26"/>
        <v>-338.32834152758278</v>
      </c>
      <c r="K145" s="37">
        <f t="shared" si="27"/>
        <v>579.70611933863779</v>
      </c>
      <c r="L145" s="37">
        <f t="shared" si="28"/>
        <v>2497053.7335561197</v>
      </c>
      <c r="M145" s="37">
        <f t="shared" si="29"/>
        <v>1576800.6446010948</v>
      </c>
      <c r="N145" s="41">
        <f>'jan-juli'!M145</f>
        <v>1513596.3216082028</v>
      </c>
      <c r="O145" s="41">
        <f t="shared" si="30"/>
        <v>63204.322992892005</v>
      </c>
      <c r="Q145" s="61"/>
      <c r="R145" s="62"/>
      <c r="S145" s="62"/>
      <c r="T145" s="62"/>
    </row>
    <row r="146" spans="1:20" s="34" customFormat="1" x14ac:dyDescent="0.2">
      <c r="A146" s="33">
        <v>3051</v>
      </c>
      <c r="B146" s="34" t="s">
        <v>153</v>
      </c>
      <c r="C146" s="36">
        <v>29867623</v>
      </c>
      <c r="D146" s="36">
        <f>'jan-juli'!D146</f>
        <v>1370</v>
      </c>
      <c r="E146" s="37">
        <f t="shared" si="21"/>
        <v>21801.184671532847</v>
      </c>
      <c r="F146" s="38">
        <f t="shared" si="22"/>
        <v>0.91381683605184505</v>
      </c>
      <c r="G146" s="37">
        <f t="shared" si="23"/>
        <v>1233.6575550053356</v>
      </c>
      <c r="H146" s="39">
        <f t="shared" si="24"/>
        <v>0</v>
      </c>
      <c r="I146" s="37">
        <f t="shared" si="25"/>
        <v>1233.6575550053356</v>
      </c>
      <c r="J146" s="81">
        <f t="shared" si="26"/>
        <v>-338.32834152758278</v>
      </c>
      <c r="K146" s="37">
        <f t="shared" si="27"/>
        <v>895.32921347775277</v>
      </c>
      <c r="L146" s="37">
        <f t="shared" si="28"/>
        <v>1690110.8503573097</v>
      </c>
      <c r="M146" s="37">
        <f t="shared" si="29"/>
        <v>1226601.0224645212</v>
      </c>
      <c r="N146" s="41">
        <f>'jan-juli'!M146</f>
        <v>1052954.9766923657</v>
      </c>
      <c r="O146" s="41">
        <f t="shared" si="30"/>
        <v>173646.04577215551</v>
      </c>
      <c r="Q146" s="61"/>
      <c r="R146" s="62"/>
      <c r="S146" s="62"/>
      <c r="T146" s="62"/>
    </row>
    <row r="147" spans="1:20" s="34" customFormat="1" x14ac:dyDescent="0.2">
      <c r="A147" s="33">
        <v>3052</v>
      </c>
      <c r="B147" s="34" t="s">
        <v>154</v>
      </c>
      <c r="C147" s="36">
        <v>72005178</v>
      </c>
      <c r="D147" s="36">
        <f>'jan-juli'!D147</f>
        <v>2455</v>
      </c>
      <c r="E147" s="37">
        <f t="shared" si="21"/>
        <v>29330.011405295314</v>
      </c>
      <c r="F147" s="38">
        <f t="shared" si="22"/>
        <v>1.2293945777519539</v>
      </c>
      <c r="G147" s="37">
        <f t="shared" si="23"/>
        <v>-3283.6384852521446</v>
      </c>
      <c r="H147" s="39">
        <f t="shared" si="24"/>
        <v>0</v>
      </c>
      <c r="I147" s="37">
        <f t="shared" si="25"/>
        <v>-3283.6384852521446</v>
      </c>
      <c r="J147" s="81">
        <f t="shared" si="26"/>
        <v>-338.32834152758278</v>
      </c>
      <c r="K147" s="37">
        <f t="shared" si="27"/>
        <v>-3621.9668267797274</v>
      </c>
      <c r="L147" s="37">
        <f t="shared" si="28"/>
        <v>-8061332.4812940154</v>
      </c>
      <c r="M147" s="37">
        <f t="shared" si="29"/>
        <v>-8891928.5597442314</v>
      </c>
      <c r="N147" s="41">
        <f>'jan-juli'!M147</f>
        <v>-8830438.6994308308</v>
      </c>
      <c r="O147" s="41">
        <f t="shared" si="30"/>
        <v>-61489.860313400626</v>
      </c>
      <c r="Q147" s="61"/>
      <c r="R147" s="62"/>
      <c r="S147" s="62"/>
      <c r="T147" s="62"/>
    </row>
    <row r="148" spans="1:20" s="34" customFormat="1" x14ac:dyDescent="0.2">
      <c r="A148" s="33">
        <v>3053</v>
      </c>
      <c r="B148" s="34" t="s">
        <v>127</v>
      </c>
      <c r="C148" s="36">
        <v>135361138</v>
      </c>
      <c r="D148" s="36">
        <f>'jan-juli'!D148</f>
        <v>6908</v>
      </c>
      <c r="E148" s="37">
        <f t="shared" si="21"/>
        <v>19594.837579617833</v>
      </c>
      <c r="F148" s="38">
        <f t="shared" si="22"/>
        <v>0.82133575536091175</v>
      </c>
      <c r="G148" s="37">
        <f t="shared" si="23"/>
        <v>2557.4658101543432</v>
      </c>
      <c r="H148" s="39">
        <f t="shared" si="24"/>
        <v>656.85023504440574</v>
      </c>
      <c r="I148" s="37">
        <f t="shared" si="25"/>
        <v>3214.3160451987487</v>
      </c>
      <c r="J148" s="81">
        <f t="shared" si="26"/>
        <v>-338.32834152758278</v>
      </c>
      <c r="K148" s="37">
        <f t="shared" si="27"/>
        <v>2875.9877036711659</v>
      </c>
      <c r="L148" s="37">
        <f t="shared" si="28"/>
        <v>22204495.240232956</v>
      </c>
      <c r="M148" s="37">
        <f t="shared" si="29"/>
        <v>19867323.056960415</v>
      </c>
      <c r="N148" s="41">
        <f>'jan-juli'!M148</f>
        <v>18090419.915997725</v>
      </c>
      <c r="O148" s="41">
        <f t="shared" si="30"/>
        <v>1776903.1409626901</v>
      </c>
      <c r="Q148" s="61"/>
      <c r="R148" s="62"/>
      <c r="S148" s="62"/>
      <c r="T148" s="62"/>
    </row>
    <row r="149" spans="1:20" s="34" customFormat="1" x14ac:dyDescent="0.2">
      <c r="A149" s="33">
        <v>3054</v>
      </c>
      <c r="B149" s="34" t="s">
        <v>128</v>
      </c>
      <c r="C149" s="36">
        <v>180303634</v>
      </c>
      <c r="D149" s="36">
        <f>'jan-juli'!D149</f>
        <v>9144</v>
      </c>
      <c r="E149" s="37">
        <f t="shared" si="21"/>
        <v>19718.245188101486</v>
      </c>
      <c r="F149" s="38">
        <f t="shared" si="22"/>
        <v>0.82650849950433025</v>
      </c>
      <c r="G149" s="37">
        <f t="shared" si="23"/>
        <v>2483.4212450641521</v>
      </c>
      <c r="H149" s="39">
        <f t="shared" si="24"/>
        <v>613.6575720751274</v>
      </c>
      <c r="I149" s="37">
        <f t="shared" si="25"/>
        <v>3097.0788171392796</v>
      </c>
      <c r="J149" s="81">
        <f t="shared" si="26"/>
        <v>-338.32834152758278</v>
      </c>
      <c r="K149" s="37">
        <f t="shared" si="27"/>
        <v>2758.7504756116969</v>
      </c>
      <c r="L149" s="37">
        <f t="shared" si="28"/>
        <v>28319688.703921571</v>
      </c>
      <c r="M149" s="37">
        <f t="shared" si="29"/>
        <v>25226014.348993357</v>
      </c>
      <c r="N149" s="41">
        <f>'jan-juli'!M149</f>
        <v>22870992.217788532</v>
      </c>
      <c r="O149" s="41">
        <f t="shared" si="30"/>
        <v>2355022.1312048249</v>
      </c>
      <c r="Q149" s="61"/>
      <c r="R149" s="62"/>
      <c r="S149" s="62"/>
      <c r="T149" s="62"/>
    </row>
    <row r="150" spans="1:20" s="34" customFormat="1" x14ac:dyDescent="0.2">
      <c r="A150" s="33">
        <v>3401</v>
      </c>
      <c r="B150" s="34" t="s">
        <v>91</v>
      </c>
      <c r="C150" s="36">
        <v>349815090</v>
      </c>
      <c r="D150" s="36">
        <f>'jan-juli'!D150</f>
        <v>17949</v>
      </c>
      <c r="E150" s="37">
        <f t="shared" si="21"/>
        <v>19489.391609560422</v>
      </c>
      <c r="F150" s="38">
        <f t="shared" si="22"/>
        <v>0.8169158899185488</v>
      </c>
      <c r="G150" s="37">
        <f t="shared" si="23"/>
        <v>2620.7333921887903</v>
      </c>
      <c r="H150" s="39">
        <f t="shared" si="24"/>
        <v>693.75632456449978</v>
      </c>
      <c r="I150" s="37">
        <f t="shared" si="25"/>
        <v>3314.4897167532899</v>
      </c>
      <c r="J150" s="81">
        <f t="shared" si="26"/>
        <v>-338.32834152758278</v>
      </c>
      <c r="K150" s="37">
        <f t="shared" si="27"/>
        <v>2976.1613752257072</v>
      </c>
      <c r="L150" s="37">
        <f t="shared" si="28"/>
        <v>59491775.926004805</v>
      </c>
      <c r="M150" s="37">
        <f t="shared" si="29"/>
        <v>53419120.523926221</v>
      </c>
      <c r="N150" s="41">
        <f>'jan-juli'!M150</f>
        <v>49503190.894317143</v>
      </c>
      <c r="O150" s="41">
        <f t="shared" si="30"/>
        <v>3915929.6296090782</v>
      </c>
      <c r="Q150" s="61"/>
      <c r="R150" s="62"/>
      <c r="S150" s="62"/>
      <c r="T150" s="62"/>
    </row>
    <row r="151" spans="1:20" s="34" customFormat="1" x14ac:dyDescent="0.2">
      <c r="A151" s="33">
        <v>3403</v>
      </c>
      <c r="B151" s="34" t="s">
        <v>92</v>
      </c>
      <c r="C151" s="36">
        <v>676306580</v>
      </c>
      <c r="D151" s="36">
        <f>'jan-juli'!D151</f>
        <v>31999</v>
      </c>
      <c r="E151" s="37">
        <f t="shared" si="21"/>
        <v>21135.241101284417</v>
      </c>
      <c r="F151" s="38">
        <f t="shared" si="22"/>
        <v>0.88590319486572588</v>
      </c>
      <c r="G151" s="37">
        <f t="shared" si="23"/>
        <v>1633.2236971543934</v>
      </c>
      <c r="H151" s="39">
        <f t="shared" si="24"/>
        <v>117.70900246110158</v>
      </c>
      <c r="I151" s="37">
        <f t="shared" si="25"/>
        <v>1750.932699615495</v>
      </c>
      <c r="J151" s="81">
        <f t="shared" si="26"/>
        <v>-338.32834152758278</v>
      </c>
      <c r="K151" s="37">
        <f t="shared" si="27"/>
        <v>1412.6043580879123</v>
      </c>
      <c r="L151" s="37">
        <f t="shared" si="28"/>
        <v>56028095.454996228</v>
      </c>
      <c r="M151" s="37">
        <f t="shared" si="29"/>
        <v>45201926.854455106</v>
      </c>
      <c r="N151" s="41">
        <f>'jan-juli'!M151</f>
        <v>41360502.328244209</v>
      </c>
      <c r="O151" s="41">
        <f t="shared" si="30"/>
        <v>3841424.5262108967</v>
      </c>
      <c r="Q151" s="61"/>
      <c r="R151" s="62"/>
      <c r="S151" s="62"/>
      <c r="T151" s="62"/>
    </row>
    <row r="152" spans="1:20" s="34" customFormat="1" x14ac:dyDescent="0.2">
      <c r="A152" s="33">
        <v>3405</v>
      </c>
      <c r="B152" s="34" t="s">
        <v>112</v>
      </c>
      <c r="C152" s="36">
        <v>605873791</v>
      </c>
      <c r="D152" s="36">
        <f>'jan-juli'!D152</f>
        <v>28425</v>
      </c>
      <c r="E152" s="37">
        <f t="shared" si="21"/>
        <v>21314.821143359717</v>
      </c>
      <c r="F152" s="38">
        <f t="shared" si="22"/>
        <v>0.89343045855986758</v>
      </c>
      <c r="G152" s="37">
        <f t="shared" si="23"/>
        <v>1525.4756719092131</v>
      </c>
      <c r="H152" s="39">
        <f t="shared" si="24"/>
        <v>54.855987734746485</v>
      </c>
      <c r="I152" s="37">
        <f t="shared" si="25"/>
        <v>1580.3316596439597</v>
      </c>
      <c r="J152" s="81">
        <f t="shared" si="26"/>
        <v>-338.32834152758278</v>
      </c>
      <c r="K152" s="37">
        <f t="shared" si="27"/>
        <v>1242.0033181163769</v>
      </c>
      <c r="L152" s="37">
        <f t="shared" si="28"/>
        <v>44920927.425379552</v>
      </c>
      <c r="M152" s="37">
        <f t="shared" si="29"/>
        <v>35303944.317458011</v>
      </c>
      <c r="N152" s="41">
        <f>'jan-juli'!M152</f>
        <v>33307881.153870117</v>
      </c>
      <c r="O152" s="41">
        <f t="shared" si="30"/>
        <v>1996063.1635878943</v>
      </c>
      <c r="Q152" s="61"/>
      <c r="R152" s="62"/>
      <c r="S152" s="62"/>
      <c r="T152" s="62"/>
    </row>
    <row r="153" spans="1:20" s="34" customFormat="1" x14ac:dyDescent="0.2">
      <c r="A153" s="33">
        <v>3407</v>
      </c>
      <c r="B153" s="34" t="s">
        <v>113</v>
      </c>
      <c r="C153" s="36">
        <v>581953764</v>
      </c>
      <c r="D153" s="36">
        <f>'jan-juli'!D153</f>
        <v>30267</v>
      </c>
      <c r="E153" s="37">
        <f t="shared" si="21"/>
        <v>19227.335513926057</v>
      </c>
      <c r="F153" s="38">
        <f t="shared" si="22"/>
        <v>0.80593156609446837</v>
      </c>
      <c r="G153" s="37">
        <f t="shared" si="23"/>
        <v>2777.9670495694095</v>
      </c>
      <c r="H153" s="39">
        <f t="shared" si="24"/>
        <v>785.47595803652757</v>
      </c>
      <c r="I153" s="37">
        <f t="shared" si="25"/>
        <v>3563.4430076059371</v>
      </c>
      <c r="J153" s="81">
        <f t="shared" si="26"/>
        <v>-338.32834152758278</v>
      </c>
      <c r="K153" s="37">
        <f t="shared" si="27"/>
        <v>3225.1146660783543</v>
      </c>
      <c r="L153" s="37">
        <f t="shared" si="28"/>
        <v>107854729.51120889</v>
      </c>
      <c r="M153" s="37">
        <f t="shared" si="29"/>
        <v>97614545.598193556</v>
      </c>
      <c r="N153" s="41">
        <f>'jan-juli'!M153</f>
        <v>92844075.365229174</v>
      </c>
      <c r="O153" s="41">
        <f t="shared" si="30"/>
        <v>4770470.2329643816</v>
      </c>
      <c r="Q153" s="61"/>
      <c r="R153" s="62"/>
      <c r="S153" s="62"/>
      <c r="T153" s="62"/>
    </row>
    <row r="154" spans="1:20" s="34" customFormat="1" x14ac:dyDescent="0.2">
      <c r="A154" s="33">
        <v>3411</v>
      </c>
      <c r="B154" s="34" t="s">
        <v>93</v>
      </c>
      <c r="C154" s="36">
        <v>634621279</v>
      </c>
      <c r="D154" s="36">
        <f>'jan-juli'!D154</f>
        <v>35073</v>
      </c>
      <c r="E154" s="37">
        <f t="shared" si="21"/>
        <v>18094.297009095317</v>
      </c>
      <c r="F154" s="38">
        <f t="shared" si="22"/>
        <v>0.7584392083529502</v>
      </c>
      <c r="G154" s="37">
        <f t="shared" si="23"/>
        <v>3457.7901524678532</v>
      </c>
      <c r="H154" s="39">
        <f t="shared" si="24"/>
        <v>1182.0394347272866</v>
      </c>
      <c r="I154" s="37">
        <f t="shared" si="25"/>
        <v>4639.8295871951395</v>
      </c>
      <c r="J154" s="81">
        <f t="shared" si="26"/>
        <v>-338.32834152758278</v>
      </c>
      <c r="K154" s="37">
        <f t="shared" si="27"/>
        <v>4301.5012456675568</v>
      </c>
      <c r="L154" s="37">
        <f t="shared" si="28"/>
        <v>162732743.11169514</v>
      </c>
      <c r="M154" s="37">
        <f t="shared" si="29"/>
        <v>150866553.18929821</v>
      </c>
      <c r="N154" s="41">
        <f>'jan-juli'!M154</f>
        <v>143901092.101055</v>
      </c>
      <c r="O154" s="41">
        <f t="shared" si="30"/>
        <v>6965461.0882432163</v>
      </c>
      <c r="Q154" s="61"/>
      <c r="R154" s="62"/>
      <c r="S154" s="62"/>
      <c r="T154" s="62"/>
    </row>
    <row r="155" spans="1:20" s="34" customFormat="1" x14ac:dyDescent="0.2">
      <c r="A155" s="33">
        <v>3412</v>
      </c>
      <c r="B155" s="34" t="s">
        <v>94</v>
      </c>
      <c r="C155" s="36">
        <v>128609229</v>
      </c>
      <c r="D155" s="36">
        <f>'jan-juli'!D155</f>
        <v>7715</v>
      </c>
      <c r="E155" s="37">
        <f t="shared" si="21"/>
        <v>16670.02320155541</v>
      </c>
      <c r="F155" s="38">
        <f t="shared" si="22"/>
        <v>0.69873945331270626</v>
      </c>
      <c r="G155" s="37">
        <f t="shared" si="23"/>
        <v>4312.3544369917972</v>
      </c>
      <c r="H155" s="39">
        <f t="shared" si="24"/>
        <v>1680.5352673662537</v>
      </c>
      <c r="I155" s="37">
        <f t="shared" si="25"/>
        <v>5992.8897043580509</v>
      </c>
      <c r="J155" s="81">
        <f t="shared" si="26"/>
        <v>-338.32834152758278</v>
      </c>
      <c r="K155" s="37">
        <f t="shared" si="27"/>
        <v>5654.5613628304682</v>
      </c>
      <c r="L155" s="37">
        <f t="shared" si="28"/>
        <v>46235144.069122367</v>
      </c>
      <c r="M155" s="37">
        <f t="shared" si="29"/>
        <v>43624940.91423706</v>
      </c>
      <c r="N155" s="41">
        <f>'jan-juli'!M155</f>
        <v>41108137.061120793</v>
      </c>
      <c r="O155" s="41">
        <f t="shared" si="30"/>
        <v>2516803.8531162664</v>
      </c>
      <c r="Q155" s="61"/>
      <c r="R155" s="62"/>
      <c r="S155" s="62"/>
      <c r="T155" s="62"/>
    </row>
    <row r="156" spans="1:20" s="34" customFormat="1" x14ac:dyDescent="0.2">
      <c r="A156" s="33">
        <v>3413</v>
      </c>
      <c r="B156" s="34" t="s">
        <v>95</v>
      </c>
      <c r="C156" s="36">
        <v>376996616</v>
      </c>
      <c r="D156" s="36">
        <f>'jan-juli'!D156</f>
        <v>21156</v>
      </c>
      <c r="E156" s="37">
        <f t="shared" si="21"/>
        <v>17819.84382681036</v>
      </c>
      <c r="F156" s="38">
        <f t="shared" si="22"/>
        <v>0.74693524916638898</v>
      </c>
      <c r="G156" s="37">
        <f t="shared" si="23"/>
        <v>3622.4620618388276</v>
      </c>
      <c r="H156" s="39">
        <f t="shared" si="24"/>
        <v>1278.0980485270213</v>
      </c>
      <c r="I156" s="37">
        <f t="shared" si="25"/>
        <v>4900.5601103658491</v>
      </c>
      <c r="J156" s="81">
        <f t="shared" si="26"/>
        <v>-338.32834152758278</v>
      </c>
      <c r="K156" s="37">
        <f t="shared" si="27"/>
        <v>4562.2317688382664</v>
      </c>
      <c r="L156" s="37">
        <f t="shared" si="28"/>
        <v>103676249.6948999</v>
      </c>
      <c r="M156" s="37">
        <f t="shared" si="29"/>
        <v>96518575.301542357</v>
      </c>
      <c r="N156" s="41">
        <f>'jan-juli'!M156</f>
        <v>91134496.516943797</v>
      </c>
      <c r="O156" s="41">
        <f t="shared" si="30"/>
        <v>5384078.7845985591</v>
      </c>
      <c r="Q156" s="61"/>
      <c r="R156" s="62"/>
      <c r="S156" s="62"/>
      <c r="T156" s="62"/>
    </row>
    <row r="157" spans="1:20" s="34" customFormat="1" x14ac:dyDescent="0.2">
      <c r="A157" s="33">
        <v>3414</v>
      </c>
      <c r="B157" s="34" t="s">
        <v>96</v>
      </c>
      <c r="C157" s="36">
        <v>79055729</v>
      </c>
      <c r="D157" s="36">
        <f>'jan-juli'!D157</f>
        <v>5016</v>
      </c>
      <c r="E157" s="37">
        <f t="shared" si="21"/>
        <v>15760.711523125998</v>
      </c>
      <c r="F157" s="38">
        <f t="shared" si="22"/>
        <v>0.66062481259538908</v>
      </c>
      <c r="G157" s="37">
        <f t="shared" si="23"/>
        <v>4857.9414440494447</v>
      </c>
      <c r="H157" s="39">
        <f t="shared" si="24"/>
        <v>1998.7943548165481</v>
      </c>
      <c r="I157" s="37">
        <f t="shared" si="25"/>
        <v>6856.7357988659933</v>
      </c>
      <c r="J157" s="81">
        <f t="shared" si="26"/>
        <v>-338.32834152758278</v>
      </c>
      <c r="K157" s="37">
        <f t="shared" si="27"/>
        <v>6518.4074573384105</v>
      </c>
      <c r="L157" s="37">
        <f t="shared" si="28"/>
        <v>34393386.767111823</v>
      </c>
      <c r="M157" s="37">
        <f t="shared" si="29"/>
        <v>32696331.806009468</v>
      </c>
      <c r="N157" s="41">
        <f>'jan-juli'!M157</f>
        <v>30842519.614482414</v>
      </c>
      <c r="O157" s="41">
        <f t="shared" si="30"/>
        <v>1853812.1915270537</v>
      </c>
      <c r="Q157" s="61"/>
      <c r="R157" s="62"/>
      <c r="S157" s="62"/>
      <c r="T157" s="62"/>
    </row>
    <row r="158" spans="1:20" s="34" customFormat="1" x14ac:dyDescent="0.2">
      <c r="A158" s="33">
        <v>3415</v>
      </c>
      <c r="B158" s="34" t="s">
        <v>97</v>
      </c>
      <c r="C158" s="36">
        <v>146947130</v>
      </c>
      <c r="D158" s="36">
        <f>'jan-juli'!D158</f>
        <v>7978</v>
      </c>
      <c r="E158" s="37">
        <f t="shared" si="21"/>
        <v>18419.043619954875</v>
      </c>
      <c r="F158" s="38">
        <f t="shared" si="22"/>
        <v>0.77205126315296935</v>
      </c>
      <c r="G158" s="37">
        <f t="shared" si="23"/>
        <v>3262.9421859521185</v>
      </c>
      <c r="H158" s="39">
        <f t="shared" si="24"/>
        <v>1068.3781209264412</v>
      </c>
      <c r="I158" s="37">
        <f t="shared" si="25"/>
        <v>4331.3203068785597</v>
      </c>
      <c r="J158" s="81">
        <f t="shared" si="26"/>
        <v>-338.32834152758278</v>
      </c>
      <c r="K158" s="37">
        <f t="shared" si="27"/>
        <v>3992.9919653509769</v>
      </c>
      <c r="L158" s="37">
        <f t="shared" si="28"/>
        <v>34555273.408277147</v>
      </c>
      <c r="M158" s="37">
        <f t="shared" si="29"/>
        <v>31856089.899570093</v>
      </c>
      <c r="N158" s="41">
        <f>'jan-juli'!M158</f>
        <v>30095351.895343047</v>
      </c>
      <c r="O158" s="41">
        <f t="shared" si="30"/>
        <v>1760738.0042270459</v>
      </c>
      <c r="Q158" s="61"/>
      <c r="R158" s="62"/>
      <c r="S158" s="62"/>
      <c r="T158" s="62"/>
    </row>
    <row r="159" spans="1:20" s="34" customFormat="1" x14ac:dyDescent="0.2">
      <c r="A159" s="33">
        <v>3416</v>
      </c>
      <c r="B159" s="34" t="s">
        <v>98</v>
      </c>
      <c r="C159" s="36">
        <v>98215129</v>
      </c>
      <c r="D159" s="36">
        <f>'jan-juli'!D159</f>
        <v>6032</v>
      </c>
      <c r="E159" s="37">
        <f t="shared" si="21"/>
        <v>16282.34897214854</v>
      </c>
      <c r="F159" s="38">
        <f t="shared" si="22"/>
        <v>0.68248972913152417</v>
      </c>
      <c r="G159" s="37">
        <f t="shared" si="23"/>
        <v>4544.9589746359188</v>
      </c>
      <c r="H159" s="39">
        <f t="shared" si="24"/>
        <v>1816.2212476586583</v>
      </c>
      <c r="I159" s="37">
        <f t="shared" si="25"/>
        <v>6361.1802222945771</v>
      </c>
      <c r="J159" s="81">
        <f t="shared" si="26"/>
        <v>-338.32834152758278</v>
      </c>
      <c r="K159" s="37">
        <f t="shared" si="27"/>
        <v>6022.8518807669943</v>
      </c>
      <c r="L159" s="37">
        <f t="shared" si="28"/>
        <v>38370639.100880891</v>
      </c>
      <c r="M159" s="37">
        <f t="shared" si="29"/>
        <v>36329842.544786513</v>
      </c>
      <c r="N159" s="41">
        <f>'jan-juli'!M159</f>
        <v>37272062.366458923</v>
      </c>
      <c r="O159" s="41">
        <f t="shared" si="30"/>
        <v>-942219.82167240977</v>
      </c>
      <c r="Q159" s="61"/>
      <c r="R159" s="62"/>
      <c r="S159" s="62"/>
      <c r="T159" s="62"/>
    </row>
    <row r="160" spans="1:20" s="34" customFormat="1" x14ac:dyDescent="0.2">
      <c r="A160" s="33">
        <v>3417</v>
      </c>
      <c r="B160" s="34" t="s">
        <v>99</v>
      </c>
      <c r="C160" s="36">
        <v>76485541</v>
      </c>
      <c r="D160" s="36">
        <f>'jan-juli'!D160</f>
        <v>4548</v>
      </c>
      <c r="E160" s="37">
        <f t="shared" si="21"/>
        <v>16817.40127528584</v>
      </c>
      <c r="F160" s="38">
        <f t="shared" si="22"/>
        <v>0.70491694169551022</v>
      </c>
      <c r="G160" s="37">
        <f t="shared" si="23"/>
        <v>4223.9275927535391</v>
      </c>
      <c r="H160" s="39">
        <f t="shared" si="24"/>
        <v>1628.9529415606034</v>
      </c>
      <c r="I160" s="37">
        <f t="shared" si="25"/>
        <v>5852.880534314143</v>
      </c>
      <c r="J160" s="81">
        <f t="shared" si="26"/>
        <v>-338.32834152758278</v>
      </c>
      <c r="K160" s="37">
        <f t="shared" si="27"/>
        <v>5514.5521927865602</v>
      </c>
      <c r="L160" s="37">
        <f t="shared" si="28"/>
        <v>26618900.670060724</v>
      </c>
      <c r="M160" s="37">
        <f t="shared" si="29"/>
        <v>25080183.372793276</v>
      </c>
      <c r="N160" s="41">
        <f>'jan-juli'!M160</f>
        <v>24238540.810619224</v>
      </c>
      <c r="O160" s="41">
        <f t="shared" si="30"/>
        <v>841642.562174052</v>
      </c>
      <c r="Q160" s="61"/>
      <c r="R160" s="62"/>
      <c r="S160" s="62"/>
      <c r="T160" s="62"/>
    </row>
    <row r="161" spans="1:20" s="34" customFormat="1" x14ac:dyDescent="0.2">
      <c r="A161" s="33">
        <v>3418</v>
      </c>
      <c r="B161" s="34" t="s">
        <v>100</v>
      </c>
      <c r="C161" s="36">
        <v>115595163</v>
      </c>
      <c r="D161" s="36">
        <f>'jan-juli'!D161</f>
        <v>7211</v>
      </c>
      <c r="E161" s="37">
        <f t="shared" si="21"/>
        <v>16030.39287200111</v>
      </c>
      <c r="F161" s="38">
        <f t="shared" si="22"/>
        <v>0.67192875596746826</v>
      </c>
      <c r="G161" s="37">
        <f t="shared" si="23"/>
        <v>4696.1326347243776</v>
      </c>
      <c r="H161" s="39">
        <f t="shared" si="24"/>
        <v>1904.4058827102588</v>
      </c>
      <c r="I161" s="37">
        <f t="shared" si="25"/>
        <v>6600.5385174346366</v>
      </c>
      <c r="J161" s="81">
        <f t="shared" si="26"/>
        <v>-338.32834152758278</v>
      </c>
      <c r="K161" s="37">
        <f t="shared" si="27"/>
        <v>6262.2101759070538</v>
      </c>
      <c r="L161" s="37">
        <f t="shared" si="28"/>
        <v>47596483.249221161</v>
      </c>
      <c r="M161" s="37">
        <f t="shared" si="29"/>
        <v>45156797.578465767</v>
      </c>
      <c r="N161" s="41">
        <f>'jan-juli'!M161</f>
        <v>43501768.322345041</v>
      </c>
      <c r="O161" s="41">
        <f t="shared" si="30"/>
        <v>1655029.2561207265</v>
      </c>
      <c r="Q161" s="61"/>
      <c r="R161" s="62"/>
      <c r="S161" s="62"/>
      <c r="T161" s="62"/>
    </row>
    <row r="162" spans="1:20" s="34" customFormat="1" x14ac:dyDescent="0.2">
      <c r="A162" s="33">
        <v>3419</v>
      </c>
      <c r="B162" s="34" t="s">
        <v>404</v>
      </c>
      <c r="C162" s="36">
        <v>60056663</v>
      </c>
      <c r="D162" s="36">
        <f>'jan-juli'!D162</f>
        <v>3597</v>
      </c>
      <c r="E162" s="37">
        <f t="shared" si="21"/>
        <v>16696.319988879623</v>
      </c>
      <c r="F162" s="38">
        <f t="shared" si="22"/>
        <v>0.69984170749535712</v>
      </c>
      <c r="G162" s="37">
        <f t="shared" si="23"/>
        <v>4296.5763645972702</v>
      </c>
      <c r="H162" s="39">
        <f t="shared" si="24"/>
        <v>1671.3313918027795</v>
      </c>
      <c r="I162" s="37">
        <f t="shared" si="25"/>
        <v>5967.9077564000499</v>
      </c>
      <c r="J162" s="81">
        <f t="shared" si="26"/>
        <v>-338.32834152758278</v>
      </c>
      <c r="K162" s="37">
        <f t="shared" si="27"/>
        <v>5629.5794148724672</v>
      </c>
      <c r="L162" s="37">
        <f t="shared" si="28"/>
        <v>21466564.19977098</v>
      </c>
      <c r="M162" s="37">
        <f t="shared" si="29"/>
        <v>20249597.155296266</v>
      </c>
      <c r="N162" s="41">
        <f>'jan-juli'!M162</f>
        <v>19090030.075845946</v>
      </c>
      <c r="O162" s="41">
        <f t="shared" si="30"/>
        <v>1159567.0794503205</v>
      </c>
      <c r="Q162" s="61"/>
      <c r="R162" s="62"/>
      <c r="S162" s="62"/>
      <c r="T162" s="62"/>
    </row>
    <row r="163" spans="1:20" s="34" customFormat="1" x14ac:dyDescent="0.2">
      <c r="A163" s="33">
        <v>3420</v>
      </c>
      <c r="B163" s="34" t="s">
        <v>101</v>
      </c>
      <c r="C163" s="36">
        <v>392746119</v>
      </c>
      <c r="D163" s="36">
        <f>'jan-juli'!D163</f>
        <v>21435</v>
      </c>
      <c r="E163" s="37">
        <f t="shared" si="21"/>
        <v>18322.655423372988</v>
      </c>
      <c r="F163" s="38">
        <f t="shared" si="22"/>
        <v>0.76801106267027641</v>
      </c>
      <c r="G163" s="37">
        <f t="shared" si="23"/>
        <v>3320.775103901251</v>
      </c>
      <c r="H163" s="39">
        <f t="shared" si="24"/>
        <v>1102.1139897301018</v>
      </c>
      <c r="I163" s="37">
        <f t="shared" si="25"/>
        <v>4422.8890936313528</v>
      </c>
      <c r="J163" s="81">
        <f t="shared" si="26"/>
        <v>-338.32834152758278</v>
      </c>
      <c r="K163" s="37">
        <f t="shared" si="27"/>
        <v>4084.56075210377</v>
      </c>
      <c r="L163" s="37">
        <f t="shared" si="28"/>
        <v>94804627.721988052</v>
      </c>
      <c r="M163" s="37">
        <f t="shared" si="29"/>
        <v>87552559.721344307</v>
      </c>
      <c r="N163" s="41">
        <f>'jan-juli'!M163</f>
        <v>83245278.000016078</v>
      </c>
      <c r="O163" s="41">
        <f t="shared" si="30"/>
        <v>4307281.7213282287</v>
      </c>
      <c r="Q163" s="61"/>
      <c r="R163" s="62"/>
      <c r="S163" s="62"/>
      <c r="T163" s="62"/>
    </row>
    <row r="164" spans="1:20" s="34" customFormat="1" x14ac:dyDescent="0.2">
      <c r="A164" s="33">
        <v>3421</v>
      </c>
      <c r="B164" s="34" t="s">
        <v>102</v>
      </c>
      <c r="C164" s="36">
        <v>124966419</v>
      </c>
      <c r="D164" s="36">
        <f>'jan-juli'!D164</f>
        <v>6603</v>
      </c>
      <c r="E164" s="37">
        <f t="shared" si="21"/>
        <v>18925.70331667424</v>
      </c>
      <c r="F164" s="38">
        <f t="shared" si="22"/>
        <v>0.79328837333696944</v>
      </c>
      <c r="G164" s="37">
        <f t="shared" si="23"/>
        <v>2958.9463679204991</v>
      </c>
      <c r="H164" s="39">
        <f t="shared" si="24"/>
        <v>891.04722707466328</v>
      </c>
      <c r="I164" s="37">
        <f t="shared" si="25"/>
        <v>3849.9935949951623</v>
      </c>
      <c r="J164" s="81">
        <f t="shared" si="26"/>
        <v>-338.32834152758278</v>
      </c>
      <c r="K164" s="37">
        <f t="shared" si="27"/>
        <v>3511.6652534675795</v>
      </c>
      <c r="L164" s="37">
        <f t="shared" si="28"/>
        <v>25421507.707753059</v>
      </c>
      <c r="M164" s="37">
        <f t="shared" si="29"/>
        <v>23187525.668646429</v>
      </c>
      <c r="N164" s="41">
        <f>'jan-juli'!M164</f>
        <v>22941791.416044131</v>
      </c>
      <c r="O164" s="41">
        <f t="shared" si="30"/>
        <v>245734.25260229781</v>
      </c>
      <c r="Q164" s="61"/>
      <c r="R164" s="62"/>
      <c r="S164" s="62"/>
      <c r="T164" s="62"/>
    </row>
    <row r="165" spans="1:20" s="34" customFormat="1" x14ac:dyDescent="0.2">
      <c r="A165" s="33">
        <v>3422</v>
      </c>
      <c r="B165" s="34" t="s">
        <v>103</v>
      </c>
      <c r="C165" s="36">
        <v>77704897</v>
      </c>
      <c r="D165" s="36">
        <f>'jan-juli'!D165</f>
        <v>4195</v>
      </c>
      <c r="E165" s="37">
        <f t="shared" si="21"/>
        <v>18523.217401668655</v>
      </c>
      <c r="F165" s="38">
        <f t="shared" si="22"/>
        <v>0.7764178036432916</v>
      </c>
      <c r="G165" s="37">
        <f t="shared" si="23"/>
        <v>3200.4379169238505</v>
      </c>
      <c r="H165" s="39">
        <f t="shared" si="24"/>
        <v>1031.9172973266182</v>
      </c>
      <c r="I165" s="37">
        <f t="shared" si="25"/>
        <v>4232.3552142504686</v>
      </c>
      <c r="J165" s="81">
        <f t="shared" si="26"/>
        <v>-338.32834152758278</v>
      </c>
      <c r="K165" s="37">
        <f t="shared" si="27"/>
        <v>3894.0268727228859</v>
      </c>
      <c r="L165" s="37">
        <f t="shared" si="28"/>
        <v>17754730.123780716</v>
      </c>
      <c r="M165" s="37">
        <f t="shared" si="29"/>
        <v>16335442.731072506</v>
      </c>
      <c r="N165" s="41">
        <f>'jan-juli'!M165</f>
        <v>14282561.864115583</v>
      </c>
      <c r="O165" s="41">
        <f t="shared" si="30"/>
        <v>2052880.8669569232</v>
      </c>
      <c r="Q165" s="61"/>
      <c r="R165" s="62"/>
      <c r="S165" s="62"/>
      <c r="T165" s="62"/>
    </row>
    <row r="166" spans="1:20" s="34" customFormat="1" x14ac:dyDescent="0.2">
      <c r="A166" s="33">
        <v>3423</v>
      </c>
      <c r="B166" s="34" t="s">
        <v>104</v>
      </c>
      <c r="C166" s="36">
        <v>38534543</v>
      </c>
      <c r="D166" s="36">
        <f>'jan-juli'!D166</f>
        <v>2318</v>
      </c>
      <c r="E166" s="37">
        <f t="shared" si="21"/>
        <v>16624.047886108714</v>
      </c>
      <c r="F166" s="38">
        <f t="shared" si="22"/>
        <v>0.69681235540812114</v>
      </c>
      <c r="G166" s="37">
        <f t="shared" si="23"/>
        <v>4339.9396262598148</v>
      </c>
      <c r="H166" s="39">
        <f t="shared" si="24"/>
        <v>1696.6266277725974</v>
      </c>
      <c r="I166" s="37">
        <f t="shared" si="25"/>
        <v>6036.566254032412</v>
      </c>
      <c r="J166" s="81">
        <f t="shared" si="26"/>
        <v>-338.32834152758278</v>
      </c>
      <c r="K166" s="37">
        <f t="shared" si="27"/>
        <v>5698.2379125048292</v>
      </c>
      <c r="L166" s="37">
        <f t="shared" si="28"/>
        <v>13992760.57684713</v>
      </c>
      <c r="M166" s="37">
        <f t="shared" si="29"/>
        <v>13208515.481186194</v>
      </c>
      <c r="N166" s="41">
        <f>'jan-juli'!M166</f>
        <v>11988305.73964718</v>
      </c>
      <c r="O166" s="41">
        <f t="shared" si="30"/>
        <v>1220209.7415390145</v>
      </c>
      <c r="Q166" s="61"/>
      <c r="R166" s="62"/>
      <c r="S166" s="62"/>
      <c r="T166" s="62"/>
    </row>
    <row r="167" spans="1:20" s="34" customFormat="1" x14ac:dyDescent="0.2">
      <c r="A167" s="33">
        <v>3424</v>
      </c>
      <c r="B167" s="34" t="s">
        <v>105</v>
      </c>
      <c r="C167" s="36">
        <v>29826736</v>
      </c>
      <c r="D167" s="36">
        <f>'jan-juli'!D167</f>
        <v>1722</v>
      </c>
      <c r="E167" s="37">
        <f t="shared" si="21"/>
        <v>17320.984901277585</v>
      </c>
      <c r="F167" s="38">
        <f t="shared" si="22"/>
        <v>0.726025115527558</v>
      </c>
      <c r="G167" s="37">
        <f t="shared" si="23"/>
        <v>3921.7774171584924</v>
      </c>
      <c r="H167" s="39">
        <f t="shared" si="24"/>
        <v>1452.6986724634926</v>
      </c>
      <c r="I167" s="37">
        <f t="shared" si="25"/>
        <v>5374.476089621985</v>
      </c>
      <c r="J167" s="81">
        <f t="shared" si="26"/>
        <v>-338.32834152758278</v>
      </c>
      <c r="K167" s="37">
        <f t="shared" si="27"/>
        <v>5036.1477480944022</v>
      </c>
      <c r="L167" s="37">
        <f t="shared" si="28"/>
        <v>9254847.826329058</v>
      </c>
      <c r="M167" s="37">
        <f t="shared" si="29"/>
        <v>8672246.4222185612</v>
      </c>
      <c r="N167" s="41">
        <f>'jan-juli'!M167</f>
        <v>7732150.1449837973</v>
      </c>
      <c r="O167" s="41">
        <f t="shared" si="30"/>
        <v>940096.27723476384</v>
      </c>
      <c r="Q167" s="61"/>
      <c r="R167" s="62"/>
      <c r="S167" s="62"/>
      <c r="T167" s="62"/>
    </row>
    <row r="168" spans="1:20" s="34" customFormat="1" x14ac:dyDescent="0.2">
      <c r="A168" s="33">
        <v>3425</v>
      </c>
      <c r="B168" s="34" t="s">
        <v>106</v>
      </c>
      <c r="C168" s="36">
        <v>19620826</v>
      </c>
      <c r="D168" s="36">
        <f>'jan-juli'!D168</f>
        <v>1253</v>
      </c>
      <c r="E168" s="37">
        <f t="shared" si="21"/>
        <v>15659.079010375101</v>
      </c>
      <c r="F168" s="38">
        <f t="shared" si="22"/>
        <v>0.65636479174600404</v>
      </c>
      <c r="G168" s="37">
        <f t="shared" si="23"/>
        <v>4918.9209516999827</v>
      </c>
      <c r="H168" s="39">
        <f t="shared" si="24"/>
        <v>2034.3657342793622</v>
      </c>
      <c r="I168" s="37">
        <f t="shared" si="25"/>
        <v>6953.2866859793448</v>
      </c>
      <c r="J168" s="81">
        <f t="shared" si="26"/>
        <v>-338.32834152758278</v>
      </c>
      <c r="K168" s="37">
        <f t="shared" si="27"/>
        <v>6614.9583444517621</v>
      </c>
      <c r="L168" s="37">
        <f t="shared" si="28"/>
        <v>8712468.2175321188</v>
      </c>
      <c r="M168" s="37">
        <f t="shared" si="29"/>
        <v>8288542.8055980578</v>
      </c>
      <c r="N168" s="41">
        <f>'jan-juli'!M168</f>
        <v>7876909.4193174783</v>
      </c>
      <c r="O168" s="41">
        <f t="shared" si="30"/>
        <v>411633.38628057949</v>
      </c>
      <c r="Q168" s="61"/>
      <c r="R168" s="62"/>
      <c r="S168" s="62"/>
      <c r="T168" s="62"/>
    </row>
    <row r="169" spans="1:20" s="34" customFormat="1" x14ac:dyDescent="0.2">
      <c r="A169" s="33">
        <v>3426</v>
      </c>
      <c r="B169" s="34" t="s">
        <v>107</v>
      </c>
      <c r="C169" s="36">
        <v>22940854</v>
      </c>
      <c r="D169" s="36">
        <f>'jan-juli'!D169</f>
        <v>1551</v>
      </c>
      <c r="E169" s="37">
        <f t="shared" si="21"/>
        <v>14791.008381689233</v>
      </c>
      <c r="F169" s="38">
        <f t="shared" si="22"/>
        <v>0.61997880780399095</v>
      </c>
      <c r="G169" s="37">
        <f t="shared" si="23"/>
        <v>5439.7633289115038</v>
      </c>
      <c r="H169" s="39">
        <f t="shared" si="24"/>
        <v>2338.1904543194159</v>
      </c>
      <c r="I169" s="37">
        <f t="shared" si="25"/>
        <v>7777.9537832309197</v>
      </c>
      <c r="J169" s="81">
        <f t="shared" si="26"/>
        <v>-338.32834152758278</v>
      </c>
      <c r="K169" s="37">
        <f t="shared" si="27"/>
        <v>7439.6254417033369</v>
      </c>
      <c r="L169" s="37">
        <f t="shared" si="28"/>
        <v>12063606.317791156</v>
      </c>
      <c r="M169" s="37">
        <f t="shared" si="29"/>
        <v>11538859.060081875</v>
      </c>
      <c r="N169" s="41">
        <f>'jan-juli'!M169</f>
        <v>10773969.466649171</v>
      </c>
      <c r="O169" s="41">
        <f t="shared" si="30"/>
        <v>764889.59343270399</v>
      </c>
      <c r="Q169" s="61"/>
      <c r="R169" s="62"/>
      <c r="S169" s="62"/>
      <c r="T169" s="62"/>
    </row>
    <row r="170" spans="1:20" s="34" customFormat="1" x14ac:dyDescent="0.2">
      <c r="A170" s="33">
        <v>3427</v>
      </c>
      <c r="B170" s="34" t="s">
        <v>108</v>
      </c>
      <c r="C170" s="36">
        <v>99988944</v>
      </c>
      <c r="D170" s="36">
        <f>'jan-juli'!D170</f>
        <v>5581</v>
      </c>
      <c r="E170" s="37">
        <f t="shared" si="21"/>
        <v>17915.954846801647</v>
      </c>
      <c r="F170" s="38">
        <f t="shared" si="22"/>
        <v>0.75096383153571478</v>
      </c>
      <c r="G170" s="37">
        <f t="shared" si="23"/>
        <v>3564.7954498440549</v>
      </c>
      <c r="H170" s="39">
        <f t="shared" si="24"/>
        <v>1244.4591915300707</v>
      </c>
      <c r="I170" s="37">
        <f t="shared" si="25"/>
        <v>4809.2546413741256</v>
      </c>
      <c r="J170" s="81">
        <f t="shared" si="26"/>
        <v>-338.32834152758278</v>
      </c>
      <c r="K170" s="37">
        <f t="shared" si="27"/>
        <v>4470.9262998465429</v>
      </c>
      <c r="L170" s="37">
        <f t="shared" si="28"/>
        <v>26840450.153508995</v>
      </c>
      <c r="M170" s="37">
        <f t="shared" si="29"/>
        <v>24952239.679443557</v>
      </c>
      <c r="N170" s="41">
        <f>'jan-juli'!M170</f>
        <v>23349367.233248875</v>
      </c>
      <c r="O170" s="41">
        <f t="shared" si="30"/>
        <v>1602872.4461946823</v>
      </c>
      <c r="Q170" s="61"/>
      <c r="R170" s="62"/>
      <c r="S170" s="62"/>
      <c r="T170" s="62"/>
    </row>
    <row r="171" spans="1:20" s="34" customFormat="1" x14ac:dyDescent="0.2">
      <c r="A171" s="33">
        <v>3428</v>
      </c>
      <c r="B171" s="34" t="s">
        <v>109</v>
      </c>
      <c r="C171" s="36">
        <v>44469255</v>
      </c>
      <c r="D171" s="36">
        <f>'jan-juli'!D171</f>
        <v>2445</v>
      </c>
      <c r="E171" s="37">
        <f t="shared" si="21"/>
        <v>18187.834355828221</v>
      </c>
      <c r="F171" s="38">
        <f t="shared" si="22"/>
        <v>0.76235991282529747</v>
      </c>
      <c r="G171" s="37">
        <f t="shared" si="23"/>
        <v>3401.6677444281108</v>
      </c>
      <c r="H171" s="39">
        <f t="shared" si="24"/>
        <v>1149.3013633707699</v>
      </c>
      <c r="I171" s="37">
        <f t="shared" si="25"/>
        <v>4550.9691077988809</v>
      </c>
      <c r="J171" s="81">
        <f t="shared" si="26"/>
        <v>-338.32834152758278</v>
      </c>
      <c r="K171" s="37">
        <f t="shared" si="27"/>
        <v>4212.6407662712982</v>
      </c>
      <c r="L171" s="37">
        <f t="shared" si="28"/>
        <v>11127119.468568264</v>
      </c>
      <c r="M171" s="37">
        <f t="shared" si="29"/>
        <v>10299906.673533324</v>
      </c>
      <c r="N171" s="41">
        <f>'jan-juli'!M171</f>
        <v>9956795.3086442426</v>
      </c>
      <c r="O171" s="41">
        <f t="shared" si="30"/>
        <v>343111.36488908157</v>
      </c>
      <c r="Q171" s="61"/>
      <c r="R171" s="62"/>
      <c r="S171" s="62"/>
      <c r="T171" s="62"/>
    </row>
    <row r="172" spans="1:20" s="34" customFormat="1" x14ac:dyDescent="0.2">
      <c r="A172" s="33">
        <v>3429</v>
      </c>
      <c r="B172" s="34" t="s">
        <v>110</v>
      </c>
      <c r="C172" s="36">
        <v>25109284</v>
      </c>
      <c r="D172" s="36">
        <f>'jan-juli'!D172</f>
        <v>1530</v>
      </c>
      <c r="E172" s="37">
        <f t="shared" si="21"/>
        <v>16411.296732026145</v>
      </c>
      <c r="F172" s="38">
        <f t="shared" si="22"/>
        <v>0.68789469384893198</v>
      </c>
      <c r="G172" s="37">
        <f t="shared" si="23"/>
        <v>4467.5903187093563</v>
      </c>
      <c r="H172" s="39">
        <f t="shared" si="24"/>
        <v>1771.0895317014965</v>
      </c>
      <c r="I172" s="37">
        <f t="shared" si="25"/>
        <v>6238.6798504108529</v>
      </c>
      <c r="J172" s="81">
        <f t="shared" si="26"/>
        <v>-338.32834152758278</v>
      </c>
      <c r="K172" s="37">
        <f t="shared" si="27"/>
        <v>5900.3515088832701</v>
      </c>
      <c r="L172" s="37">
        <f t="shared" si="28"/>
        <v>9545180.1711286046</v>
      </c>
      <c r="M172" s="37">
        <f t="shared" si="29"/>
        <v>9027537.8085914031</v>
      </c>
      <c r="N172" s="41">
        <f>'jan-juli'!M172</f>
        <v>8321229.2587835109</v>
      </c>
      <c r="O172" s="41">
        <f t="shared" si="30"/>
        <v>706308.54980789218</v>
      </c>
      <c r="Q172" s="61"/>
      <c r="R172" s="62"/>
      <c r="S172" s="62"/>
      <c r="T172" s="62"/>
    </row>
    <row r="173" spans="1:20" s="34" customFormat="1" x14ac:dyDescent="0.2">
      <c r="A173" s="33">
        <v>3430</v>
      </c>
      <c r="B173" s="34" t="s">
        <v>111</v>
      </c>
      <c r="C173" s="36">
        <v>34429005</v>
      </c>
      <c r="D173" s="36">
        <f>'jan-juli'!D173</f>
        <v>1855</v>
      </c>
      <c r="E173" s="37">
        <f t="shared" si="21"/>
        <v>18560.11051212938</v>
      </c>
      <c r="F173" s="38">
        <f t="shared" si="22"/>
        <v>0.77796421251883097</v>
      </c>
      <c r="G173" s="37">
        <f t="shared" si="23"/>
        <v>3178.3020506474154</v>
      </c>
      <c r="H173" s="39">
        <f t="shared" si="24"/>
        <v>1019.0047086653643</v>
      </c>
      <c r="I173" s="37">
        <f t="shared" si="25"/>
        <v>4197.3067593127798</v>
      </c>
      <c r="J173" s="81">
        <f t="shared" si="26"/>
        <v>-338.32834152758278</v>
      </c>
      <c r="K173" s="37">
        <f t="shared" si="27"/>
        <v>3858.9784177851971</v>
      </c>
      <c r="L173" s="37">
        <f t="shared" si="28"/>
        <v>7786004.038525207</v>
      </c>
      <c r="M173" s="37">
        <f t="shared" si="29"/>
        <v>7158404.9649915406</v>
      </c>
      <c r="N173" s="41">
        <f>'jan-juli'!M173</f>
        <v>6835997.1447996208</v>
      </c>
      <c r="O173" s="41">
        <f t="shared" si="30"/>
        <v>322407.8201919198</v>
      </c>
      <c r="Q173" s="61"/>
      <c r="R173" s="62"/>
      <c r="S173" s="62"/>
      <c r="T173" s="62"/>
    </row>
    <row r="174" spans="1:20" s="34" customFormat="1" x14ac:dyDescent="0.2">
      <c r="A174" s="33">
        <v>3431</v>
      </c>
      <c r="B174" s="34" t="s">
        <v>114</v>
      </c>
      <c r="C174" s="36">
        <v>41137462</v>
      </c>
      <c r="D174" s="36">
        <f>'jan-juli'!D174</f>
        <v>2498</v>
      </c>
      <c r="E174" s="37">
        <f t="shared" si="21"/>
        <v>16468.15932746197</v>
      </c>
      <c r="F174" s="38">
        <f t="shared" si="22"/>
        <v>0.69027814217221106</v>
      </c>
      <c r="G174" s="37">
        <f t="shared" si="23"/>
        <v>4433.4727614478616</v>
      </c>
      <c r="H174" s="39">
        <f t="shared" si="24"/>
        <v>1751.187623298958</v>
      </c>
      <c r="I174" s="37">
        <f t="shared" si="25"/>
        <v>6184.6603847468195</v>
      </c>
      <c r="J174" s="81">
        <f t="shared" si="26"/>
        <v>-338.32834152758278</v>
      </c>
      <c r="K174" s="37">
        <f t="shared" si="27"/>
        <v>5846.3320432192368</v>
      </c>
      <c r="L174" s="37">
        <f t="shared" si="28"/>
        <v>15449281.641097555</v>
      </c>
      <c r="M174" s="37">
        <f t="shared" si="29"/>
        <v>14604137.443961654</v>
      </c>
      <c r="N174" s="41">
        <f>'jan-juli'!M174</f>
        <v>14318549.864209944</v>
      </c>
      <c r="O174" s="41">
        <f t="shared" si="30"/>
        <v>285587.57975170948</v>
      </c>
      <c r="Q174" s="61"/>
      <c r="R174" s="62"/>
      <c r="S174" s="62"/>
      <c r="T174" s="62"/>
    </row>
    <row r="175" spans="1:20" s="34" customFormat="1" x14ac:dyDescent="0.2">
      <c r="A175" s="33">
        <v>3432</v>
      </c>
      <c r="B175" s="34" t="s">
        <v>115</v>
      </c>
      <c r="C175" s="36">
        <v>37982158</v>
      </c>
      <c r="D175" s="36">
        <f>'jan-juli'!D175</f>
        <v>1986</v>
      </c>
      <c r="E175" s="37">
        <f t="shared" si="21"/>
        <v>19124.95367573011</v>
      </c>
      <c r="F175" s="38">
        <f t="shared" si="22"/>
        <v>0.80164013657543143</v>
      </c>
      <c r="G175" s="37">
        <f t="shared" si="23"/>
        <v>2839.3961524869774</v>
      </c>
      <c r="H175" s="39">
        <f t="shared" si="24"/>
        <v>821.30960140510888</v>
      </c>
      <c r="I175" s="37">
        <f t="shared" si="25"/>
        <v>3660.7057538920862</v>
      </c>
      <c r="J175" s="81">
        <f t="shared" si="26"/>
        <v>-338.32834152758278</v>
      </c>
      <c r="K175" s="37">
        <f t="shared" si="27"/>
        <v>3322.3774123645035</v>
      </c>
      <c r="L175" s="37">
        <f t="shared" si="28"/>
        <v>7270161.6272296831</v>
      </c>
      <c r="M175" s="37">
        <f t="shared" si="29"/>
        <v>6598241.5409559039</v>
      </c>
      <c r="N175" s="41">
        <f>'jan-juli'!M175</f>
        <v>8703973.3010091893</v>
      </c>
      <c r="O175" s="41">
        <f t="shared" si="30"/>
        <v>-2105731.7600532854</v>
      </c>
      <c r="Q175" s="61"/>
      <c r="R175" s="62"/>
      <c r="S175" s="62"/>
      <c r="T175" s="62"/>
    </row>
    <row r="176" spans="1:20" s="34" customFormat="1" x14ac:dyDescent="0.2">
      <c r="A176" s="33">
        <v>3433</v>
      </c>
      <c r="B176" s="34" t="s">
        <v>116</v>
      </c>
      <c r="C176" s="36">
        <v>44794691</v>
      </c>
      <c r="D176" s="36">
        <f>'jan-juli'!D176</f>
        <v>2151</v>
      </c>
      <c r="E176" s="37">
        <f t="shared" si="21"/>
        <v>20825.053928405392</v>
      </c>
      <c r="F176" s="38">
        <f t="shared" si="22"/>
        <v>0.87290141238579022</v>
      </c>
      <c r="G176" s="37">
        <f t="shared" si="23"/>
        <v>1819.3360008818083</v>
      </c>
      <c r="H176" s="39">
        <f t="shared" si="24"/>
        <v>226.27451296876023</v>
      </c>
      <c r="I176" s="37">
        <f t="shared" si="25"/>
        <v>2045.6105138505686</v>
      </c>
      <c r="J176" s="81">
        <f t="shared" si="26"/>
        <v>-338.32834152758278</v>
      </c>
      <c r="K176" s="37">
        <f t="shared" si="27"/>
        <v>1707.2821723229858</v>
      </c>
      <c r="L176" s="37">
        <f t="shared" si="28"/>
        <v>4400108.215292573</v>
      </c>
      <c r="M176" s="37">
        <f t="shared" si="29"/>
        <v>3672363.9526667427</v>
      </c>
      <c r="N176" s="41">
        <f>'jan-juli'!M176</f>
        <v>2883542.5985250552</v>
      </c>
      <c r="O176" s="41">
        <f t="shared" si="30"/>
        <v>788821.35414168751</v>
      </c>
      <c r="Q176" s="61"/>
      <c r="R176" s="62"/>
      <c r="S176" s="62"/>
      <c r="T176" s="62"/>
    </row>
    <row r="177" spans="1:20" s="34" customFormat="1" x14ac:dyDescent="0.2">
      <c r="A177" s="33">
        <v>3434</v>
      </c>
      <c r="B177" s="34" t="s">
        <v>117</v>
      </c>
      <c r="C177" s="36">
        <v>37182472</v>
      </c>
      <c r="D177" s="36">
        <f>'jan-juli'!D177</f>
        <v>2211</v>
      </c>
      <c r="E177" s="37">
        <f t="shared" si="21"/>
        <v>16817.038444142923</v>
      </c>
      <c r="F177" s="38">
        <f t="shared" si="22"/>
        <v>0.70490173329229555</v>
      </c>
      <c r="G177" s="37">
        <f t="shared" si="23"/>
        <v>4224.1452914392894</v>
      </c>
      <c r="H177" s="39">
        <f t="shared" si="24"/>
        <v>1629.0799324606241</v>
      </c>
      <c r="I177" s="37">
        <f t="shared" si="25"/>
        <v>5853.2252238999135</v>
      </c>
      <c r="J177" s="81">
        <f t="shared" si="26"/>
        <v>-338.32834152758278</v>
      </c>
      <c r="K177" s="37">
        <f t="shared" si="27"/>
        <v>5514.8968823723308</v>
      </c>
      <c r="L177" s="37">
        <f t="shared" si="28"/>
        <v>12941480.970042709</v>
      </c>
      <c r="M177" s="37">
        <f t="shared" si="29"/>
        <v>12193437.006925223</v>
      </c>
      <c r="N177" s="41">
        <f>'jan-juli'!M177</f>
        <v>11238284.206712646</v>
      </c>
      <c r="O177" s="41">
        <f t="shared" si="30"/>
        <v>955152.80021257699</v>
      </c>
      <c r="Q177" s="61"/>
      <c r="R177" s="62"/>
      <c r="S177" s="62"/>
      <c r="T177" s="62"/>
    </row>
    <row r="178" spans="1:20" s="34" customFormat="1" x14ac:dyDescent="0.2">
      <c r="A178" s="33">
        <v>3435</v>
      </c>
      <c r="B178" s="34" t="s">
        <v>118</v>
      </c>
      <c r="C178" s="36">
        <v>56707324</v>
      </c>
      <c r="D178" s="36">
        <f>'jan-juli'!D178</f>
        <v>3591</v>
      </c>
      <c r="E178" s="37">
        <f t="shared" si="21"/>
        <v>15791.513227513227</v>
      </c>
      <c r="F178" s="38">
        <f t="shared" si="22"/>
        <v>0.66191589454677013</v>
      </c>
      <c r="G178" s="37">
        <f t="shared" si="23"/>
        <v>4839.4604214171068</v>
      </c>
      <c r="H178" s="39">
        <f t="shared" si="24"/>
        <v>1988.0137582810178</v>
      </c>
      <c r="I178" s="37">
        <f t="shared" si="25"/>
        <v>6827.4741796981243</v>
      </c>
      <c r="J178" s="81">
        <f t="shared" si="26"/>
        <v>-338.32834152758278</v>
      </c>
      <c r="K178" s="37">
        <f t="shared" si="27"/>
        <v>6489.1458381705415</v>
      </c>
      <c r="L178" s="37">
        <f t="shared" si="28"/>
        <v>24517459.779295966</v>
      </c>
      <c r="M178" s="37">
        <f t="shared" si="29"/>
        <v>23302522.704870414</v>
      </c>
      <c r="N178" s="41">
        <f>'jan-juli'!M178</f>
        <v>21621026.645027187</v>
      </c>
      <c r="O178" s="41">
        <f t="shared" si="30"/>
        <v>1681496.0598432273</v>
      </c>
      <c r="Q178" s="61"/>
      <c r="R178" s="62"/>
      <c r="S178" s="62"/>
      <c r="T178" s="62"/>
    </row>
    <row r="179" spans="1:20" s="34" customFormat="1" x14ac:dyDescent="0.2">
      <c r="A179" s="33">
        <v>3436</v>
      </c>
      <c r="B179" s="34" t="s">
        <v>119</v>
      </c>
      <c r="C179" s="36">
        <v>118794972</v>
      </c>
      <c r="D179" s="36">
        <f>'jan-juli'!D179</f>
        <v>5628</v>
      </c>
      <c r="E179" s="37">
        <f t="shared" si="21"/>
        <v>21107.848614072496</v>
      </c>
      <c r="F179" s="38">
        <f t="shared" si="22"/>
        <v>0.8847550134080332</v>
      </c>
      <c r="G179" s="37">
        <f t="shared" si="23"/>
        <v>1649.6591894815458</v>
      </c>
      <c r="H179" s="39">
        <f t="shared" si="24"/>
        <v>127.29637298527376</v>
      </c>
      <c r="I179" s="37">
        <f t="shared" si="25"/>
        <v>1776.9555624668196</v>
      </c>
      <c r="J179" s="81">
        <f t="shared" si="26"/>
        <v>-338.32834152758278</v>
      </c>
      <c r="K179" s="37">
        <f t="shared" si="27"/>
        <v>1438.6272209392368</v>
      </c>
      <c r="L179" s="37">
        <f t="shared" si="28"/>
        <v>10000705.905563261</v>
      </c>
      <c r="M179" s="37">
        <f t="shared" si="29"/>
        <v>8096593.9994460251</v>
      </c>
      <c r="N179" s="41">
        <f>'jan-juli'!M179</f>
        <v>8044092.5079958169</v>
      </c>
      <c r="O179" s="41">
        <f t="shared" si="30"/>
        <v>52501.491450208239</v>
      </c>
      <c r="Q179" s="61"/>
      <c r="R179" s="62"/>
      <c r="S179" s="62"/>
      <c r="T179" s="62"/>
    </row>
    <row r="180" spans="1:20" s="34" customFormat="1" x14ac:dyDescent="0.2">
      <c r="A180" s="33">
        <v>3437</v>
      </c>
      <c r="B180" s="34" t="s">
        <v>120</v>
      </c>
      <c r="C180" s="36">
        <v>83912990</v>
      </c>
      <c r="D180" s="36">
        <f>'jan-juli'!D180</f>
        <v>5531</v>
      </c>
      <c r="E180" s="37">
        <f t="shared" si="21"/>
        <v>15171.395769300307</v>
      </c>
      <c r="F180" s="38">
        <f t="shared" si="22"/>
        <v>0.63592309726614415</v>
      </c>
      <c r="G180" s="37">
        <f t="shared" si="23"/>
        <v>5211.5308963448597</v>
      </c>
      <c r="H180" s="39">
        <f t="shared" si="24"/>
        <v>2205.0548686555398</v>
      </c>
      <c r="I180" s="37">
        <f t="shared" si="25"/>
        <v>7416.5857650004</v>
      </c>
      <c r="J180" s="81">
        <f t="shared" si="26"/>
        <v>-338.32834152758278</v>
      </c>
      <c r="K180" s="37">
        <f t="shared" si="27"/>
        <v>7078.2574234728172</v>
      </c>
      <c r="L180" s="37">
        <f t="shared" si="28"/>
        <v>41021135.866217211</v>
      </c>
      <c r="M180" s="37">
        <f t="shared" si="29"/>
        <v>39149841.809228152</v>
      </c>
      <c r="N180" s="41">
        <f>'jan-juli'!M180</f>
        <v>37030612.64309255</v>
      </c>
      <c r="O180" s="41">
        <f t="shared" si="30"/>
        <v>2119229.1661356017</v>
      </c>
      <c r="Q180" s="61"/>
      <c r="R180" s="62"/>
      <c r="S180" s="62"/>
      <c r="T180" s="62"/>
    </row>
    <row r="181" spans="1:20" s="34" customFormat="1" x14ac:dyDescent="0.2">
      <c r="A181" s="33">
        <v>3438</v>
      </c>
      <c r="B181" s="34" t="s">
        <v>121</v>
      </c>
      <c r="C181" s="36">
        <v>60444679</v>
      </c>
      <c r="D181" s="36">
        <f>'jan-juli'!D181</f>
        <v>3064</v>
      </c>
      <c r="E181" s="37">
        <f t="shared" si="21"/>
        <v>19727.375652741513</v>
      </c>
      <c r="F181" s="38">
        <f t="shared" si="22"/>
        <v>0.82689121138144805</v>
      </c>
      <c r="G181" s="37">
        <f t="shared" si="23"/>
        <v>2477.9429662801354</v>
      </c>
      <c r="H181" s="39">
        <f t="shared" si="24"/>
        <v>610.46190945111766</v>
      </c>
      <c r="I181" s="37">
        <f t="shared" si="25"/>
        <v>3088.404875731253</v>
      </c>
      <c r="J181" s="81">
        <f t="shared" si="26"/>
        <v>-338.32834152758278</v>
      </c>
      <c r="K181" s="37">
        <f t="shared" si="27"/>
        <v>2750.0765342036702</v>
      </c>
      <c r="L181" s="37">
        <f t="shared" si="28"/>
        <v>9462872.5392405596</v>
      </c>
      <c r="M181" s="37">
        <f t="shared" si="29"/>
        <v>8426234.5008000452</v>
      </c>
      <c r="N181" s="41">
        <f>'jan-juli'!M181</f>
        <v>8112713.2047795346</v>
      </c>
      <c r="O181" s="41">
        <f t="shared" si="30"/>
        <v>313521.29602051061</v>
      </c>
      <c r="Q181" s="61"/>
      <c r="R181" s="62"/>
      <c r="S181" s="62"/>
      <c r="T181" s="62"/>
    </row>
    <row r="182" spans="1:20" s="34" customFormat="1" x14ac:dyDescent="0.2">
      <c r="A182" s="33">
        <v>3439</v>
      </c>
      <c r="B182" s="34" t="s">
        <v>122</v>
      </c>
      <c r="C182" s="36">
        <v>83466997</v>
      </c>
      <c r="D182" s="36">
        <f>'jan-juli'!D182</f>
        <v>4385</v>
      </c>
      <c r="E182" s="37">
        <f t="shared" si="21"/>
        <v>19034.662941847208</v>
      </c>
      <c r="F182" s="38">
        <f t="shared" si="22"/>
        <v>0.79785551688596057</v>
      </c>
      <c r="G182" s="37">
        <f t="shared" si="23"/>
        <v>2893.570592816719</v>
      </c>
      <c r="H182" s="39">
        <f t="shared" si="24"/>
        <v>852.91135826412483</v>
      </c>
      <c r="I182" s="37">
        <f t="shared" si="25"/>
        <v>3746.4819510808438</v>
      </c>
      <c r="J182" s="81">
        <f t="shared" si="26"/>
        <v>-338.32834152758278</v>
      </c>
      <c r="K182" s="37">
        <f t="shared" si="27"/>
        <v>3408.153609553261</v>
      </c>
      <c r="L182" s="37">
        <f t="shared" si="28"/>
        <v>16428323.3554895</v>
      </c>
      <c r="M182" s="37">
        <f t="shared" si="29"/>
        <v>14944753.57789105</v>
      </c>
      <c r="N182" s="41">
        <f>'jan-juli'!M182</f>
        <v>14283898.856709605</v>
      </c>
      <c r="O182" s="41">
        <f t="shared" si="30"/>
        <v>660854.72118144482</v>
      </c>
      <c r="Q182" s="61"/>
      <c r="R182" s="62"/>
      <c r="S182" s="62"/>
      <c r="T182" s="62"/>
    </row>
    <row r="183" spans="1:20" s="34" customFormat="1" x14ac:dyDescent="0.2">
      <c r="A183" s="33">
        <v>3440</v>
      </c>
      <c r="B183" s="34" t="s">
        <v>123</v>
      </c>
      <c r="C183" s="36">
        <v>107553894</v>
      </c>
      <c r="D183" s="36">
        <f>'jan-juli'!D183</f>
        <v>5082</v>
      </c>
      <c r="E183" s="37">
        <f t="shared" si="21"/>
        <v>21163.694214876032</v>
      </c>
      <c r="F183" s="38">
        <f t="shared" si="22"/>
        <v>0.88709583345990572</v>
      </c>
      <c r="G183" s="37">
        <f t="shared" si="23"/>
        <v>1616.1518289994244</v>
      </c>
      <c r="H183" s="39">
        <f t="shared" si="24"/>
        <v>107.75041270403635</v>
      </c>
      <c r="I183" s="37">
        <f t="shared" si="25"/>
        <v>1723.9022417034607</v>
      </c>
      <c r="J183" s="81">
        <f t="shared" si="26"/>
        <v>-338.32834152758278</v>
      </c>
      <c r="K183" s="37">
        <f t="shared" si="27"/>
        <v>1385.573900175878</v>
      </c>
      <c r="L183" s="37">
        <f t="shared" si="28"/>
        <v>8760871.1923369877</v>
      </c>
      <c r="M183" s="37">
        <f t="shared" si="29"/>
        <v>7041486.5606938116</v>
      </c>
      <c r="N183" s="41">
        <f>'jan-juli'!M183</f>
        <v>5697367.6034887712</v>
      </c>
      <c r="O183" s="41">
        <f t="shared" si="30"/>
        <v>1344118.9572050404</v>
      </c>
      <c r="Q183" s="61"/>
      <c r="R183" s="62"/>
      <c r="S183" s="62"/>
      <c r="T183" s="62"/>
    </row>
    <row r="184" spans="1:20" s="34" customFormat="1" x14ac:dyDescent="0.2">
      <c r="A184" s="33">
        <v>3441</v>
      </c>
      <c r="B184" s="34" t="s">
        <v>124</v>
      </c>
      <c r="C184" s="36">
        <v>115292509</v>
      </c>
      <c r="D184" s="36">
        <f>'jan-juli'!D184</f>
        <v>6079</v>
      </c>
      <c r="E184" s="37">
        <f t="shared" si="21"/>
        <v>18965.703076163842</v>
      </c>
      <c r="F184" s="38">
        <f t="shared" si="22"/>
        <v>0.79496500028226347</v>
      </c>
      <c r="G184" s="37">
        <f t="shared" si="23"/>
        <v>2934.9465122267384</v>
      </c>
      <c r="H184" s="39">
        <f t="shared" si="24"/>
        <v>877.04731125330284</v>
      </c>
      <c r="I184" s="37">
        <f t="shared" si="25"/>
        <v>3811.9938234800411</v>
      </c>
      <c r="J184" s="81">
        <f t="shared" si="26"/>
        <v>-338.32834152758278</v>
      </c>
      <c r="K184" s="37">
        <f t="shared" si="27"/>
        <v>3473.6654819524583</v>
      </c>
      <c r="L184" s="37">
        <f t="shared" si="28"/>
        <v>23173110.45293517</v>
      </c>
      <c r="M184" s="37">
        <f t="shared" si="29"/>
        <v>21116412.464788996</v>
      </c>
      <c r="N184" s="41">
        <f>'jan-juli'!M184</f>
        <v>19749828.691205859</v>
      </c>
      <c r="O184" s="41">
        <f t="shared" si="30"/>
        <v>1366583.7735831365</v>
      </c>
      <c r="Q184" s="61"/>
      <c r="R184" s="62"/>
      <c r="S184" s="62"/>
      <c r="T184" s="62"/>
    </row>
    <row r="185" spans="1:20" s="34" customFormat="1" x14ac:dyDescent="0.2">
      <c r="A185" s="33">
        <v>3442</v>
      </c>
      <c r="B185" s="34" t="s">
        <v>125</v>
      </c>
      <c r="C185" s="36">
        <v>277097457</v>
      </c>
      <c r="D185" s="36">
        <f>'jan-juli'!D185</f>
        <v>14827</v>
      </c>
      <c r="E185" s="37">
        <f t="shared" si="21"/>
        <v>18688.706886086195</v>
      </c>
      <c r="F185" s="38">
        <f t="shared" si="22"/>
        <v>0.78335444857010395</v>
      </c>
      <c r="G185" s="37">
        <f t="shared" si="23"/>
        <v>3101.1442262733267</v>
      </c>
      <c r="H185" s="39">
        <f t="shared" si="24"/>
        <v>973.99597778047928</v>
      </c>
      <c r="I185" s="37">
        <f t="shared" si="25"/>
        <v>4075.140204053806</v>
      </c>
      <c r="J185" s="81">
        <f t="shared" si="26"/>
        <v>-338.32834152758278</v>
      </c>
      <c r="K185" s="37">
        <f t="shared" si="27"/>
        <v>3736.8118625262232</v>
      </c>
      <c r="L185" s="37">
        <f t="shared" si="28"/>
        <v>60422103.805505782</v>
      </c>
      <c r="M185" s="37">
        <f t="shared" si="29"/>
        <v>55405709.485676311</v>
      </c>
      <c r="N185" s="41">
        <f>'jan-juli'!M185</f>
        <v>56184256.274956323</v>
      </c>
      <c r="O185" s="41">
        <f t="shared" si="30"/>
        <v>-778546.78928001225</v>
      </c>
      <c r="Q185" s="61"/>
      <c r="R185" s="62"/>
      <c r="S185" s="62"/>
      <c r="T185" s="62"/>
    </row>
    <row r="186" spans="1:20" s="34" customFormat="1" x14ac:dyDescent="0.2">
      <c r="A186" s="33">
        <v>3443</v>
      </c>
      <c r="B186" s="34" t="s">
        <v>126</v>
      </c>
      <c r="C186" s="36">
        <v>231081910</v>
      </c>
      <c r="D186" s="36">
        <f>'jan-juli'!D186</f>
        <v>13572</v>
      </c>
      <c r="E186" s="37">
        <f t="shared" si="21"/>
        <v>17026.371205422929</v>
      </c>
      <c r="F186" s="38">
        <f t="shared" si="22"/>
        <v>0.71367610975288642</v>
      </c>
      <c r="G186" s="37">
        <f t="shared" si="23"/>
        <v>4098.5456346712863</v>
      </c>
      <c r="H186" s="39">
        <f t="shared" si="24"/>
        <v>1555.8134660126223</v>
      </c>
      <c r="I186" s="37">
        <f t="shared" si="25"/>
        <v>5654.3591006839088</v>
      </c>
      <c r="J186" s="81">
        <f t="shared" si="26"/>
        <v>-338.32834152758278</v>
      </c>
      <c r="K186" s="37">
        <f t="shared" si="27"/>
        <v>5316.030759156326</v>
      </c>
      <c r="L186" s="37">
        <f t="shared" si="28"/>
        <v>76740961.714482009</v>
      </c>
      <c r="M186" s="37">
        <f t="shared" si="29"/>
        <v>72149169.463269651</v>
      </c>
      <c r="N186" s="41">
        <f>'jan-juli'!M186</f>
        <v>66911788.362032555</v>
      </c>
      <c r="O186" s="41">
        <f t="shared" si="30"/>
        <v>5237381.1012370959</v>
      </c>
      <c r="Q186" s="61"/>
      <c r="R186" s="62"/>
      <c r="S186" s="62"/>
      <c r="T186" s="62"/>
    </row>
    <row r="187" spans="1:20" s="34" customFormat="1" x14ac:dyDescent="0.2">
      <c r="A187" s="33">
        <v>3446</v>
      </c>
      <c r="B187" s="34" t="s">
        <v>129</v>
      </c>
      <c r="C187" s="36">
        <v>264801619</v>
      </c>
      <c r="D187" s="36">
        <f>'jan-juli'!D187</f>
        <v>13633</v>
      </c>
      <c r="E187" s="37">
        <f t="shared" si="21"/>
        <v>19423.576542213745</v>
      </c>
      <c r="F187" s="38">
        <f t="shared" si="22"/>
        <v>0.8141571904481566</v>
      </c>
      <c r="G187" s="37">
        <f t="shared" si="23"/>
        <v>2660.2224325967968</v>
      </c>
      <c r="H187" s="39">
        <f t="shared" si="24"/>
        <v>716.79159813583681</v>
      </c>
      <c r="I187" s="37">
        <f t="shared" si="25"/>
        <v>3377.0140307326337</v>
      </c>
      <c r="J187" s="81">
        <f t="shared" si="26"/>
        <v>-338.32834152758278</v>
      </c>
      <c r="K187" s="37">
        <f t="shared" si="27"/>
        <v>3038.6856892050509</v>
      </c>
      <c r="L187" s="37">
        <f t="shared" si="28"/>
        <v>46038832.280977994</v>
      </c>
      <c r="M187" s="37">
        <f t="shared" si="29"/>
        <v>41426402.000932463</v>
      </c>
      <c r="N187" s="41">
        <f>'jan-juli'!M187</f>
        <v>37493338.842023298</v>
      </c>
      <c r="O187" s="41">
        <f t="shared" si="30"/>
        <v>3933063.1589091644</v>
      </c>
      <c r="Q187" s="61"/>
      <c r="R187" s="62"/>
      <c r="S187" s="62"/>
      <c r="T187" s="62"/>
    </row>
    <row r="188" spans="1:20" s="34" customFormat="1" x14ac:dyDescent="0.2">
      <c r="A188" s="33">
        <v>3447</v>
      </c>
      <c r="B188" s="34" t="s">
        <v>130</v>
      </c>
      <c r="C188" s="36">
        <v>86639885</v>
      </c>
      <c r="D188" s="36">
        <f>'jan-juli'!D188</f>
        <v>5535</v>
      </c>
      <c r="E188" s="37">
        <f t="shared" si="21"/>
        <v>15653.095754290876</v>
      </c>
      <c r="F188" s="38">
        <f t="shared" si="22"/>
        <v>0.65611399802875647</v>
      </c>
      <c r="G188" s="37">
        <f t="shared" si="23"/>
        <v>4922.5109053505175</v>
      </c>
      <c r="H188" s="39">
        <f t="shared" si="24"/>
        <v>2036.4598739088406</v>
      </c>
      <c r="I188" s="37">
        <f t="shared" si="25"/>
        <v>6958.9707792593581</v>
      </c>
      <c r="J188" s="81">
        <f t="shared" si="26"/>
        <v>-338.32834152758278</v>
      </c>
      <c r="K188" s="37">
        <f t="shared" si="27"/>
        <v>6620.6424377317753</v>
      </c>
      <c r="L188" s="37">
        <f t="shared" si="28"/>
        <v>38517903.263200544</v>
      </c>
      <c r="M188" s="37">
        <f t="shared" si="29"/>
        <v>36645255.892845377</v>
      </c>
      <c r="N188" s="41">
        <f>'jan-juli'!M188</f>
        <v>34375897.230305053</v>
      </c>
      <c r="O188" s="41">
        <f t="shared" si="30"/>
        <v>2269358.662540324</v>
      </c>
      <c r="Q188" s="61"/>
      <c r="R188" s="62"/>
      <c r="S188" s="62"/>
      <c r="T188" s="62"/>
    </row>
    <row r="189" spans="1:20" s="34" customFormat="1" x14ac:dyDescent="0.2">
      <c r="A189" s="33">
        <v>3448</v>
      </c>
      <c r="B189" s="34" t="s">
        <v>131</v>
      </c>
      <c r="C189" s="36">
        <v>109770639</v>
      </c>
      <c r="D189" s="36">
        <f>'jan-juli'!D189</f>
        <v>6577</v>
      </c>
      <c r="E189" s="37">
        <f t="shared" si="21"/>
        <v>16690.077390907707</v>
      </c>
      <c r="F189" s="38">
        <f t="shared" si="22"/>
        <v>0.69958004322282386</v>
      </c>
      <c r="G189" s="37">
        <f t="shared" si="23"/>
        <v>4300.3219233804193</v>
      </c>
      <c r="H189" s="39">
        <f t="shared" si="24"/>
        <v>1673.51630109295</v>
      </c>
      <c r="I189" s="37">
        <f t="shared" si="25"/>
        <v>5973.8382244733693</v>
      </c>
      <c r="J189" s="81">
        <f t="shared" si="26"/>
        <v>-338.32834152758278</v>
      </c>
      <c r="K189" s="37">
        <f t="shared" si="27"/>
        <v>5635.5098829457866</v>
      </c>
      <c r="L189" s="37">
        <f t="shared" si="28"/>
        <v>39289934.00236135</v>
      </c>
      <c r="M189" s="37">
        <f t="shared" si="29"/>
        <v>37064748.500134438</v>
      </c>
      <c r="N189" s="41">
        <f>'jan-juli'!M189</f>
        <v>34324350.649162851</v>
      </c>
      <c r="O189" s="41">
        <f t="shared" si="30"/>
        <v>2740397.850971587</v>
      </c>
      <c r="Q189" s="61"/>
      <c r="R189" s="62"/>
      <c r="S189" s="62"/>
      <c r="T189" s="62"/>
    </row>
    <row r="190" spans="1:20" s="34" customFormat="1" x14ac:dyDescent="0.2">
      <c r="A190" s="33">
        <v>3449</v>
      </c>
      <c r="B190" s="34" t="s">
        <v>132</v>
      </c>
      <c r="C190" s="36">
        <v>47502672</v>
      </c>
      <c r="D190" s="36">
        <f>'jan-juli'!D190</f>
        <v>2889</v>
      </c>
      <c r="E190" s="37">
        <f t="shared" si="21"/>
        <v>16442.600207684322</v>
      </c>
      <c r="F190" s="38">
        <f t="shared" si="22"/>
        <v>0.68920680800760581</v>
      </c>
      <c r="G190" s="37">
        <f t="shared" si="23"/>
        <v>4448.8082333144503</v>
      </c>
      <c r="H190" s="39">
        <f t="shared" si="24"/>
        <v>1760.1333152211348</v>
      </c>
      <c r="I190" s="37">
        <f t="shared" si="25"/>
        <v>6208.9415485355848</v>
      </c>
      <c r="J190" s="81">
        <f t="shared" si="26"/>
        <v>-338.32834152758278</v>
      </c>
      <c r="K190" s="37">
        <f t="shared" si="27"/>
        <v>5870.6132070080021</v>
      </c>
      <c r="L190" s="37">
        <f t="shared" si="28"/>
        <v>17937632.133719306</v>
      </c>
      <c r="M190" s="37">
        <f t="shared" si="29"/>
        <v>16960201.555046119</v>
      </c>
      <c r="N190" s="41">
        <f>'jan-juli'!M190</f>
        <v>16150233.189232398</v>
      </c>
      <c r="O190" s="41">
        <f t="shared" si="30"/>
        <v>809968.36581372097</v>
      </c>
      <c r="Q190" s="61"/>
      <c r="R190" s="62"/>
      <c r="S190" s="62"/>
      <c r="T190" s="62"/>
    </row>
    <row r="191" spans="1:20" s="34" customFormat="1" x14ac:dyDescent="0.2">
      <c r="A191" s="33">
        <v>3450</v>
      </c>
      <c r="B191" s="34" t="s">
        <v>133</v>
      </c>
      <c r="C191" s="36">
        <v>20939598</v>
      </c>
      <c r="D191" s="36">
        <f>'jan-juli'!D191</f>
        <v>1256</v>
      </c>
      <c r="E191" s="37">
        <f t="shared" si="21"/>
        <v>16671.654458598725</v>
      </c>
      <c r="F191" s="38">
        <f t="shared" si="22"/>
        <v>0.69880782896167071</v>
      </c>
      <c r="G191" s="37">
        <f t="shared" si="23"/>
        <v>4311.3756827658081</v>
      </c>
      <c r="H191" s="39">
        <f t="shared" si="24"/>
        <v>1679.9643274010937</v>
      </c>
      <c r="I191" s="37">
        <f t="shared" si="25"/>
        <v>5991.3400101669013</v>
      </c>
      <c r="J191" s="81">
        <f t="shared" si="26"/>
        <v>-338.32834152758278</v>
      </c>
      <c r="K191" s="37">
        <f t="shared" si="27"/>
        <v>5653.0116686393185</v>
      </c>
      <c r="L191" s="37">
        <f t="shared" si="28"/>
        <v>7525123.0527696284</v>
      </c>
      <c r="M191" s="37">
        <f t="shared" si="29"/>
        <v>7100182.6558109839</v>
      </c>
      <c r="N191" s="41">
        <f>'jan-juli'!M191</f>
        <v>6678932.3847268568</v>
      </c>
      <c r="O191" s="41">
        <f t="shared" si="30"/>
        <v>421250.27108412702</v>
      </c>
      <c r="Q191" s="61"/>
      <c r="R191" s="62"/>
      <c r="S191" s="62"/>
      <c r="T191" s="62"/>
    </row>
    <row r="192" spans="1:20" s="34" customFormat="1" x14ac:dyDescent="0.2">
      <c r="A192" s="33">
        <v>3451</v>
      </c>
      <c r="B192" s="34" t="s">
        <v>134</v>
      </c>
      <c r="C192" s="36">
        <v>126306795</v>
      </c>
      <c r="D192" s="36">
        <f>'jan-juli'!D192</f>
        <v>6354</v>
      </c>
      <c r="E192" s="37">
        <f t="shared" si="21"/>
        <v>19878.312086874408</v>
      </c>
      <c r="F192" s="38">
        <f t="shared" si="22"/>
        <v>0.83321785173436291</v>
      </c>
      <c r="G192" s="37">
        <f t="shared" si="23"/>
        <v>2387.3811058003985</v>
      </c>
      <c r="H192" s="39">
        <f t="shared" si="24"/>
        <v>557.63415750460456</v>
      </c>
      <c r="I192" s="37">
        <f t="shared" si="25"/>
        <v>2945.0152633050029</v>
      </c>
      <c r="J192" s="81">
        <f t="shared" si="26"/>
        <v>-338.32834152758278</v>
      </c>
      <c r="K192" s="37">
        <f t="shared" si="27"/>
        <v>2606.6869217774201</v>
      </c>
      <c r="L192" s="37">
        <f t="shared" si="28"/>
        <v>18712626.98303999</v>
      </c>
      <c r="M192" s="37">
        <f t="shared" si="29"/>
        <v>16562888.700973727</v>
      </c>
      <c r="N192" s="41">
        <f>'jan-juli'!M192</f>
        <v>15008481.987065641</v>
      </c>
      <c r="O192" s="41">
        <f t="shared" si="30"/>
        <v>1554406.7139080856</v>
      </c>
      <c r="Q192" s="61"/>
      <c r="R192" s="62"/>
      <c r="S192" s="62"/>
      <c r="T192" s="62"/>
    </row>
    <row r="193" spans="1:20" s="34" customFormat="1" x14ac:dyDescent="0.2">
      <c r="A193" s="33">
        <v>3452</v>
      </c>
      <c r="B193" s="34" t="s">
        <v>135</v>
      </c>
      <c r="C193" s="36">
        <v>46498004</v>
      </c>
      <c r="D193" s="36">
        <f>'jan-juli'!D193</f>
        <v>2111</v>
      </c>
      <c r="E193" s="37">
        <f t="shared" si="21"/>
        <v>22026.529606821412</v>
      </c>
      <c r="F193" s="38">
        <f t="shared" si="22"/>
        <v>0.92326237760787766</v>
      </c>
      <c r="G193" s="37">
        <f t="shared" si="23"/>
        <v>1098.4505938321963</v>
      </c>
      <c r="H193" s="39">
        <f t="shared" si="24"/>
        <v>0</v>
      </c>
      <c r="I193" s="37">
        <f t="shared" si="25"/>
        <v>1098.4505938321963</v>
      </c>
      <c r="J193" s="81">
        <f t="shared" si="26"/>
        <v>-338.32834152758278</v>
      </c>
      <c r="K193" s="37">
        <f t="shared" si="27"/>
        <v>760.12225230461354</v>
      </c>
      <c r="L193" s="37">
        <f t="shared" si="28"/>
        <v>2318829.2035797662</v>
      </c>
      <c r="M193" s="37">
        <f t="shared" si="29"/>
        <v>1604618.0746150392</v>
      </c>
      <c r="N193" s="41">
        <f>'jan-juli'!M193</f>
        <v>1796084.9540128356</v>
      </c>
      <c r="O193" s="41">
        <f t="shared" si="30"/>
        <v>-191466.87939779647</v>
      </c>
      <c r="Q193" s="61"/>
      <c r="R193" s="62"/>
      <c r="S193" s="62"/>
      <c r="T193" s="62"/>
    </row>
    <row r="194" spans="1:20" s="34" customFormat="1" x14ac:dyDescent="0.2">
      <c r="A194" s="33">
        <v>3453</v>
      </c>
      <c r="B194" s="34" t="s">
        <v>136</v>
      </c>
      <c r="C194" s="36">
        <v>71234479</v>
      </c>
      <c r="D194" s="36">
        <f>'jan-juli'!D194</f>
        <v>3252</v>
      </c>
      <c r="E194" s="37">
        <f t="shared" si="21"/>
        <v>21904.821340713406</v>
      </c>
      <c r="F194" s="38">
        <f t="shared" si="22"/>
        <v>0.91816086297315236</v>
      </c>
      <c r="G194" s="37">
        <f t="shared" si="23"/>
        <v>1171.4755534969997</v>
      </c>
      <c r="H194" s="39">
        <f t="shared" si="24"/>
        <v>0</v>
      </c>
      <c r="I194" s="37">
        <f t="shared" si="25"/>
        <v>1171.4755534969997</v>
      </c>
      <c r="J194" s="81">
        <f t="shared" si="26"/>
        <v>-338.32834152758278</v>
      </c>
      <c r="K194" s="37">
        <f t="shared" si="27"/>
        <v>833.14721196941696</v>
      </c>
      <c r="L194" s="37">
        <f t="shared" si="28"/>
        <v>3809638.4999722433</v>
      </c>
      <c r="M194" s="37">
        <f t="shared" si="29"/>
        <v>2709394.733324544</v>
      </c>
      <c r="N194" s="41">
        <f>'jan-juli'!M194</f>
        <v>2403644.7668639217</v>
      </c>
      <c r="O194" s="41">
        <f t="shared" si="30"/>
        <v>305749.96646062238</v>
      </c>
      <c r="Q194" s="61"/>
      <c r="R194" s="62"/>
      <c r="S194" s="62"/>
      <c r="T194" s="62"/>
    </row>
    <row r="195" spans="1:20" s="34" customFormat="1" x14ac:dyDescent="0.2">
      <c r="A195" s="33">
        <v>3454</v>
      </c>
      <c r="B195" s="34" t="s">
        <v>137</v>
      </c>
      <c r="C195" s="36">
        <v>31947837</v>
      </c>
      <c r="D195" s="36">
        <f>'jan-juli'!D195</f>
        <v>1587</v>
      </c>
      <c r="E195" s="37">
        <f t="shared" si="21"/>
        <v>20130.962192816634</v>
      </c>
      <c r="F195" s="38">
        <f t="shared" si="22"/>
        <v>0.84380791479372308</v>
      </c>
      <c r="G195" s="37">
        <f t="shared" si="23"/>
        <v>2235.7910422350628</v>
      </c>
      <c r="H195" s="39">
        <f t="shared" si="24"/>
        <v>469.20662042482542</v>
      </c>
      <c r="I195" s="37">
        <f t="shared" si="25"/>
        <v>2704.9976626598882</v>
      </c>
      <c r="J195" s="81">
        <f t="shared" si="26"/>
        <v>-338.32834152758278</v>
      </c>
      <c r="K195" s="37">
        <f t="shared" si="27"/>
        <v>2366.6693211323054</v>
      </c>
      <c r="L195" s="37">
        <f t="shared" si="28"/>
        <v>4292831.2906412426</v>
      </c>
      <c r="M195" s="37">
        <f t="shared" si="29"/>
        <v>3755904.2126369686</v>
      </c>
      <c r="N195" s="41">
        <f>'jan-juli'!M195</f>
        <v>3713461.6515617203</v>
      </c>
      <c r="O195" s="41">
        <f t="shared" si="30"/>
        <v>42442.56107524829</v>
      </c>
      <c r="Q195" s="61"/>
      <c r="R195" s="62"/>
      <c r="S195" s="62"/>
      <c r="T195" s="62"/>
    </row>
    <row r="196" spans="1:20" s="34" customFormat="1" x14ac:dyDescent="0.2">
      <c r="A196" s="33">
        <v>3801</v>
      </c>
      <c r="B196" s="34" t="s">
        <v>155</v>
      </c>
      <c r="C196" s="36">
        <v>513407919</v>
      </c>
      <c r="D196" s="36">
        <f>'jan-juli'!D196</f>
        <v>27502</v>
      </c>
      <c r="E196" s="37">
        <f t="shared" si="21"/>
        <v>18668.021198458293</v>
      </c>
      <c r="F196" s="38">
        <f t="shared" si="22"/>
        <v>0.78248738882520996</v>
      </c>
      <c r="G196" s="37">
        <f t="shared" si="23"/>
        <v>3113.5556388500677</v>
      </c>
      <c r="H196" s="39">
        <f t="shared" si="24"/>
        <v>981.23596845024485</v>
      </c>
      <c r="I196" s="37">
        <f t="shared" si="25"/>
        <v>4094.7916073003125</v>
      </c>
      <c r="J196" s="81">
        <f t="shared" si="26"/>
        <v>-338.32834152758278</v>
      </c>
      <c r="K196" s="37">
        <f t="shared" si="27"/>
        <v>3756.4632657727298</v>
      </c>
      <c r="L196" s="37">
        <f t="shared" si="28"/>
        <v>112614958.7839732</v>
      </c>
      <c r="M196" s="37">
        <f t="shared" si="29"/>
        <v>103310252.73528162</v>
      </c>
      <c r="N196" s="41">
        <f>'jan-juli'!M196</f>
        <v>96594180.379584417</v>
      </c>
      <c r="O196" s="41">
        <f t="shared" si="30"/>
        <v>6716072.3556971997</v>
      </c>
      <c r="Q196" s="61"/>
      <c r="R196" s="62"/>
      <c r="S196" s="62"/>
      <c r="T196" s="62"/>
    </row>
    <row r="197" spans="1:20" s="34" customFormat="1" x14ac:dyDescent="0.2">
      <c r="A197" s="33">
        <v>3802</v>
      </c>
      <c r="B197" s="34" t="s">
        <v>160</v>
      </c>
      <c r="C197" s="36">
        <v>536639889</v>
      </c>
      <c r="D197" s="36">
        <f>'jan-juli'!D197</f>
        <v>25681</v>
      </c>
      <c r="E197" s="37">
        <f t="shared" si="21"/>
        <v>20896.378217359135</v>
      </c>
      <c r="F197" s="38">
        <f t="shared" si="22"/>
        <v>0.87589103597952378</v>
      </c>
      <c r="G197" s="37">
        <f t="shared" si="23"/>
        <v>1776.5414275095623</v>
      </c>
      <c r="H197" s="39">
        <f t="shared" si="24"/>
        <v>201.31101183495011</v>
      </c>
      <c r="I197" s="37">
        <f t="shared" si="25"/>
        <v>1977.8524393445123</v>
      </c>
      <c r="J197" s="81">
        <f t="shared" si="26"/>
        <v>-338.32834152758278</v>
      </c>
      <c r="K197" s="37">
        <f t="shared" si="27"/>
        <v>1639.5240978169295</v>
      </c>
      <c r="L197" s="37">
        <f t="shared" si="28"/>
        <v>50793228.494806416</v>
      </c>
      <c r="M197" s="37">
        <f t="shared" si="29"/>
        <v>42104618.356036566</v>
      </c>
      <c r="N197" s="41">
        <f>'jan-juli'!M197</f>
        <v>39758291.626091085</v>
      </c>
      <c r="O197" s="41">
        <f t="shared" si="30"/>
        <v>2346326.7299454808</v>
      </c>
      <c r="Q197" s="61"/>
      <c r="R197" s="62"/>
      <c r="S197" s="62"/>
      <c r="T197" s="62"/>
    </row>
    <row r="198" spans="1:20" s="34" customFormat="1" x14ac:dyDescent="0.2">
      <c r="A198" s="33">
        <v>3803</v>
      </c>
      <c r="B198" s="34" t="s">
        <v>156</v>
      </c>
      <c r="C198" s="36">
        <v>1349675233</v>
      </c>
      <c r="D198" s="36">
        <f>'jan-juli'!D198</f>
        <v>57794</v>
      </c>
      <c r="E198" s="37">
        <f t="shared" si="21"/>
        <v>23353.206786171573</v>
      </c>
      <c r="F198" s="38">
        <f t="shared" si="22"/>
        <v>0.97887127963598519</v>
      </c>
      <c r="G198" s="37">
        <f t="shared" si="23"/>
        <v>302.44428622209961</v>
      </c>
      <c r="H198" s="39">
        <f t="shared" si="24"/>
        <v>0</v>
      </c>
      <c r="I198" s="37">
        <f t="shared" si="25"/>
        <v>302.44428622209961</v>
      </c>
      <c r="J198" s="81">
        <f t="shared" si="26"/>
        <v>-338.32834152758278</v>
      </c>
      <c r="K198" s="37">
        <f t="shared" si="27"/>
        <v>-35.884055305483173</v>
      </c>
      <c r="L198" s="37">
        <f t="shared" si="28"/>
        <v>17479465.077920023</v>
      </c>
      <c r="M198" s="37">
        <f t="shared" si="29"/>
        <v>-2073883.0923250944</v>
      </c>
      <c r="N198" s="41">
        <f>'jan-juli'!M198</f>
        <v>-37689.975358704462</v>
      </c>
      <c r="O198" s="41">
        <f t="shared" si="30"/>
        <v>-2036193.1169663898</v>
      </c>
      <c r="Q198" s="61"/>
      <c r="R198" s="62"/>
      <c r="S198" s="62"/>
      <c r="T198" s="62"/>
    </row>
    <row r="199" spans="1:20" s="34" customFormat="1" x14ac:dyDescent="0.2">
      <c r="A199" s="33">
        <v>3804</v>
      </c>
      <c r="B199" s="34" t="s">
        <v>157</v>
      </c>
      <c r="C199" s="36">
        <v>1340522394</v>
      </c>
      <c r="D199" s="36">
        <f>'jan-juli'!D199</f>
        <v>64943</v>
      </c>
      <c r="E199" s="37">
        <f t="shared" si="21"/>
        <v>20641.52247355373</v>
      </c>
      <c r="F199" s="38">
        <f t="shared" si="22"/>
        <v>0.86520852156745165</v>
      </c>
      <c r="G199" s="37">
        <f t="shared" si="23"/>
        <v>1929.4548737928053</v>
      </c>
      <c r="H199" s="39">
        <f t="shared" si="24"/>
        <v>290.51052216684184</v>
      </c>
      <c r="I199" s="37">
        <f t="shared" si="25"/>
        <v>2219.9653959596471</v>
      </c>
      <c r="J199" s="81">
        <f t="shared" si="26"/>
        <v>-338.32834152758278</v>
      </c>
      <c r="K199" s="37">
        <f t="shared" si="27"/>
        <v>1881.6370544320644</v>
      </c>
      <c r="L199" s="37">
        <f t="shared" si="28"/>
        <v>144171212.70980737</v>
      </c>
      <c r="M199" s="37">
        <f t="shared" si="29"/>
        <v>122199155.22598155</v>
      </c>
      <c r="N199" s="41">
        <f>'jan-juli'!M199</f>
        <v>122879562.26044297</v>
      </c>
      <c r="O199" s="41">
        <f t="shared" si="30"/>
        <v>-680407.03446142375</v>
      </c>
      <c r="Q199" s="61"/>
      <c r="R199" s="62"/>
      <c r="S199" s="62"/>
      <c r="T199" s="62"/>
    </row>
    <row r="200" spans="1:20" s="34" customFormat="1" x14ac:dyDescent="0.2">
      <c r="A200" s="33">
        <v>3805</v>
      </c>
      <c r="B200" s="34" t="s">
        <v>158</v>
      </c>
      <c r="C200" s="36">
        <v>982854806</v>
      </c>
      <c r="D200" s="36">
        <f>'jan-juli'!D200</f>
        <v>47777</v>
      </c>
      <c r="E200" s="37">
        <f t="shared" si="21"/>
        <v>20571.714548841494</v>
      </c>
      <c r="F200" s="38">
        <f t="shared" si="22"/>
        <v>0.86228245778454282</v>
      </c>
      <c r="G200" s="37">
        <f t="shared" si="23"/>
        <v>1971.3396286201473</v>
      </c>
      <c r="H200" s="39">
        <f t="shared" si="24"/>
        <v>314.9432958161247</v>
      </c>
      <c r="I200" s="37">
        <f t="shared" si="25"/>
        <v>2286.282924436272</v>
      </c>
      <c r="J200" s="81">
        <f t="shared" si="26"/>
        <v>-338.32834152758278</v>
      </c>
      <c r="K200" s="37">
        <f t="shared" si="27"/>
        <v>1947.9545829086892</v>
      </c>
      <c r="L200" s="37">
        <f t="shared" si="28"/>
        <v>109231739.28079176</v>
      </c>
      <c r="M200" s="37">
        <f t="shared" si="29"/>
        <v>93067426.10762845</v>
      </c>
      <c r="N200" s="41">
        <f>'jan-juli'!M200</f>
        <v>92661712.987973735</v>
      </c>
      <c r="O200" s="41">
        <f t="shared" si="30"/>
        <v>405713.11965471506</v>
      </c>
      <c r="Q200" s="61"/>
      <c r="R200" s="62"/>
      <c r="S200" s="62"/>
      <c r="T200" s="62"/>
    </row>
    <row r="201" spans="1:20" s="34" customFormat="1" x14ac:dyDescent="0.2">
      <c r="A201" s="33">
        <v>3806</v>
      </c>
      <c r="B201" s="34" t="s">
        <v>162</v>
      </c>
      <c r="C201" s="36">
        <v>774274434</v>
      </c>
      <c r="D201" s="36">
        <f>'jan-juli'!D201</f>
        <v>36624</v>
      </c>
      <c r="E201" s="37">
        <f t="shared" ref="E201:E264" si="31">(C201)/D201</f>
        <v>21141.17611402359</v>
      </c>
      <c r="F201" s="38">
        <f t="shared" ref="F201:F264" si="32">IF(ISNUMBER(C201),E201/E$365,"")</f>
        <v>0.88615196641850857</v>
      </c>
      <c r="G201" s="37">
        <f t="shared" ref="G201:G264" si="33">(E$365-E201)*0.6</f>
        <v>1629.6626895108893</v>
      </c>
      <c r="H201" s="39">
        <f t="shared" ref="H201:H264" si="34">IF(E201&gt;=E$365*0.9,0,IF(E201&lt;0.9*E$365,(E$365*0.9-E201)*0.35))</f>
        <v>115.63174800239084</v>
      </c>
      <c r="I201" s="37">
        <f t="shared" ref="I201:I264" si="35">G201+H201</f>
        <v>1745.2944375132802</v>
      </c>
      <c r="J201" s="81">
        <f t="shared" ref="J201:J264" si="36">I$367</f>
        <v>-338.32834152758278</v>
      </c>
      <c r="K201" s="37">
        <f t="shared" ref="K201:K264" si="37">I201+J201</f>
        <v>1406.9660959856974</v>
      </c>
      <c r="L201" s="37">
        <f t="shared" ref="L201:L264" si="38">(I201*D201)</f>
        <v>63919663.479486376</v>
      </c>
      <c r="M201" s="37">
        <f t="shared" ref="M201:M264" si="39">(K201*D201)</f>
        <v>51528726.299380183</v>
      </c>
      <c r="N201" s="41">
        <f>'jan-juli'!M201</f>
        <v>51296418.767704189</v>
      </c>
      <c r="O201" s="41">
        <f t="shared" ref="O201:O264" si="40">M201-N201</f>
        <v>232307.5316759944</v>
      </c>
      <c r="Q201" s="61"/>
      <c r="R201" s="62"/>
      <c r="S201" s="62"/>
      <c r="T201" s="62"/>
    </row>
    <row r="202" spans="1:20" s="34" customFormat="1" x14ac:dyDescent="0.2">
      <c r="A202" s="33">
        <v>3807</v>
      </c>
      <c r="B202" s="34" t="s">
        <v>163</v>
      </c>
      <c r="C202" s="36">
        <v>1074439708</v>
      </c>
      <c r="D202" s="36">
        <f>'jan-juli'!D202</f>
        <v>55513</v>
      </c>
      <c r="E202" s="37">
        <f t="shared" si="31"/>
        <v>19354.740475204006</v>
      </c>
      <c r="F202" s="38">
        <f t="shared" si="32"/>
        <v>0.81127186298046039</v>
      </c>
      <c r="G202" s="37">
        <f t="shared" si="33"/>
        <v>2701.5240728026401</v>
      </c>
      <c r="H202" s="39">
        <f t="shared" si="34"/>
        <v>740.8842215892455</v>
      </c>
      <c r="I202" s="37">
        <f t="shared" si="35"/>
        <v>3442.4082943918856</v>
      </c>
      <c r="J202" s="81">
        <f t="shared" si="36"/>
        <v>-338.32834152758278</v>
      </c>
      <c r="K202" s="37">
        <f t="shared" si="37"/>
        <v>3104.0799528643029</v>
      </c>
      <c r="L202" s="37">
        <f t="shared" si="38"/>
        <v>191098411.64657676</v>
      </c>
      <c r="M202" s="37">
        <f t="shared" si="39"/>
        <v>172316790.42335606</v>
      </c>
      <c r="N202" s="41">
        <f>'jan-juli'!M202</f>
        <v>161593563.85696033</v>
      </c>
      <c r="O202" s="41">
        <f t="shared" si="40"/>
        <v>10723226.56639573</v>
      </c>
      <c r="Q202" s="61"/>
      <c r="R202" s="62"/>
      <c r="S202" s="62"/>
      <c r="T202" s="62"/>
    </row>
    <row r="203" spans="1:20" s="34" customFormat="1" x14ac:dyDescent="0.2">
      <c r="A203" s="33">
        <v>3808</v>
      </c>
      <c r="B203" s="34" t="s">
        <v>164</v>
      </c>
      <c r="C203" s="36">
        <v>250147412</v>
      </c>
      <c r="D203" s="36">
        <f>'jan-juli'!D203</f>
        <v>13029</v>
      </c>
      <c r="E203" s="37">
        <f t="shared" si="31"/>
        <v>19199.279453526749</v>
      </c>
      <c r="F203" s="38">
        <f t="shared" si="32"/>
        <v>0.80475557035238143</v>
      </c>
      <c r="G203" s="37">
        <f t="shared" si="33"/>
        <v>2794.8006858089939</v>
      </c>
      <c r="H203" s="39">
        <f t="shared" si="34"/>
        <v>795.29557917628517</v>
      </c>
      <c r="I203" s="37">
        <f t="shared" si="35"/>
        <v>3590.096264985279</v>
      </c>
      <c r="J203" s="81">
        <f t="shared" si="36"/>
        <v>-338.32834152758278</v>
      </c>
      <c r="K203" s="37">
        <f t="shared" si="37"/>
        <v>3251.7679234576963</v>
      </c>
      <c r="L203" s="37">
        <f t="shared" si="38"/>
        <v>46775364.2364932</v>
      </c>
      <c r="M203" s="37">
        <f t="shared" si="39"/>
        <v>42367284.274730325</v>
      </c>
      <c r="N203" s="41">
        <f>'jan-juli'!M203</f>
        <v>40804237.772934876</v>
      </c>
      <c r="O203" s="41">
        <f t="shared" si="40"/>
        <v>1563046.5017954484</v>
      </c>
      <c r="Q203" s="61"/>
      <c r="R203" s="62"/>
      <c r="S203" s="62"/>
      <c r="T203" s="62"/>
    </row>
    <row r="204" spans="1:20" s="34" customFormat="1" x14ac:dyDescent="0.2">
      <c r="A204" s="33">
        <v>3811</v>
      </c>
      <c r="B204" s="34" t="s">
        <v>161</v>
      </c>
      <c r="C204" s="36">
        <v>644627788</v>
      </c>
      <c r="D204" s="36">
        <f>'jan-juli'!D204</f>
        <v>27165</v>
      </c>
      <c r="E204" s="37">
        <f t="shared" si="31"/>
        <v>23730.086066629854</v>
      </c>
      <c r="F204" s="38">
        <f t="shared" si="32"/>
        <v>0.99466852353950508</v>
      </c>
      <c r="G204" s="37">
        <f t="shared" si="33"/>
        <v>76.31671794713111</v>
      </c>
      <c r="H204" s="39">
        <f t="shared" si="34"/>
        <v>0</v>
      </c>
      <c r="I204" s="37">
        <f t="shared" si="35"/>
        <v>76.31671794713111</v>
      </c>
      <c r="J204" s="81">
        <f t="shared" si="36"/>
        <v>-338.32834152758278</v>
      </c>
      <c r="K204" s="37">
        <f t="shared" si="37"/>
        <v>-262.01162358045167</v>
      </c>
      <c r="L204" s="37">
        <f t="shared" si="38"/>
        <v>2073143.6430338167</v>
      </c>
      <c r="M204" s="37">
        <f t="shared" si="39"/>
        <v>-7117545.7545629693</v>
      </c>
      <c r="N204" s="41">
        <f>'jan-juli'!M204</f>
        <v>-4046989.2395269289</v>
      </c>
      <c r="O204" s="41">
        <f t="shared" si="40"/>
        <v>-3070556.5150360405</v>
      </c>
      <c r="Q204" s="61"/>
      <c r="R204" s="62"/>
      <c r="S204" s="62"/>
      <c r="T204" s="62"/>
    </row>
    <row r="205" spans="1:20" s="34" customFormat="1" x14ac:dyDescent="0.2">
      <c r="A205" s="33">
        <v>3812</v>
      </c>
      <c r="B205" s="34" t="s">
        <v>165</v>
      </c>
      <c r="C205" s="36">
        <v>43640708</v>
      </c>
      <c r="D205" s="36">
        <f>'jan-juli'!D205</f>
        <v>2349</v>
      </c>
      <c r="E205" s="37">
        <f t="shared" si="31"/>
        <v>18578.419753086418</v>
      </c>
      <c r="F205" s="38">
        <f t="shared" si="32"/>
        <v>0.77873166130172755</v>
      </c>
      <c r="G205" s="37">
        <f t="shared" si="33"/>
        <v>3167.3165060731922</v>
      </c>
      <c r="H205" s="39">
        <f t="shared" si="34"/>
        <v>1012.596474330401</v>
      </c>
      <c r="I205" s="37">
        <f t="shared" si="35"/>
        <v>4179.9129804035929</v>
      </c>
      <c r="J205" s="81">
        <f t="shared" si="36"/>
        <v>-338.32834152758278</v>
      </c>
      <c r="K205" s="37">
        <f t="shared" si="37"/>
        <v>3841.5846388760101</v>
      </c>
      <c r="L205" s="37">
        <f t="shared" si="38"/>
        <v>9818615.5909680389</v>
      </c>
      <c r="M205" s="37">
        <f t="shared" si="39"/>
        <v>9023882.3167197481</v>
      </c>
      <c r="N205" s="41">
        <f>'jan-juli'!M205</f>
        <v>8188212.2655440969</v>
      </c>
      <c r="O205" s="41">
        <f t="shared" si="40"/>
        <v>835670.05117565114</v>
      </c>
      <c r="Q205" s="61"/>
      <c r="R205" s="62"/>
      <c r="S205" s="62"/>
      <c r="T205" s="62"/>
    </row>
    <row r="206" spans="1:20" s="34" customFormat="1" x14ac:dyDescent="0.2">
      <c r="A206" s="33">
        <v>3813</v>
      </c>
      <c r="B206" s="34" t="s">
        <v>166</v>
      </c>
      <c r="C206" s="36">
        <v>305372395</v>
      </c>
      <c r="D206" s="36">
        <f>'jan-juli'!D206</f>
        <v>14056</v>
      </c>
      <c r="E206" s="37">
        <f t="shared" si="31"/>
        <v>21725.412279453612</v>
      </c>
      <c r="F206" s="38">
        <f t="shared" si="32"/>
        <v>0.91064076609816313</v>
      </c>
      <c r="G206" s="37">
        <f t="shared" si="33"/>
        <v>1279.120990252876</v>
      </c>
      <c r="H206" s="39">
        <f t="shared" si="34"/>
        <v>0</v>
      </c>
      <c r="I206" s="37">
        <f t="shared" si="35"/>
        <v>1279.120990252876</v>
      </c>
      <c r="J206" s="81">
        <f t="shared" si="36"/>
        <v>-338.32834152758278</v>
      </c>
      <c r="K206" s="37">
        <f t="shared" si="37"/>
        <v>940.79264872529325</v>
      </c>
      <c r="L206" s="37">
        <f t="shared" si="38"/>
        <v>17979324.638994426</v>
      </c>
      <c r="M206" s="37">
        <f t="shared" si="39"/>
        <v>13223781.470482722</v>
      </c>
      <c r="N206" s="41">
        <f>'jan-juli'!M206</f>
        <v>11599787.332545929</v>
      </c>
      <c r="O206" s="41">
        <f t="shared" si="40"/>
        <v>1623994.1379367933</v>
      </c>
      <c r="Q206" s="61"/>
      <c r="R206" s="62"/>
      <c r="S206" s="62"/>
      <c r="T206" s="62"/>
    </row>
    <row r="207" spans="1:20" s="34" customFormat="1" x14ac:dyDescent="0.2">
      <c r="A207" s="33">
        <v>3814</v>
      </c>
      <c r="B207" s="34" t="s">
        <v>167</v>
      </c>
      <c r="C207" s="36">
        <v>199110653</v>
      </c>
      <c r="D207" s="36">
        <f>'jan-juli'!D207</f>
        <v>10351</v>
      </c>
      <c r="E207" s="37">
        <f t="shared" si="31"/>
        <v>19235.885711525458</v>
      </c>
      <c r="F207" s="38">
        <f t="shared" si="32"/>
        <v>0.80628995554144667</v>
      </c>
      <c r="G207" s="37">
        <f t="shared" si="33"/>
        <v>2772.8369310097687</v>
      </c>
      <c r="H207" s="39">
        <f t="shared" si="34"/>
        <v>782.48338887673719</v>
      </c>
      <c r="I207" s="37">
        <f t="shared" si="35"/>
        <v>3555.3203198865058</v>
      </c>
      <c r="J207" s="81">
        <f t="shared" si="36"/>
        <v>-338.32834152758278</v>
      </c>
      <c r="K207" s="37">
        <f t="shared" si="37"/>
        <v>3216.991978358923</v>
      </c>
      <c r="L207" s="37">
        <f t="shared" si="38"/>
        <v>36801120.631145224</v>
      </c>
      <c r="M207" s="37">
        <f t="shared" si="39"/>
        <v>33299083.967993211</v>
      </c>
      <c r="N207" s="41">
        <f>'jan-juli'!M207</f>
        <v>33168864.234162197</v>
      </c>
      <c r="O207" s="41">
        <f t="shared" si="40"/>
        <v>130219.73383101448</v>
      </c>
      <c r="Q207" s="61"/>
      <c r="R207" s="62"/>
      <c r="S207" s="62"/>
      <c r="T207" s="62"/>
    </row>
    <row r="208" spans="1:20" s="34" customFormat="1" x14ac:dyDescent="0.2">
      <c r="A208" s="33">
        <v>3815</v>
      </c>
      <c r="B208" s="34" t="s">
        <v>168</v>
      </c>
      <c r="C208" s="36">
        <v>66689696</v>
      </c>
      <c r="D208" s="36">
        <f>'jan-juli'!D208</f>
        <v>4093</v>
      </c>
      <c r="E208" s="37">
        <f t="shared" si="31"/>
        <v>16293.597849987784</v>
      </c>
      <c r="F208" s="38">
        <f t="shared" si="32"/>
        <v>0.68296123625882332</v>
      </c>
      <c r="G208" s="37">
        <f t="shared" si="33"/>
        <v>4538.2096479323727</v>
      </c>
      <c r="H208" s="39">
        <f t="shared" si="34"/>
        <v>1812.2841404149231</v>
      </c>
      <c r="I208" s="37">
        <f t="shared" si="35"/>
        <v>6350.4937883472958</v>
      </c>
      <c r="J208" s="81">
        <f t="shared" si="36"/>
        <v>-338.32834152758278</v>
      </c>
      <c r="K208" s="37">
        <f t="shared" si="37"/>
        <v>6012.165446819713</v>
      </c>
      <c r="L208" s="37">
        <f t="shared" si="38"/>
        <v>25992571.07570548</v>
      </c>
      <c r="M208" s="37">
        <f t="shared" si="39"/>
        <v>24607793.173833087</v>
      </c>
      <c r="N208" s="41">
        <f>'jan-juli'!M208</f>
        <v>22870671.640196677</v>
      </c>
      <c r="O208" s="41">
        <f t="shared" si="40"/>
        <v>1737121.5336364098</v>
      </c>
      <c r="Q208" s="61"/>
      <c r="R208" s="62"/>
      <c r="S208" s="62"/>
      <c r="T208" s="62"/>
    </row>
    <row r="209" spans="1:20" s="34" customFormat="1" x14ac:dyDescent="0.2">
      <c r="A209" s="33">
        <v>3816</v>
      </c>
      <c r="B209" s="34" t="s">
        <v>169</v>
      </c>
      <c r="C209" s="36">
        <v>114306252</v>
      </c>
      <c r="D209" s="36">
        <f>'jan-juli'!D209</f>
        <v>6494</v>
      </c>
      <c r="E209" s="37">
        <f t="shared" si="31"/>
        <v>17601.825069294733</v>
      </c>
      <c r="F209" s="38">
        <f t="shared" si="32"/>
        <v>0.7377967911332789</v>
      </c>
      <c r="G209" s="37">
        <f t="shared" si="33"/>
        <v>3753.2733163482035</v>
      </c>
      <c r="H209" s="39">
        <f t="shared" si="34"/>
        <v>1354.4046136574907</v>
      </c>
      <c r="I209" s="37">
        <f t="shared" si="35"/>
        <v>5107.6779300056942</v>
      </c>
      <c r="J209" s="81">
        <f t="shared" si="36"/>
        <v>-338.32834152758278</v>
      </c>
      <c r="K209" s="37">
        <f t="shared" si="37"/>
        <v>4769.3495884781114</v>
      </c>
      <c r="L209" s="37">
        <f t="shared" si="38"/>
        <v>33169260.477456979</v>
      </c>
      <c r="M209" s="37">
        <f t="shared" si="39"/>
        <v>30972156.227576856</v>
      </c>
      <c r="N209" s="41">
        <f>'jan-juli'!M209</f>
        <v>28869790.739503358</v>
      </c>
      <c r="O209" s="41">
        <f t="shared" si="40"/>
        <v>2102365.488073498</v>
      </c>
      <c r="Q209" s="61"/>
      <c r="R209" s="62"/>
      <c r="S209" s="62"/>
      <c r="T209" s="62"/>
    </row>
    <row r="210" spans="1:20" s="34" customFormat="1" x14ac:dyDescent="0.2">
      <c r="A210" s="33">
        <v>3817</v>
      </c>
      <c r="B210" s="34" t="s">
        <v>405</v>
      </c>
      <c r="C210" s="36">
        <v>179344082</v>
      </c>
      <c r="D210" s="36">
        <f>'jan-juli'!D210</f>
        <v>10539</v>
      </c>
      <c r="E210" s="37">
        <f t="shared" si="31"/>
        <v>17017.182085586868</v>
      </c>
      <c r="F210" s="38">
        <f t="shared" si="32"/>
        <v>0.71329093928893195</v>
      </c>
      <c r="G210" s="37">
        <f t="shared" si="33"/>
        <v>4104.0591065729222</v>
      </c>
      <c r="H210" s="39">
        <f t="shared" si="34"/>
        <v>1559.0296579552435</v>
      </c>
      <c r="I210" s="37">
        <f t="shared" si="35"/>
        <v>5663.0887645281655</v>
      </c>
      <c r="J210" s="81">
        <f t="shared" si="36"/>
        <v>-338.32834152758278</v>
      </c>
      <c r="K210" s="37">
        <f t="shared" si="37"/>
        <v>5324.7604230005827</v>
      </c>
      <c r="L210" s="37">
        <f t="shared" si="38"/>
        <v>59683292.489362337</v>
      </c>
      <c r="M210" s="37">
        <f t="shared" si="39"/>
        <v>56117650.098003142</v>
      </c>
      <c r="N210" s="41">
        <f>'jan-juli'!M210</f>
        <v>53777029.933149964</v>
      </c>
      <c r="O210" s="41">
        <f t="shared" si="40"/>
        <v>2340620.164853178</v>
      </c>
      <c r="Q210" s="61"/>
      <c r="R210" s="62"/>
      <c r="S210" s="62"/>
      <c r="T210" s="62"/>
    </row>
    <row r="211" spans="1:20" s="34" customFormat="1" x14ac:dyDescent="0.2">
      <c r="A211" s="33">
        <v>3818</v>
      </c>
      <c r="B211" s="34" t="s">
        <v>171</v>
      </c>
      <c r="C211" s="36">
        <v>158172967</v>
      </c>
      <c r="D211" s="36">
        <f>'jan-juli'!D211</f>
        <v>5512</v>
      </c>
      <c r="E211" s="37">
        <f t="shared" si="31"/>
        <v>28696.11157474601</v>
      </c>
      <c r="F211" s="38">
        <f t="shared" si="32"/>
        <v>1.2028240795770198</v>
      </c>
      <c r="G211" s="37">
        <f t="shared" si="33"/>
        <v>-2903.2985869225622</v>
      </c>
      <c r="H211" s="39">
        <f t="shared" si="34"/>
        <v>0</v>
      </c>
      <c r="I211" s="37">
        <f t="shared" si="35"/>
        <v>-2903.2985869225622</v>
      </c>
      <c r="J211" s="81">
        <f t="shared" si="36"/>
        <v>-338.32834152758278</v>
      </c>
      <c r="K211" s="37">
        <f t="shared" si="37"/>
        <v>-3241.626928450145</v>
      </c>
      <c r="L211" s="37">
        <f t="shared" si="38"/>
        <v>-16002981.811117163</v>
      </c>
      <c r="M211" s="37">
        <f t="shared" si="39"/>
        <v>-17867847.629617199</v>
      </c>
      <c r="N211" s="41">
        <f>'jan-juli'!M211</f>
        <v>-19091429.842388079</v>
      </c>
      <c r="O211" s="41">
        <f t="shared" si="40"/>
        <v>1223582.2127708793</v>
      </c>
      <c r="Q211" s="61"/>
      <c r="R211" s="62"/>
      <c r="S211" s="62"/>
      <c r="T211" s="62"/>
    </row>
    <row r="212" spans="1:20" s="34" customFormat="1" x14ac:dyDescent="0.2">
      <c r="A212" s="33">
        <v>3819</v>
      </c>
      <c r="B212" s="34" t="s">
        <v>172</v>
      </c>
      <c r="C212" s="36">
        <v>37096908</v>
      </c>
      <c r="D212" s="36">
        <f>'jan-juli'!D212</f>
        <v>1562</v>
      </c>
      <c r="E212" s="37">
        <f t="shared" si="31"/>
        <v>23749.620998719591</v>
      </c>
      <c r="F212" s="38">
        <f t="shared" si="32"/>
        <v>0.99548734830080532</v>
      </c>
      <c r="G212" s="37">
        <f t="shared" si="33"/>
        <v>64.595758693289099</v>
      </c>
      <c r="H212" s="39">
        <f t="shared" si="34"/>
        <v>0</v>
      </c>
      <c r="I212" s="37">
        <f t="shared" si="35"/>
        <v>64.595758693289099</v>
      </c>
      <c r="J212" s="81">
        <f t="shared" si="36"/>
        <v>-338.32834152758278</v>
      </c>
      <c r="K212" s="37">
        <f t="shared" si="37"/>
        <v>-273.73258283429368</v>
      </c>
      <c r="L212" s="37">
        <f t="shared" si="38"/>
        <v>100898.57507891758</v>
      </c>
      <c r="M212" s="37">
        <f t="shared" si="39"/>
        <v>-427570.29438716674</v>
      </c>
      <c r="N212" s="41">
        <f>'jan-juli'!M212</f>
        <v>-679028.11825293663</v>
      </c>
      <c r="O212" s="41">
        <f t="shared" si="40"/>
        <v>251457.8238657699</v>
      </c>
      <c r="Q212" s="61"/>
      <c r="R212" s="62"/>
      <c r="S212" s="62"/>
      <c r="T212" s="62"/>
    </row>
    <row r="213" spans="1:20" s="34" customFormat="1" x14ac:dyDescent="0.2">
      <c r="A213" s="33">
        <v>3820</v>
      </c>
      <c r="B213" s="34" t="s">
        <v>173</v>
      </c>
      <c r="C213" s="36">
        <v>58455191</v>
      </c>
      <c r="D213" s="36">
        <f>'jan-juli'!D213</f>
        <v>2889</v>
      </c>
      <c r="E213" s="37">
        <f t="shared" si="31"/>
        <v>20233.710972654899</v>
      </c>
      <c r="F213" s="38">
        <f t="shared" si="32"/>
        <v>0.84811472501136198</v>
      </c>
      <c r="G213" s="37">
        <f t="shared" si="33"/>
        <v>2174.141774332104</v>
      </c>
      <c r="H213" s="39">
        <f t="shared" si="34"/>
        <v>433.24454748143285</v>
      </c>
      <c r="I213" s="37">
        <f t="shared" si="35"/>
        <v>2607.3863218135366</v>
      </c>
      <c r="J213" s="81">
        <f t="shared" si="36"/>
        <v>-338.32834152758278</v>
      </c>
      <c r="K213" s="37">
        <f t="shared" si="37"/>
        <v>2269.0579802859538</v>
      </c>
      <c r="L213" s="37">
        <f t="shared" si="38"/>
        <v>7532739.0837193076</v>
      </c>
      <c r="M213" s="37">
        <f t="shared" si="39"/>
        <v>6555308.5050461208</v>
      </c>
      <c r="N213" s="41">
        <f>'jan-juli'!M213</f>
        <v>6365007.0892323973</v>
      </c>
      <c r="O213" s="41">
        <f t="shared" si="40"/>
        <v>190301.41581372358</v>
      </c>
      <c r="Q213" s="61"/>
      <c r="R213" s="62"/>
      <c r="S213" s="62"/>
      <c r="T213" s="62"/>
    </row>
    <row r="214" spans="1:20" s="34" customFormat="1" x14ac:dyDescent="0.2">
      <c r="A214" s="33">
        <v>3821</v>
      </c>
      <c r="B214" s="34" t="s">
        <v>174</v>
      </c>
      <c r="C214" s="36">
        <v>49468322</v>
      </c>
      <c r="D214" s="36">
        <f>'jan-juli'!D214</f>
        <v>2452</v>
      </c>
      <c r="E214" s="37">
        <f t="shared" si="31"/>
        <v>20174.682707993474</v>
      </c>
      <c r="F214" s="38">
        <f t="shared" si="32"/>
        <v>0.8456405006578126</v>
      </c>
      <c r="G214" s="37">
        <f t="shared" si="33"/>
        <v>2209.5587331289594</v>
      </c>
      <c r="H214" s="39">
        <f t="shared" si="34"/>
        <v>453.90444011293164</v>
      </c>
      <c r="I214" s="37">
        <f t="shared" si="35"/>
        <v>2663.4631732418911</v>
      </c>
      <c r="J214" s="81">
        <f t="shared" si="36"/>
        <v>-338.32834152758278</v>
      </c>
      <c r="K214" s="37">
        <f t="shared" si="37"/>
        <v>2325.1348317143083</v>
      </c>
      <c r="L214" s="37">
        <f t="shared" si="38"/>
        <v>6530811.7007891173</v>
      </c>
      <c r="M214" s="37">
        <f t="shared" si="39"/>
        <v>5701230.6073634839</v>
      </c>
      <c r="N214" s="41">
        <f>'jan-juli'!M214</f>
        <v>5072975.7112661293</v>
      </c>
      <c r="O214" s="41">
        <f t="shared" si="40"/>
        <v>628254.89609735459</v>
      </c>
      <c r="Q214" s="61"/>
      <c r="R214" s="62"/>
      <c r="S214" s="62"/>
      <c r="T214" s="62"/>
    </row>
    <row r="215" spans="1:20" s="34" customFormat="1" x14ac:dyDescent="0.2">
      <c r="A215" s="33">
        <v>3822</v>
      </c>
      <c r="B215" s="34" t="s">
        <v>175</v>
      </c>
      <c r="C215" s="36">
        <v>31504981</v>
      </c>
      <c r="D215" s="36">
        <f>'jan-juli'!D215</f>
        <v>1414</v>
      </c>
      <c r="E215" s="37">
        <f t="shared" si="31"/>
        <v>22280.750353606789</v>
      </c>
      <c r="F215" s="38">
        <f t="shared" si="32"/>
        <v>0.93391827553206219</v>
      </c>
      <c r="G215" s="37">
        <f t="shared" si="33"/>
        <v>945.91814576097022</v>
      </c>
      <c r="H215" s="39">
        <f t="shared" si="34"/>
        <v>0</v>
      </c>
      <c r="I215" s="37">
        <f t="shared" si="35"/>
        <v>945.91814576097022</v>
      </c>
      <c r="J215" s="81">
        <f t="shared" si="36"/>
        <v>-338.32834152758278</v>
      </c>
      <c r="K215" s="37">
        <f t="shared" si="37"/>
        <v>607.58980423338744</v>
      </c>
      <c r="L215" s="37">
        <f t="shared" si="38"/>
        <v>1337528.2581060119</v>
      </c>
      <c r="M215" s="37">
        <f t="shared" si="39"/>
        <v>859131.98318600981</v>
      </c>
      <c r="N215" s="41">
        <f>'jan-juli'!M215</f>
        <v>787047.84660073498</v>
      </c>
      <c r="O215" s="41">
        <f t="shared" si="40"/>
        <v>72084.136585274828</v>
      </c>
      <c r="Q215" s="61"/>
      <c r="R215" s="62"/>
      <c r="S215" s="62"/>
      <c r="T215" s="62"/>
    </row>
    <row r="216" spans="1:20" s="34" customFormat="1" x14ac:dyDescent="0.2">
      <c r="A216" s="33">
        <v>3823</v>
      </c>
      <c r="B216" s="34" t="s">
        <v>176</v>
      </c>
      <c r="C216" s="36">
        <v>26841872</v>
      </c>
      <c r="D216" s="36">
        <f>'jan-juli'!D216</f>
        <v>1198</v>
      </c>
      <c r="E216" s="37">
        <f t="shared" si="31"/>
        <v>22405.569282136894</v>
      </c>
      <c r="F216" s="38">
        <f t="shared" si="32"/>
        <v>0.93915017646163412</v>
      </c>
      <c r="G216" s="37">
        <f t="shared" si="33"/>
        <v>871.02678864290715</v>
      </c>
      <c r="H216" s="39">
        <f t="shared" si="34"/>
        <v>0</v>
      </c>
      <c r="I216" s="37">
        <f t="shared" si="35"/>
        <v>871.02678864290715</v>
      </c>
      <c r="J216" s="81">
        <f t="shared" si="36"/>
        <v>-338.32834152758278</v>
      </c>
      <c r="K216" s="37">
        <f t="shared" si="37"/>
        <v>532.69844711532437</v>
      </c>
      <c r="L216" s="37">
        <f t="shared" si="38"/>
        <v>1043490.0927942027</v>
      </c>
      <c r="M216" s="37">
        <f t="shared" si="39"/>
        <v>638172.73964415863</v>
      </c>
      <c r="N216" s="41">
        <f>'jan-juli'!M216</f>
        <v>246241.10341419978</v>
      </c>
      <c r="O216" s="41">
        <f t="shared" si="40"/>
        <v>391931.63622995885</v>
      </c>
      <c r="Q216" s="61"/>
      <c r="R216" s="62"/>
      <c r="S216" s="62"/>
      <c r="T216" s="62"/>
    </row>
    <row r="217" spans="1:20" s="34" customFormat="1" x14ac:dyDescent="0.2">
      <c r="A217" s="33">
        <v>3824</v>
      </c>
      <c r="B217" s="34" t="s">
        <v>177</v>
      </c>
      <c r="C217" s="36">
        <v>65741774</v>
      </c>
      <c r="D217" s="36">
        <f>'jan-juli'!D217</f>
        <v>2140</v>
      </c>
      <c r="E217" s="37">
        <f t="shared" si="31"/>
        <v>30720.455140186918</v>
      </c>
      <c r="F217" s="38">
        <f t="shared" si="32"/>
        <v>1.2876763139819061</v>
      </c>
      <c r="G217" s="37">
        <f t="shared" si="33"/>
        <v>-4117.9047261871065</v>
      </c>
      <c r="H217" s="39">
        <f t="shared" si="34"/>
        <v>0</v>
      </c>
      <c r="I217" s="37">
        <f t="shared" si="35"/>
        <v>-4117.9047261871065</v>
      </c>
      <c r="J217" s="81">
        <f t="shared" si="36"/>
        <v>-338.32834152758278</v>
      </c>
      <c r="K217" s="37">
        <f t="shared" si="37"/>
        <v>-4456.2330677146892</v>
      </c>
      <c r="L217" s="37">
        <f t="shared" si="38"/>
        <v>-8812316.1140404083</v>
      </c>
      <c r="M217" s="37">
        <f t="shared" si="39"/>
        <v>-9536338.7649094351</v>
      </c>
      <c r="N217" s="41">
        <f>'jan-juli'!M217</f>
        <v>-10059477.399911191</v>
      </c>
      <c r="O217" s="41">
        <f t="shared" si="40"/>
        <v>523138.63500175625</v>
      </c>
      <c r="Q217" s="61"/>
      <c r="R217" s="62"/>
      <c r="S217" s="62"/>
      <c r="T217" s="62"/>
    </row>
    <row r="218" spans="1:20" s="34" customFormat="1" x14ac:dyDescent="0.2">
      <c r="A218" s="33">
        <v>3825</v>
      </c>
      <c r="B218" s="34" t="s">
        <v>178</v>
      </c>
      <c r="C218" s="36">
        <v>123378675</v>
      </c>
      <c r="D218" s="36">
        <f>'jan-juli'!D218</f>
        <v>3755</v>
      </c>
      <c r="E218" s="37">
        <f t="shared" si="31"/>
        <v>32857.170439414112</v>
      </c>
      <c r="F218" s="38">
        <f t="shared" si="32"/>
        <v>1.3772387136267727</v>
      </c>
      <c r="G218" s="37">
        <f t="shared" si="33"/>
        <v>-5399.9339057234238</v>
      </c>
      <c r="H218" s="39">
        <f t="shared" si="34"/>
        <v>0</v>
      </c>
      <c r="I218" s="37">
        <f t="shared" si="35"/>
        <v>-5399.9339057234238</v>
      </c>
      <c r="J218" s="81">
        <f t="shared" si="36"/>
        <v>-338.32834152758278</v>
      </c>
      <c r="K218" s="37">
        <f t="shared" si="37"/>
        <v>-5738.2622472510066</v>
      </c>
      <c r="L218" s="37">
        <f t="shared" si="38"/>
        <v>-20276751.815991458</v>
      </c>
      <c r="M218" s="37">
        <f t="shared" si="39"/>
        <v>-21547174.738427531</v>
      </c>
      <c r="N218" s="41">
        <f>'jan-juli'!M218</f>
        <v>-21650068.633956321</v>
      </c>
      <c r="O218" s="41">
        <f t="shared" si="40"/>
        <v>102893.89552878961</v>
      </c>
      <c r="Q218" s="61"/>
      <c r="R218" s="62"/>
      <c r="S218" s="62"/>
      <c r="T218" s="62"/>
    </row>
    <row r="219" spans="1:20" s="34" customFormat="1" x14ac:dyDescent="0.2">
      <c r="A219" s="33">
        <v>4201</v>
      </c>
      <c r="B219" s="34" t="s">
        <v>179</v>
      </c>
      <c r="C219" s="36">
        <v>131326567</v>
      </c>
      <c r="D219" s="36">
        <f>'jan-juli'!D219</f>
        <v>6735</v>
      </c>
      <c r="E219" s="37">
        <f t="shared" si="31"/>
        <v>19499.119079435783</v>
      </c>
      <c r="F219" s="38">
        <f t="shared" si="32"/>
        <v>0.8173236258227311</v>
      </c>
      <c r="G219" s="37">
        <f t="shared" si="33"/>
        <v>2614.8969102635738</v>
      </c>
      <c r="H219" s="39">
        <f t="shared" si="34"/>
        <v>690.35171010812348</v>
      </c>
      <c r="I219" s="37">
        <f t="shared" si="35"/>
        <v>3305.2486203716971</v>
      </c>
      <c r="J219" s="81">
        <f t="shared" si="36"/>
        <v>-338.32834152758278</v>
      </c>
      <c r="K219" s="37">
        <f t="shared" si="37"/>
        <v>2966.9202788441144</v>
      </c>
      <c r="L219" s="37">
        <f t="shared" si="38"/>
        <v>22260849.458203379</v>
      </c>
      <c r="M219" s="37">
        <f t="shared" si="39"/>
        <v>19982208.078015111</v>
      </c>
      <c r="N219" s="41">
        <f>'jan-juli'!M219</f>
        <v>21889364.194056839</v>
      </c>
      <c r="O219" s="41">
        <f t="shared" si="40"/>
        <v>-1907156.1160417274</v>
      </c>
      <c r="Q219" s="61"/>
      <c r="R219" s="62"/>
      <c r="S219" s="62"/>
      <c r="T219" s="62"/>
    </row>
    <row r="220" spans="1:20" s="34" customFormat="1" x14ac:dyDescent="0.2">
      <c r="A220" s="33">
        <v>4202</v>
      </c>
      <c r="B220" s="34" t="s">
        <v>180</v>
      </c>
      <c r="C220" s="36">
        <v>514432017</v>
      </c>
      <c r="D220" s="36">
        <f>'jan-juli'!D220</f>
        <v>24017</v>
      </c>
      <c r="E220" s="37">
        <f t="shared" si="31"/>
        <v>21419.495232543613</v>
      </c>
      <c r="F220" s="38">
        <f t="shared" si="32"/>
        <v>0.89781796990091578</v>
      </c>
      <c r="G220" s="37">
        <f t="shared" si="33"/>
        <v>1462.6712183988755</v>
      </c>
      <c r="H220" s="39">
        <f t="shared" si="34"/>
        <v>18.220056520382784</v>
      </c>
      <c r="I220" s="37">
        <f t="shared" si="35"/>
        <v>1480.8912749192582</v>
      </c>
      <c r="J220" s="81">
        <f t="shared" si="36"/>
        <v>-338.32834152758278</v>
      </c>
      <c r="K220" s="37">
        <f t="shared" si="37"/>
        <v>1142.5629333916754</v>
      </c>
      <c r="L220" s="37">
        <f t="shared" si="38"/>
        <v>35566565.749735825</v>
      </c>
      <c r="M220" s="37">
        <f t="shared" si="39"/>
        <v>27440933.971267868</v>
      </c>
      <c r="N220" s="41">
        <f>'jan-juli'!M220</f>
        <v>26836273.895688672</v>
      </c>
      <c r="O220" s="41">
        <f t="shared" si="40"/>
        <v>604660.07557919621</v>
      </c>
      <c r="Q220" s="61"/>
      <c r="R220" s="62"/>
      <c r="S220" s="62"/>
      <c r="T220" s="62"/>
    </row>
    <row r="221" spans="1:20" s="34" customFormat="1" x14ac:dyDescent="0.2">
      <c r="A221" s="33">
        <v>4203</v>
      </c>
      <c r="B221" s="34" t="s">
        <v>181</v>
      </c>
      <c r="C221" s="36">
        <v>870800001</v>
      </c>
      <c r="D221" s="36">
        <f>'jan-juli'!D221</f>
        <v>45509</v>
      </c>
      <c r="E221" s="37">
        <f t="shared" si="31"/>
        <v>19134.676679338154</v>
      </c>
      <c r="F221" s="38">
        <f t="shared" si="32"/>
        <v>0.80204768527188486</v>
      </c>
      <c r="G221" s="37">
        <f t="shared" si="33"/>
        <v>2833.5623503221509</v>
      </c>
      <c r="H221" s="39">
        <f t="shared" si="34"/>
        <v>817.90655014229355</v>
      </c>
      <c r="I221" s="37">
        <f t="shared" si="35"/>
        <v>3651.4689004644442</v>
      </c>
      <c r="J221" s="81">
        <f t="shared" si="36"/>
        <v>-338.32834152758278</v>
      </c>
      <c r="K221" s="37">
        <f t="shared" si="37"/>
        <v>3313.1405589368615</v>
      </c>
      <c r="L221" s="37">
        <f t="shared" si="38"/>
        <v>166174698.19123641</v>
      </c>
      <c r="M221" s="37">
        <f t="shared" si="39"/>
        <v>150777713.69665763</v>
      </c>
      <c r="N221" s="41">
        <f>'jan-juli'!M221</f>
        <v>138486280.48848301</v>
      </c>
      <c r="O221" s="41">
        <f t="shared" si="40"/>
        <v>12291433.208174616</v>
      </c>
      <c r="Q221" s="61"/>
      <c r="R221" s="62"/>
      <c r="S221" s="62"/>
      <c r="T221" s="62"/>
    </row>
    <row r="222" spans="1:20" s="34" customFormat="1" x14ac:dyDescent="0.2">
      <c r="A222" s="33">
        <v>4204</v>
      </c>
      <c r="B222" s="34" t="s">
        <v>194</v>
      </c>
      <c r="C222" s="36">
        <v>2303785848</v>
      </c>
      <c r="D222" s="36">
        <f>'jan-juli'!D222</f>
        <v>113737</v>
      </c>
      <c r="E222" s="37">
        <f t="shared" si="31"/>
        <v>20255.377300262888</v>
      </c>
      <c r="F222" s="38">
        <f t="shared" si="32"/>
        <v>0.84902288918876323</v>
      </c>
      <c r="G222" s="37">
        <f t="shared" si="33"/>
        <v>2161.1419777673109</v>
      </c>
      <c r="H222" s="39">
        <f t="shared" si="34"/>
        <v>425.66133281863677</v>
      </c>
      <c r="I222" s="37">
        <f t="shared" si="35"/>
        <v>2586.8033105859477</v>
      </c>
      <c r="J222" s="81">
        <f t="shared" si="36"/>
        <v>-338.32834152758278</v>
      </c>
      <c r="K222" s="37">
        <f t="shared" si="37"/>
        <v>2248.4749690583649</v>
      </c>
      <c r="L222" s="37">
        <f t="shared" si="38"/>
        <v>294215248.13611394</v>
      </c>
      <c r="M222" s="37">
        <f t="shared" si="39"/>
        <v>255734797.55579126</v>
      </c>
      <c r="N222" s="41">
        <f>'jan-juli'!M222</f>
        <v>259122526.12219641</v>
      </c>
      <c r="O222" s="41">
        <f t="shared" si="40"/>
        <v>-3387728.5664051473</v>
      </c>
      <c r="Q222" s="61"/>
      <c r="R222" s="62"/>
      <c r="S222" s="62"/>
      <c r="T222" s="62"/>
    </row>
    <row r="223" spans="1:20" s="34" customFormat="1" x14ac:dyDescent="0.2">
      <c r="A223" s="33">
        <v>4205</v>
      </c>
      <c r="B223" s="34" t="s">
        <v>199</v>
      </c>
      <c r="C223" s="36">
        <v>435882087</v>
      </c>
      <c r="D223" s="36">
        <f>'jan-juli'!D223</f>
        <v>23147</v>
      </c>
      <c r="E223" s="37">
        <f t="shared" si="31"/>
        <v>18831.040177992829</v>
      </c>
      <c r="F223" s="38">
        <f t="shared" si="32"/>
        <v>0.78932048025299684</v>
      </c>
      <c r="G223" s="37">
        <f t="shared" si="33"/>
        <v>3015.7442511293461</v>
      </c>
      <c r="H223" s="39">
        <f t="shared" si="34"/>
        <v>924.17932561315729</v>
      </c>
      <c r="I223" s="37">
        <f t="shared" si="35"/>
        <v>3939.9235767425034</v>
      </c>
      <c r="J223" s="81">
        <f t="shared" si="36"/>
        <v>-338.32834152758278</v>
      </c>
      <c r="K223" s="37">
        <f t="shared" si="37"/>
        <v>3601.5952352149206</v>
      </c>
      <c r="L223" s="37">
        <f t="shared" si="38"/>
        <v>91197411.030858725</v>
      </c>
      <c r="M223" s="37">
        <f t="shared" si="39"/>
        <v>83366124.909519762</v>
      </c>
      <c r="N223" s="41">
        <f>'jan-juli'!M223</f>
        <v>81824888.926968575</v>
      </c>
      <c r="O223" s="41">
        <f t="shared" si="40"/>
        <v>1541235.9825511873</v>
      </c>
      <c r="Q223" s="61"/>
      <c r="R223" s="62"/>
      <c r="S223" s="62"/>
      <c r="T223" s="62"/>
    </row>
    <row r="224" spans="1:20" s="34" customFormat="1" x14ac:dyDescent="0.2">
      <c r="A224" s="33">
        <v>4206</v>
      </c>
      <c r="B224" s="34" t="s">
        <v>195</v>
      </c>
      <c r="C224" s="36">
        <v>179078891</v>
      </c>
      <c r="D224" s="36">
        <f>'jan-juli'!D224</f>
        <v>9622</v>
      </c>
      <c r="E224" s="37">
        <f t="shared" si="31"/>
        <v>18611.400020785699</v>
      </c>
      <c r="F224" s="38">
        <f t="shared" si="32"/>
        <v>0.78011405975094816</v>
      </c>
      <c r="G224" s="37">
        <f t="shared" si="33"/>
        <v>3147.5283454536243</v>
      </c>
      <c r="H224" s="39">
        <f t="shared" si="34"/>
        <v>1001.0533806356528</v>
      </c>
      <c r="I224" s="37">
        <f t="shared" si="35"/>
        <v>4148.5817260892773</v>
      </c>
      <c r="J224" s="81">
        <f t="shared" si="36"/>
        <v>-338.32834152758278</v>
      </c>
      <c r="K224" s="37">
        <f t="shared" si="37"/>
        <v>3810.2533845616945</v>
      </c>
      <c r="L224" s="37">
        <f t="shared" si="38"/>
        <v>39917653.368431024</v>
      </c>
      <c r="M224" s="37">
        <f t="shared" si="39"/>
        <v>36662258.066252626</v>
      </c>
      <c r="N224" s="41">
        <f>'jan-juli'!M224</f>
        <v>34712553.589682974</v>
      </c>
      <c r="O224" s="41">
        <f t="shared" si="40"/>
        <v>1949704.4765696526</v>
      </c>
      <c r="Q224" s="61"/>
      <c r="R224" s="62"/>
      <c r="S224" s="62"/>
      <c r="T224" s="62"/>
    </row>
    <row r="225" spans="1:20" s="34" customFormat="1" x14ac:dyDescent="0.2">
      <c r="A225" s="33">
        <v>4207</v>
      </c>
      <c r="B225" s="34" t="s">
        <v>196</v>
      </c>
      <c r="C225" s="36">
        <v>179376888</v>
      </c>
      <c r="D225" s="36">
        <f>'jan-juli'!D225</f>
        <v>9048</v>
      </c>
      <c r="E225" s="37">
        <f t="shared" si="31"/>
        <v>19825.031830238728</v>
      </c>
      <c r="F225" s="38">
        <f t="shared" si="32"/>
        <v>0.83098456045792957</v>
      </c>
      <c r="G225" s="37">
        <f t="shared" si="33"/>
        <v>2419.3492597818067</v>
      </c>
      <c r="H225" s="39">
        <f t="shared" si="34"/>
        <v>576.2822473270927</v>
      </c>
      <c r="I225" s="37">
        <f t="shared" si="35"/>
        <v>2995.6315071088993</v>
      </c>
      <c r="J225" s="81">
        <f t="shared" si="36"/>
        <v>-338.32834152758278</v>
      </c>
      <c r="K225" s="37">
        <f t="shared" si="37"/>
        <v>2657.3031655813165</v>
      </c>
      <c r="L225" s="37">
        <f t="shared" si="38"/>
        <v>27104473.876321319</v>
      </c>
      <c r="M225" s="37">
        <f t="shared" si="39"/>
        <v>24043279.042179752</v>
      </c>
      <c r="N225" s="41">
        <f>'jan-juli'!M225</f>
        <v>23062610.674688376</v>
      </c>
      <c r="O225" s="41">
        <f t="shared" si="40"/>
        <v>980668.36749137565</v>
      </c>
      <c r="Q225" s="61"/>
      <c r="R225" s="62"/>
      <c r="S225" s="62"/>
      <c r="T225" s="62"/>
    </row>
    <row r="226" spans="1:20" s="34" customFormat="1" x14ac:dyDescent="0.2">
      <c r="A226" s="33">
        <v>4211</v>
      </c>
      <c r="B226" s="34" t="s">
        <v>182</v>
      </c>
      <c r="C226" s="36">
        <v>38437253</v>
      </c>
      <c r="D226" s="36">
        <f>'jan-juli'!D226</f>
        <v>2427</v>
      </c>
      <c r="E226" s="37">
        <f t="shared" si="31"/>
        <v>15837.351874742481</v>
      </c>
      <c r="F226" s="38">
        <f t="shared" si="32"/>
        <v>0.66383726387651254</v>
      </c>
      <c r="G226" s="37">
        <f t="shared" si="33"/>
        <v>4811.9572330795554</v>
      </c>
      <c r="H226" s="39">
        <f t="shared" si="34"/>
        <v>1971.9702317507792</v>
      </c>
      <c r="I226" s="37">
        <f t="shared" si="35"/>
        <v>6783.9274648303344</v>
      </c>
      <c r="J226" s="81">
        <f t="shared" si="36"/>
        <v>-338.32834152758278</v>
      </c>
      <c r="K226" s="37">
        <f t="shared" si="37"/>
        <v>6445.5991233027517</v>
      </c>
      <c r="L226" s="37">
        <f t="shared" si="38"/>
        <v>16464591.957143221</v>
      </c>
      <c r="M226" s="37">
        <f t="shared" si="39"/>
        <v>15643469.072255779</v>
      </c>
      <c r="N226" s="41">
        <f>'jan-juli'!M226</f>
        <v>14938021.266187964</v>
      </c>
      <c r="O226" s="41">
        <f t="shared" si="40"/>
        <v>705447.80606781505</v>
      </c>
      <c r="Q226" s="61"/>
      <c r="R226" s="62"/>
      <c r="S226" s="62"/>
      <c r="T226" s="62"/>
    </row>
    <row r="227" spans="1:20" s="34" customFormat="1" x14ac:dyDescent="0.2">
      <c r="A227" s="33">
        <v>4212</v>
      </c>
      <c r="B227" s="34" t="s">
        <v>183</v>
      </c>
      <c r="C227" s="36">
        <v>34566054</v>
      </c>
      <c r="D227" s="36">
        <f>'jan-juli'!D227</f>
        <v>2131</v>
      </c>
      <c r="E227" s="37">
        <f t="shared" si="31"/>
        <v>16220.579070858752</v>
      </c>
      <c r="F227" s="38">
        <f t="shared" si="32"/>
        <v>0.67990058654086605</v>
      </c>
      <c r="G227" s="37">
        <f t="shared" si="33"/>
        <v>4582.020915409792</v>
      </c>
      <c r="H227" s="39">
        <f t="shared" si="34"/>
        <v>1837.8407131100842</v>
      </c>
      <c r="I227" s="37">
        <f t="shared" si="35"/>
        <v>6419.8616285198759</v>
      </c>
      <c r="J227" s="81">
        <f t="shared" si="36"/>
        <v>-338.32834152758278</v>
      </c>
      <c r="K227" s="37">
        <f t="shared" si="37"/>
        <v>6081.5332869922931</v>
      </c>
      <c r="L227" s="37">
        <f t="shared" si="38"/>
        <v>13680725.130375855</v>
      </c>
      <c r="M227" s="37">
        <f t="shared" si="39"/>
        <v>12959747.434580578</v>
      </c>
      <c r="N227" s="41">
        <f>'jan-juli'!M227</f>
        <v>12643497.162462525</v>
      </c>
      <c r="O227" s="41">
        <f t="shared" si="40"/>
        <v>316250.27211805247</v>
      </c>
      <c r="Q227" s="61"/>
      <c r="R227" s="62"/>
      <c r="S227" s="62"/>
      <c r="T227" s="62"/>
    </row>
    <row r="228" spans="1:20" s="34" customFormat="1" x14ac:dyDescent="0.2">
      <c r="A228" s="33">
        <v>4213</v>
      </c>
      <c r="B228" s="34" t="s">
        <v>184</v>
      </c>
      <c r="C228" s="36">
        <v>115595345</v>
      </c>
      <c r="D228" s="36">
        <f>'jan-juli'!D228</f>
        <v>6115</v>
      </c>
      <c r="E228" s="37">
        <f t="shared" si="31"/>
        <v>18903.572363041701</v>
      </c>
      <c r="F228" s="38">
        <f t="shared" si="32"/>
        <v>0.79236073392966222</v>
      </c>
      <c r="G228" s="37">
        <f t="shared" si="33"/>
        <v>2972.2249401000226</v>
      </c>
      <c r="H228" s="39">
        <f t="shared" si="34"/>
        <v>898.79306084605184</v>
      </c>
      <c r="I228" s="37">
        <f t="shared" si="35"/>
        <v>3871.0180009460746</v>
      </c>
      <c r="J228" s="81">
        <f t="shared" si="36"/>
        <v>-338.32834152758278</v>
      </c>
      <c r="K228" s="37">
        <f t="shared" si="37"/>
        <v>3532.6896594184918</v>
      </c>
      <c r="L228" s="37">
        <f t="shared" si="38"/>
        <v>23671275.075785246</v>
      </c>
      <c r="M228" s="37">
        <f t="shared" si="39"/>
        <v>21602397.267344076</v>
      </c>
      <c r="N228" s="41">
        <f>'jan-juli'!M228</f>
        <v>20135809.426118415</v>
      </c>
      <c r="O228" s="41">
        <f t="shared" si="40"/>
        <v>1466587.8412256613</v>
      </c>
      <c r="Q228" s="61"/>
      <c r="R228" s="62"/>
      <c r="S228" s="62"/>
      <c r="T228" s="62"/>
    </row>
    <row r="229" spans="1:20" s="34" customFormat="1" x14ac:dyDescent="0.2">
      <c r="A229" s="33">
        <v>4214</v>
      </c>
      <c r="B229" s="34" t="s">
        <v>185</v>
      </c>
      <c r="C229" s="36">
        <v>108719597</v>
      </c>
      <c r="D229" s="36">
        <f>'jan-juli'!D229</f>
        <v>6098</v>
      </c>
      <c r="E229" s="37">
        <f t="shared" si="31"/>
        <v>17828.730239422763</v>
      </c>
      <c r="F229" s="38">
        <f t="shared" si="32"/>
        <v>0.74730773137685891</v>
      </c>
      <c r="G229" s="37">
        <f t="shared" si="33"/>
        <v>3617.1302142713857</v>
      </c>
      <c r="H229" s="39">
        <f t="shared" si="34"/>
        <v>1274.9878041126804</v>
      </c>
      <c r="I229" s="37">
        <f t="shared" si="35"/>
        <v>4892.1180183840661</v>
      </c>
      <c r="J229" s="81">
        <f t="shared" si="36"/>
        <v>-338.32834152758278</v>
      </c>
      <c r="K229" s="37">
        <f t="shared" si="37"/>
        <v>4553.7896768564833</v>
      </c>
      <c r="L229" s="37">
        <f t="shared" si="38"/>
        <v>29832135.676106036</v>
      </c>
      <c r="M229" s="37">
        <f t="shared" si="39"/>
        <v>27769009.449470837</v>
      </c>
      <c r="N229" s="41">
        <f>'jan-juli'!M229</f>
        <v>25434292.805465266</v>
      </c>
      <c r="O229" s="41">
        <f t="shared" si="40"/>
        <v>2334716.6440055706</v>
      </c>
      <c r="Q229" s="61"/>
      <c r="R229" s="62"/>
      <c r="S229" s="62"/>
      <c r="T229" s="62"/>
    </row>
    <row r="230" spans="1:20" s="34" customFormat="1" x14ac:dyDescent="0.2">
      <c r="A230" s="33">
        <v>4215</v>
      </c>
      <c r="B230" s="34" t="s">
        <v>186</v>
      </c>
      <c r="C230" s="36">
        <v>239369633</v>
      </c>
      <c r="D230" s="36">
        <f>'jan-juli'!D230</f>
        <v>11279</v>
      </c>
      <c r="E230" s="37">
        <f t="shared" si="31"/>
        <v>21222.593580991223</v>
      </c>
      <c r="F230" s="38">
        <f t="shared" si="32"/>
        <v>0.88956465491157322</v>
      </c>
      <c r="G230" s="37">
        <f t="shared" si="33"/>
        <v>1580.81220933031</v>
      </c>
      <c r="H230" s="39">
        <f t="shared" si="34"/>
        <v>87.135634563719577</v>
      </c>
      <c r="I230" s="37">
        <f t="shared" si="35"/>
        <v>1667.9478438940296</v>
      </c>
      <c r="J230" s="81">
        <f t="shared" si="36"/>
        <v>-338.32834152758278</v>
      </c>
      <c r="K230" s="37">
        <f t="shared" si="37"/>
        <v>1329.6195023664468</v>
      </c>
      <c r="L230" s="37">
        <f t="shared" si="38"/>
        <v>18812783.731280759</v>
      </c>
      <c r="M230" s="37">
        <f t="shared" si="39"/>
        <v>14996778.367191153</v>
      </c>
      <c r="N230" s="41">
        <f>'jan-juli'!M230</f>
        <v>14398489.517463565</v>
      </c>
      <c r="O230" s="41">
        <f t="shared" si="40"/>
        <v>598288.84972758777</v>
      </c>
      <c r="Q230" s="61"/>
      <c r="R230" s="62"/>
      <c r="S230" s="62"/>
      <c r="T230" s="62"/>
    </row>
    <row r="231" spans="1:20" s="34" customFormat="1" x14ac:dyDescent="0.2">
      <c r="A231" s="33">
        <v>4216</v>
      </c>
      <c r="B231" s="34" t="s">
        <v>187</v>
      </c>
      <c r="C231" s="36">
        <v>86487721</v>
      </c>
      <c r="D231" s="36">
        <f>'jan-juli'!D231</f>
        <v>5342</v>
      </c>
      <c r="E231" s="37">
        <f t="shared" si="31"/>
        <v>16190.138712092848</v>
      </c>
      <c r="F231" s="38">
        <f t="shared" si="32"/>
        <v>0.67862465072568701</v>
      </c>
      <c r="G231" s="37">
        <f t="shared" si="33"/>
        <v>4600.2851306693346</v>
      </c>
      <c r="H231" s="39">
        <f t="shared" si="34"/>
        <v>1848.4948386781505</v>
      </c>
      <c r="I231" s="37">
        <f t="shared" si="35"/>
        <v>6448.7799693474853</v>
      </c>
      <c r="J231" s="81">
        <f t="shared" si="36"/>
        <v>-338.32834152758278</v>
      </c>
      <c r="K231" s="37">
        <f t="shared" si="37"/>
        <v>6110.4516278199026</v>
      </c>
      <c r="L231" s="37">
        <f t="shared" si="38"/>
        <v>34449382.596254267</v>
      </c>
      <c r="M231" s="37">
        <f t="shared" si="39"/>
        <v>32642032.595813919</v>
      </c>
      <c r="N231" s="41">
        <f>'jan-juli'!M231</f>
        <v>31392808.972301655</v>
      </c>
      <c r="O231" s="41">
        <f t="shared" si="40"/>
        <v>1249223.6235122643</v>
      </c>
      <c r="Q231" s="61"/>
      <c r="R231" s="62"/>
      <c r="S231" s="62"/>
      <c r="T231" s="62"/>
    </row>
    <row r="232" spans="1:20" s="34" customFormat="1" x14ac:dyDescent="0.2">
      <c r="A232" s="33">
        <v>4217</v>
      </c>
      <c r="B232" s="34" t="s">
        <v>188</v>
      </c>
      <c r="C232" s="36">
        <v>32765199</v>
      </c>
      <c r="D232" s="36">
        <f>'jan-juli'!D232</f>
        <v>1801</v>
      </c>
      <c r="E232" s="37">
        <f t="shared" si="31"/>
        <v>18192.781232648529</v>
      </c>
      <c r="F232" s="38">
        <f t="shared" si="32"/>
        <v>0.76256726574636025</v>
      </c>
      <c r="G232" s="37">
        <f t="shared" si="33"/>
        <v>3398.6996183359261</v>
      </c>
      <c r="H232" s="39">
        <f t="shared" si="34"/>
        <v>1147.5699564836623</v>
      </c>
      <c r="I232" s="37">
        <f t="shared" si="35"/>
        <v>4546.2695748195883</v>
      </c>
      <c r="J232" s="81">
        <f t="shared" si="36"/>
        <v>-338.32834152758278</v>
      </c>
      <c r="K232" s="37">
        <f t="shared" si="37"/>
        <v>4207.9412332920056</v>
      </c>
      <c r="L232" s="37">
        <f t="shared" si="38"/>
        <v>8187831.5042500785</v>
      </c>
      <c r="M232" s="37">
        <f t="shared" si="39"/>
        <v>7578502.1611589016</v>
      </c>
      <c r="N232" s="41">
        <f>'jan-juli'!M232</f>
        <v>7160991.4174307911</v>
      </c>
      <c r="O232" s="41">
        <f t="shared" si="40"/>
        <v>417510.74372811057</v>
      </c>
      <c r="Q232" s="61"/>
      <c r="R232" s="62"/>
      <c r="S232" s="62"/>
      <c r="T232" s="62"/>
    </row>
    <row r="233" spans="1:20" s="34" customFormat="1" x14ac:dyDescent="0.2">
      <c r="A233" s="33">
        <v>4218</v>
      </c>
      <c r="B233" s="34" t="s">
        <v>189</v>
      </c>
      <c r="C233" s="36">
        <v>24085586</v>
      </c>
      <c r="D233" s="36">
        <f>'jan-juli'!D233</f>
        <v>1323</v>
      </c>
      <c r="E233" s="37">
        <f t="shared" si="31"/>
        <v>18205.280423280423</v>
      </c>
      <c r="F233" s="38">
        <f t="shared" si="32"/>
        <v>0.76309118089173122</v>
      </c>
      <c r="G233" s="37">
        <f t="shared" si="33"/>
        <v>3391.2001039567899</v>
      </c>
      <c r="H233" s="39">
        <f t="shared" si="34"/>
        <v>1143.1952397624993</v>
      </c>
      <c r="I233" s="37">
        <f t="shared" si="35"/>
        <v>4534.3953437192895</v>
      </c>
      <c r="J233" s="81">
        <f t="shared" si="36"/>
        <v>-338.32834152758278</v>
      </c>
      <c r="K233" s="37">
        <f t="shared" si="37"/>
        <v>4196.0670021917067</v>
      </c>
      <c r="L233" s="37">
        <f t="shared" si="38"/>
        <v>5999005.0397406202</v>
      </c>
      <c r="M233" s="37">
        <f t="shared" si="39"/>
        <v>5551396.643899628</v>
      </c>
      <c r="N233" s="41">
        <f>'jan-juli'!M233</f>
        <v>4949321.6455363343</v>
      </c>
      <c r="O233" s="41">
        <f t="shared" si="40"/>
        <v>602074.99836329371</v>
      </c>
      <c r="Q233" s="61"/>
      <c r="R233" s="62"/>
      <c r="S233" s="62"/>
      <c r="T233" s="62"/>
    </row>
    <row r="234" spans="1:20" s="34" customFormat="1" x14ac:dyDescent="0.2">
      <c r="A234" s="33">
        <v>4219</v>
      </c>
      <c r="B234" s="34" t="s">
        <v>190</v>
      </c>
      <c r="C234" s="36">
        <v>62752349</v>
      </c>
      <c r="D234" s="36">
        <f>'jan-juli'!D234</f>
        <v>3653</v>
      </c>
      <c r="E234" s="37">
        <f t="shared" si="31"/>
        <v>17178.305228579251</v>
      </c>
      <c r="F234" s="38">
        <f t="shared" si="32"/>
        <v>0.72004456497314928</v>
      </c>
      <c r="G234" s="37">
        <f t="shared" si="33"/>
        <v>4007.3852207774926</v>
      </c>
      <c r="H234" s="39">
        <f t="shared" si="34"/>
        <v>1502.6365579079095</v>
      </c>
      <c r="I234" s="37">
        <f t="shared" si="35"/>
        <v>5510.0217786854018</v>
      </c>
      <c r="J234" s="81">
        <f t="shared" si="36"/>
        <v>-338.32834152758278</v>
      </c>
      <c r="K234" s="37">
        <f t="shared" si="37"/>
        <v>5171.6934371578191</v>
      </c>
      <c r="L234" s="37">
        <f t="shared" si="38"/>
        <v>20128109.557537772</v>
      </c>
      <c r="M234" s="37">
        <f t="shared" si="39"/>
        <v>18892196.125937514</v>
      </c>
      <c r="N234" s="41">
        <f>'jan-juli'!M234</f>
        <v>18803674.546821032</v>
      </c>
      <c r="O234" s="41">
        <f t="shared" si="40"/>
        <v>88521.579116482288</v>
      </c>
      <c r="Q234" s="61"/>
      <c r="R234" s="62"/>
      <c r="S234" s="62"/>
      <c r="T234" s="62"/>
    </row>
    <row r="235" spans="1:20" s="34" customFormat="1" x14ac:dyDescent="0.2">
      <c r="A235" s="33">
        <v>4220</v>
      </c>
      <c r="B235" s="34" t="s">
        <v>191</v>
      </c>
      <c r="C235" s="36">
        <v>23256793</v>
      </c>
      <c r="D235" s="36">
        <f>'jan-juli'!D235</f>
        <v>1134</v>
      </c>
      <c r="E235" s="37">
        <f t="shared" si="31"/>
        <v>20508.635802469136</v>
      </c>
      <c r="F235" s="38">
        <f t="shared" si="32"/>
        <v>0.85963845374069958</v>
      </c>
      <c r="G235" s="37">
        <f t="shared" si="33"/>
        <v>2009.1868764435617</v>
      </c>
      <c r="H235" s="39">
        <f t="shared" si="34"/>
        <v>337.02085704644975</v>
      </c>
      <c r="I235" s="37">
        <f t="shared" si="35"/>
        <v>2346.2077334900114</v>
      </c>
      <c r="J235" s="81">
        <f t="shared" si="36"/>
        <v>-338.32834152758278</v>
      </c>
      <c r="K235" s="37">
        <f t="shared" si="37"/>
        <v>2007.8793919624286</v>
      </c>
      <c r="L235" s="37">
        <f t="shared" si="38"/>
        <v>2660599.5697776731</v>
      </c>
      <c r="M235" s="37">
        <f t="shared" si="39"/>
        <v>2276935.2304853941</v>
      </c>
      <c r="N235" s="41">
        <f>'jan-juli'!M235</f>
        <v>2192150.7247454268</v>
      </c>
      <c r="O235" s="41">
        <f t="shared" si="40"/>
        <v>84784.505739967339</v>
      </c>
      <c r="Q235" s="61"/>
      <c r="R235" s="62"/>
      <c r="S235" s="62"/>
      <c r="T235" s="62"/>
    </row>
    <row r="236" spans="1:20" s="34" customFormat="1" x14ac:dyDescent="0.2">
      <c r="A236" s="33">
        <v>4221</v>
      </c>
      <c r="B236" s="34" t="s">
        <v>192</v>
      </c>
      <c r="C236" s="36">
        <v>40707103</v>
      </c>
      <c r="D236" s="36">
        <f>'jan-juli'!D236</f>
        <v>1169</v>
      </c>
      <c r="E236" s="37">
        <f t="shared" si="31"/>
        <v>34822.158254918737</v>
      </c>
      <c r="F236" s="38">
        <f t="shared" si="32"/>
        <v>1.4596029968296733</v>
      </c>
      <c r="G236" s="37">
        <f t="shared" si="33"/>
        <v>-6578.9265950261988</v>
      </c>
      <c r="H236" s="39">
        <f t="shared" si="34"/>
        <v>0</v>
      </c>
      <c r="I236" s="37">
        <f t="shared" si="35"/>
        <v>-6578.9265950261988</v>
      </c>
      <c r="J236" s="81">
        <f t="shared" si="36"/>
        <v>-338.32834152758278</v>
      </c>
      <c r="K236" s="37">
        <f t="shared" si="37"/>
        <v>-6917.2549365537816</v>
      </c>
      <c r="L236" s="37">
        <f t="shared" si="38"/>
        <v>-7690765.1895856261</v>
      </c>
      <c r="M236" s="37">
        <f t="shared" si="39"/>
        <v>-8086271.0208313707</v>
      </c>
      <c r="N236" s="41">
        <f>'jan-juli'!M236</f>
        <v>-8113950.3426617682</v>
      </c>
      <c r="O236" s="41">
        <f t="shared" si="40"/>
        <v>27679.321830397472</v>
      </c>
      <c r="Q236" s="61"/>
      <c r="R236" s="62"/>
      <c r="S236" s="62"/>
      <c r="T236" s="62"/>
    </row>
    <row r="237" spans="1:20" s="34" customFormat="1" x14ac:dyDescent="0.2">
      <c r="A237" s="33">
        <v>4222</v>
      </c>
      <c r="B237" s="34" t="s">
        <v>193</v>
      </c>
      <c r="C237" s="36">
        <v>68206130</v>
      </c>
      <c r="D237" s="36">
        <f>'jan-juli'!D237</f>
        <v>935</v>
      </c>
      <c r="E237" s="37">
        <f t="shared" si="31"/>
        <v>72947.73262032085</v>
      </c>
      <c r="F237" s="38">
        <f t="shared" si="32"/>
        <v>3.0576717377794966</v>
      </c>
      <c r="G237" s="37">
        <f t="shared" si="33"/>
        <v>-29454.271214267468</v>
      </c>
      <c r="H237" s="39">
        <f t="shared" si="34"/>
        <v>0</v>
      </c>
      <c r="I237" s="37">
        <f t="shared" si="35"/>
        <v>-29454.271214267468</v>
      </c>
      <c r="J237" s="81">
        <f t="shared" si="36"/>
        <v>-338.32834152758278</v>
      </c>
      <c r="K237" s="37">
        <f t="shared" si="37"/>
        <v>-29792.599555795052</v>
      </c>
      <c r="L237" s="37">
        <f t="shared" si="38"/>
        <v>-27539743.585340083</v>
      </c>
      <c r="M237" s="37">
        <f t="shared" si="39"/>
        <v>-27856080.584668372</v>
      </c>
      <c r="N237" s="41">
        <f>'jan-juli'!M237</f>
        <v>-27560541.714447178</v>
      </c>
      <c r="O237" s="41">
        <f t="shared" si="40"/>
        <v>-295538.87022119388</v>
      </c>
      <c r="Q237" s="61"/>
      <c r="R237" s="62"/>
      <c r="S237" s="62"/>
      <c r="T237" s="62"/>
    </row>
    <row r="238" spans="1:20" s="34" customFormat="1" x14ac:dyDescent="0.2">
      <c r="A238" s="33">
        <v>4223</v>
      </c>
      <c r="B238" s="34" t="s">
        <v>197</v>
      </c>
      <c r="C238" s="36">
        <v>248217630</v>
      </c>
      <c r="D238" s="36">
        <f>'jan-juli'!D238</f>
        <v>15123</v>
      </c>
      <c r="E238" s="37">
        <f t="shared" si="31"/>
        <v>16413.253322753422</v>
      </c>
      <c r="F238" s="38">
        <f t="shared" si="32"/>
        <v>0.68797670616040896</v>
      </c>
      <c r="G238" s="37">
        <f t="shared" si="33"/>
        <v>4466.41636427299</v>
      </c>
      <c r="H238" s="39">
        <f t="shared" si="34"/>
        <v>1770.4047249469495</v>
      </c>
      <c r="I238" s="37">
        <f t="shared" si="35"/>
        <v>6236.8210892199395</v>
      </c>
      <c r="J238" s="81">
        <f t="shared" si="36"/>
        <v>-338.32834152758278</v>
      </c>
      <c r="K238" s="37">
        <f t="shared" si="37"/>
        <v>5898.4927476923567</v>
      </c>
      <c r="L238" s="37">
        <f t="shared" si="38"/>
        <v>94319445.332273141</v>
      </c>
      <c r="M238" s="37">
        <f t="shared" si="39"/>
        <v>89202905.823351517</v>
      </c>
      <c r="N238" s="41">
        <f>'jan-juli'!M238</f>
        <v>83184136.478681743</v>
      </c>
      <c r="O238" s="41">
        <f t="shared" si="40"/>
        <v>6018769.3446697742</v>
      </c>
      <c r="Q238" s="61"/>
      <c r="R238" s="62"/>
      <c r="S238" s="62"/>
      <c r="T238" s="62"/>
    </row>
    <row r="239" spans="1:20" s="34" customFormat="1" x14ac:dyDescent="0.2">
      <c r="A239" s="33">
        <v>4224</v>
      </c>
      <c r="B239" s="34" t="s">
        <v>198</v>
      </c>
      <c r="C239" s="36">
        <v>33569250</v>
      </c>
      <c r="D239" s="36">
        <f>'jan-juli'!D239</f>
        <v>912</v>
      </c>
      <c r="E239" s="37">
        <f t="shared" si="31"/>
        <v>36808.38815789474</v>
      </c>
      <c r="F239" s="38">
        <f t="shared" si="32"/>
        <v>1.5428576617919456</v>
      </c>
      <c r="G239" s="37">
        <f t="shared" si="33"/>
        <v>-7770.6645368118006</v>
      </c>
      <c r="H239" s="39">
        <f t="shared" si="34"/>
        <v>0</v>
      </c>
      <c r="I239" s="37">
        <f t="shared" si="35"/>
        <v>-7770.6645368118006</v>
      </c>
      <c r="J239" s="81">
        <f t="shared" si="36"/>
        <v>-338.32834152758278</v>
      </c>
      <c r="K239" s="37">
        <f t="shared" si="37"/>
        <v>-8108.9928783393834</v>
      </c>
      <c r="L239" s="37">
        <f t="shared" si="38"/>
        <v>-7086846.057572362</v>
      </c>
      <c r="M239" s="37">
        <f t="shared" si="39"/>
        <v>-7395401.5050455173</v>
      </c>
      <c r="N239" s="41">
        <f>'jan-juli'!M239</f>
        <v>-7565177.7509901915</v>
      </c>
      <c r="O239" s="41">
        <f t="shared" si="40"/>
        <v>169776.24594467413</v>
      </c>
      <c r="Q239" s="61"/>
      <c r="R239" s="62"/>
      <c r="S239" s="62"/>
      <c r="T239" s="62"/>
    </row>
    <row r="240" spans="1:20" s="34" customFormat="1" x14ac:dyDescent="0.2">
      <c r="A240" s="33">
        <v>4225</v>
      </c>
      <c r="B240" s="34" t="s">
        <v>200</v>
      </c>
      <c r="C240" s="36">
        <v>179732540</v>
      </c>
      <c r="D240" s="36">
        <f>'jan-juli'!D240</f>
        <v>10480</v>
      </c>
      <c r="E240" s="37">
        <f t="shared" si="31"/>
        <v>17150.051526717558</v>
      </c>
      <c r="F240" s="38">
        <f t="shared" si="32"/>
        <v>0.71886028490621701</v>
      </c>
      <c r="G240" s="37">
        <f t="shared" si="33"/>
        <v>4024.3374418945086</v>
      </c>
      <c r="H240" s="39">
        <f t="shared" si="34"/>
        <v>1512.525353559502</v>
      </c>
      <c r="I240" s="37">
        <f t="shared" si="35"/>
        <v>5536.8627954540107</v>
      </c>
      <c r="J240" s="81">
        <f t="shared" si="36"/>
        <v>-338.32834152758278</v>
      </c>
      <c r="K240" s="37">
        <f t="shared" si="37"/>
        <v>5198.5344539264279</v>
      </c>
      <c r="L240" s="37">
        <f t="shared" si="38"/>
        <v>58026322.096358031</v>
      </c>
      <c r="M240" s="37">
        <f t="shared" si="39"/>
        <v>54480641.077148966</v>
      </c>
      <c r="N240" s="41">
        <f>'jan-juli'!M240</f>
        <v>51830035.6467655</v>
      </c>
      <c r="O240" s="41">
        <f t="shared" si="40"/>
        <v>2650605.4303834662</v>
      </c>
      <c r="Q240" s="61"/>
      <c r="R240" s="62"/>
      <c r="S240" s="62"/>
      <c r="T240" s="62"/>
    </row>
    <row r="241" spans="1:20" s="34" customFormat="1" x14ac:dyDescent="0.2">
      <c r="A241" s="33">
        <v>4226</v>
      </c>
      <c r="B241" s="34" t="s">
        <v>201</v>
      </c>
      <c r="C241" s="36">
        <v>32791142</v>
      </c>
      <c r="D241" s="36">
        <f>'jan-juli'!D241</f>
        <v>1704</v>
      </c>
      <c r="E241" s="37">
        <f t="shared" si="31"/>
        <v>19243.627934272299</v>
      </c>
      <c r="F241" s="38">
        <f t="shared" si="32"/>
        <v>0.80661447797456776</v>
      </c>
      <c r="G241" s="37">
        <f t="shared" si="33"/>
        <v>2768.1915973616638</v>
      </c>
      <c r="H241" s="39">
        <f t="shared" si="34"/>
        <v>779.77361091534272</v>
      </c>
      <c r="I241" s="37">
        <f t="shared" si="35"/>
        <v>3547.9652082770062</v>
      </c>
      <c r="J241" s="81">
        <f t="shared" si="36"/>
        <v>-338.32834152758278</v>
      </c>
      <c r="K241" s="37">
        <f t="shared" si="37"/>
        <v>3209.6368667494235</v>
      </c>
      <c r="L241" s="37">
        <f t="shared" si="38"/>
        <v>6045732.7149040187</v>
      </c>
      <c r="M241" s="37">
        <f t="shared" si="39"/>
        <v>5469221.2209410174</v>
      </c>
      <c r="N241" s="41">
        <f>'jan-juli'!M241</f>
        <v>5155121.0025275201</v>
      </c>
      <c r="O241" s="41">
        <f t="shared" si="40"/>
        <v>314100.21841349732</v>
      </c>
      <c r="Q241" s="61"/>
      <c r="R241" s="62"/>
      <c r="S241" s="62"/>
      <c r="T241" s="62"/>
    </row>
    <row r="242" spans="1:20" s="34" customFormat="1" x14ac:dyDescent="0.2">
      <c r="A242" s="33">
        <v>4227</v>
      </c>
      <c r="B242" s="34" t="s">
        <v>202</v>
      </c>
      <c r="C242" s="36">
        <v>130437397</v>
      </c>
      <c r="D242" s="36">
        <f>'jan-juli'!D242</f>
        <v>5883</v>
      </c>
      <c r="E242" s="37">
        <f t="shared" si="31"/>
        <v>22171.918578956316</v>
      </c>
      <c r="F242" s="38">
        <f t="shared" si="32"/>
        <v>0.92935649095606787</v>
      </c>
      <c r="G242" s="37">
        <f t="shared" si="33"/>
        <v>1011.2172105512537</v>
      </c>
      <c r="H242" s="39">
        <f t="shared" si="34"/>
        <v>0</v>
      </c>
      <c r="I242" s="37">
        <f t="shared" si="35"/>
        <v>1011.2172105512537</v>
      </c>
      <c r="J242" s="81">
        <f t="shared" si="36"/>
        <v>-338.32834152758278</v>
      </c>
      <c r="K242" s="37">
        <f t="shared" si="37"/>
        <v>672.88886902367096</v>
      </c>
      <c r="L242" s="37">
        <f t="shared" si="38"/>
        <v>5948990.8496730253</v>
      </c>
      <c r="M242" s="37">
        <f t="shared" si="39"/>
        <v>3958605.2164662564</v>
      </c>
      <c r="N242" s="41">
        <f>'jan-juli'!M242</f>
        <v>2687244.3470665589</v>
      </c>
      <c r="O242" s="41">
        <f t="shared" si="40"/>
        <v>1271360.8693996975</v>
      </c>
      <c r="Q242" s="61"/>
      <c r="R242" s="62"/>
      <c r="S242" s="62"/>
      <c r="T242" s="62"/>
    </row>
    <row r="243" spans="1:20" s="34" customFormat="1" x14ac:dyDescent="0.2">
      <c r="A243" s="33">
        <v>4228</v>
      </c>
      <c r="B243" s="34" t="s">
        <v>203</v>
      </c>
      <c r="C243" s="36">
        <v>87021121</v>
      </c>
      <c r="D243" s="36">
        <f>'jan-juli'!D243</f>
        <v>1810</v>
      </c>
      <c r="E243" s="37">
        <f t="shared" si="31"/>
        <v>48077.96740331492</v>
      </c>
      <c r="F243" s="38">
        <f t="shared" si="32"/>
        <v>2.0152325076934425</v>
      </c>
      <c r="G243" s="37">
        <f t="shared" si="33"/>
        <v>-14532.412084063908</v>
      </c>
      <c r="H243" s="39">
        <f t="shared" si="34"/>
        <v>0</v>
      </c>
      <c r="I243" s="37">
        <f t="shared" si="35"/>
        <v>-14532.412084063908</v>
      </c>
      <c r="J243" s="81">
        <f t="shared" si="36"/>
        <v>-338.32834152758278</v>
      </c>
      <c r="K243" s="37">
        <f t="shared" si="37"/>
        <v>-14870.740425591492</v>
      </c>
      <c r="L243" s="37">
        <f t="shared" si="38"/>
        <v>-26303665.872155674</v>
      </c>
      <c r="M243" s="37">
        <f t="shared" si="39"/>
        <v>-26916040.1703206</v>
      </c>
      <c r="N243" s="41">
        <f>'jan-juli'!M243</f>
        <v>-27015465.924223948</v>
      </c>
      <c r="O243" s="41">
        <f t="shared" si="40"/>
        <v>99425.753903347999</v>
      </c>
      <c r="Q243" s="61"/>
      <c r="R243" s="62"/>
      <c r="S243" s="62"/>
      <c r="T243" s="62"/>
    </row>
    <row r="244" spans="1:20" s="34" customFormat="1" x14ac:dyDescent="0.2">
      <c r="A244" s="33">
        <v>4601</v>
      </c>
      <c r="B244" s="34" t="s">
        <v>227</v>
      </c>
      <c r="C244" s="36">
        <v>7163471844</v>
      </c>
      <c r="D244" s="36">
        <f>'jan-juli'!D244</f>
        <v>286930</v>
      </c>
      <c r="E244" s="37">
        <f t="shared" si="31"/>
        <v>24965.921458195378</v>
      </c>
      <c r="F244" s="38">
        <f t="shared" si="32"/>
        <v>1.0464697079437606</v>
      </c>
      <c r="G244" s="37">
        <f t="shared" si="33"/>
        <v>-665.18451699218349</v>
      </c>
      <c r="H244" s="39">
        <f t="shared" si="34"/>
        <v>0</v>
      </c>
      <c r="I244" s="37">
        <f t="shared" si="35"/>
        <v>-665.18451699218349</v>
      </c>
      <c r="J244" s="81">
        <f t="shared" si="36"/>
        <v>-338.32834152758278</v>
      </c>
      <c r="K244" s="37">
        <f t="shared" si="37"/>
        <v>-1003.5128585197663</v>
      </c>
      <c r="L244" s="37">
        <f t="shared" si="38"/>
        <v>-190861393.46056721</v>
      </c>
      <c r="M244" s="37">
        <f t="shared" si="39"/>
        <v>-287937944.49507654</v>
      </c>
      <c r="N244" s="41">
        <f>'jan-juli'!M244</f>
        <v>-280216589.11799932</v>
      </c>
      <c r="O244" s="41">
        <f t="shared" si="40"/>
        <v>-7721355.3770772219</v>
      </c>
      <c r="Q244" s="61"/>
      <c r="R244" s="62"/>
      <c r="S244" s="62"/>
      <c r="T244" s="62"/>
    </row>
    <row r="245" spans="1:20" s="34" customFormat="1" x14ac:dyDescent="0.2">
      <c r="A245" s="33">
        <v>4602</v>
      </c>
      <c r="B245" s="34" t="s">
        <v>406</v>
      </c>
      <c r="C245" s="36">
        <v>396731135</v>
      </c>
      <c r="D245" s="36">
        <f>'jan-juli'!D245</f>
        <v>17131</v>
      </c>
      <c r="E245" s="37">
        <f t="shared" si="31"/>
        <v>23158.667620103904</v>
      </c>
      <c r="F245" s="38">
        <f t="shared" si="32"/>
        <v>0.97071699041259951</v>
      </c>
      <c r="G245" s="37">
        <f t="shared" si="33"/>
        <v>419.16778586270084</v>
      </c>
      <c r="H245" s="39">
        <f t="shared" si="34"/>
        <v>0</v>
      </c>
      <c r="I245" s="37">
        <f t="shared" si="35"/>
        <v>419.16778586270084</v>
      </c>
      <c r="J245" s="81">
        <f t="shared" si="36"/>
        <v>-338.32834152758278</v>
      </c>
      <c r="K245" s="37">
        <f t="shared" si="37"/>
        <v>80.83944433511806</v>
      </c>
      <c r="L245" s="37">
        <f t="shared" si="38"/>
        <v>7180763.3396139285</v>
      </c>
      <c r="M245" s="37">
        <f t="shared" si="39"/>
        <v>1384860.5209049075</v>
      </c>
      <c r="N245" s="41">
        <f>'jan-juli'!M245</f>
        <v>-1168557.5818124409</v>
      </c>
      <c r="O245" s="41">
        <f t="shared" si="40"/>
        <v>2553418.1027173484</v>
      </c>
      <c r="Q245" s="61"/>
      <c r="R245" s="62"/>
      <c r="S245" s="62"/>
      <c r="T245" s="62"/>
    </row>
    <row r="246" spans="1:20" s="34" customFormat="1" x14ac:dyDescent="0.2">
      <c r="A246" s="33">
        <v>4611</v>
      </c>
      <c r="B246" s="34" t="s">
        <v>228</v>
      </c>
      <c r="C246" s="36">
        <v>89677239</v>
      </c>
      <c r="D246" s="36">
        <f>'jan-juli'!D246</f>
        <v>4043</v>
      </c>
      <c r="E246" s="37">
        <f t="shared" si="31"/>
        <v>22180.865446450654</v>
      </c>
      <c r="F246" s="38">
        <f t="shared" si="32"/>
        <v>0.92973150718887498</v>
      </c>
      <c r="G246" s="37">
        <f t="shared" si="33"/>
        <v>1005.8490900546508</v>
      </c>
      <c r="H246" s="39">
        <f t="shared" si="34"/>
        <v>0</v>
      </c>
      <c r="I246" s="37">
        <f t="shared" si="35"/>
        <v>1005.8490900546508</v>
      </c>
      <c r="J246" s="81">
        <f t="shared" si="36"/>
        <v>-338.32834152758278</v>
      </c>
      <c r="K246" s="37">
        <f t="shared" si="37"/>
        <v>667.52074852706801</v>
      </c>
      <c r="L246" s="37">
        <f t="shared" si="38"/>
        <v>4066647.8710909532</v>
      </c>
      <c r="M246" s="37">
        <f t="shared" si="39"/>
        <v>2698786.3862949358</v>
      </c>
      <c r="N246" s="41">
        <f>'jan-juli'!M246</f>
        <v>1943862.0236257198</v>
      </c>
      <c r="O246" s="41">
        <f t="shared" si="40"/>
        <v>754924.362669216</v>
      </c>
      <c r="Q246" s="61"/>
      <c r="R246" s="62"/>
      <c r="S246" s="62"/>
      <c r="T246" s="62"/>
    </row>
    <row r="247" spans="1:20" s="34" customFormat="1" x14ac:dyDescent="0.2">
      <c r="A247" s="33">
        <v>4612</v>
      </c>
      <c r="B247" s="34" t="s">
        <v>229</v>
      </c>
      <c r="C247" s="36">
        <v>131119265</v>
      </c>
      <c r="D247" s="36">
        <f>'jan-juli'!D247</f>
        <v>5775</v>
      </c>
      <c r="E247" s="37">
        <f t="shared" si="31"/>
        <v>22704.634632034631</v>
      </c>
      <c r="F247" s="38">
        <f t="shared" si="32"/>
        <v>0.95168577743625182</v>
      </c>
      <c r="G247" s="37">
        <f t="shared" si="33"/>
        <v>691.58757870426484</v>
      </c>
      <c r="H247" s="39">
        <f t="shared" si="34"/>
        <v>0</v>
      </c>
      <c r="I247" s="37">
        <f t="shared" si="35"/>
        <v>691.58757870426484</v>
      </c>
      <c r="J247" s="81">
        <f t="shared" si="36"/>
        <v>-338.32834152758278</v>
      </c>
      <c r="K247" s="37">
        <f t="shared" si="37"/>
        <v>353.25923717668206</v>
      </c>
      <c r="L247" s="37">
        <f t="shared" si="38"/>
        <v>3993918.2670171293</v>
      </c>
      <c r="M247" s="37">
        <f t="shared" si="39"/>
        <v>2040072.094695339</v>
      </c>
      <c r="N247" s="41">
        <f>'jan-juli'!M247</f>
        <v>497650.37547330034</v>
      </c>
      <c r="O247" s="41">
        <f t="shared" si="40"/>
        <v>1542421.7192220385</v>
      </c>
      <c r="Q247" s="61"/>
      <c r="R247" s="62"/>
      <c r="S247" s="62"/>
      <c r="T247" s="62"/>
    </row>
    <row r="248" spans="1:20" s="34" customFormat="1" x14ac:dyDescent="0.2">
      <c r="A248" s="33">
        <v>4613</v>
      </c>
      <c r="B248" s="34" t="s">
        <v>230</v>
      </c>
      <c r="C248" s="36">
        <v>257555208</v>
      </c>
      <c r="D248" s="36">
        <f>'jan-juli'!D248</f>
        <v>12061</v>
      </c>
      <c r="E248" s="37">
        <f t="shared" si="31"/>
        <v>21354.382555343669</v>
      </c>
      <c r="F248" s="38">
        <f t="shared" si="32"/>
        <v>0.89508871176370031</v>
      </c>
      <c r="G248" s="37">
        <f t="shared" si="33"/>
        <v>1501.7388247188421</v>
      </c>
      <c r="H248" s="39">
        <f t="shared" si="34"/>
        <v>41.009493540363287</v>
      </c>
      <c r="I248" s="37">
        <f t="shared" si="35"/>
        <v>1542.7483182592055</v>
      </c>
      <c r="J248" s="81">
        <f t="shared" si="36"/>
        <v>-338.32834152758278</v>
      </c>
      <c r="K248" s="37">
        <f t="shared" si="37"/>
        <v>1204.4199767316227</v>
      </c>
      <c r="L248" s="37">
        <f t="shared" si="38"/>
        <v>18607087.466524277</v>
      </c>
      <c r="M248" s="37">
        <f t="shared" si="39"/>
        <v>14526509.339360101</v>
      </c>
      <c r="N248" s="41">
        <f>'jan-juli'!M248</f>
        <v>12176548.562836953</v>
      </c>
      <c r="O248" s="41">
        <f t="shared" si="40"/>
        <v>2349960.7765231486</v>
      </c>
      <c r="Q248" s="61"/>
      <c r="R248" s="62"/>
      <c r="S248" s="62"/>
      <c r="T248" s="62"/>
    </row>
    <row r="249" spans="1:20" s="34" customFormat="1" x14ac:dyDescent="0.2">
      <c r="A249" s="33">
        <v>4614</v>
      </c>
      <c r="B249" s="34" t="s">
        <v>231</v>
      </c>
      <c r="C249" s="36">
        <v>414382047</v>
      </c>
      <c r="D249" s="36">
        <f>'jan-juli'!D249</f>
        <v>18919</v>
      </c>
      <c r="E249" s="37">
        <f t="shared" si="31"/>
        <v>21902.957185897776</v>
      </c>
      <c r="F249" s="38">
        <f t="shared" si="32"/>
        <v>0.91808272519847656</v>
      </c>
      <c r="G249" s="37">
        <f t="shared" si="33"/>
        <v>1172.5940463863778</v>
      </c>
      <c r="H249" s="39">
        <f t="shared" si="34"/>
        <v>0</v>
      </c>
      <c r="I249" s="37">
        <f t="shared" si="35"/>
        <v>1172.5940463863778</v>
      </c>
      <c r="J249" s="81">
        <f t="shared" si="36"/>
        <v>-338.32834152758278</v>
      </c>
      <c r="K249" s="37">
        <f t="shared" si="37"/>
        <v>834.26570485879506</v>
      </c>
      <c r="L249" s="37">
        <f t="shared" si="38"/>
        <v>22184306.763583884</v>
      </c>
      <c r="M249" s="37">
        <f t="shared" si="39"/>
        <v>15783472.870223545</v>
      </c>
      <c r="N249" s="41">
        <f>'jan-juli'!M249</f>
        <v>13027729.659009401</v>
      </c>
      <c r="O249" s="41">
        <f t="shared" si="40"/>
        <v>2755743.2112141438</v>
      </c>
      <c r="Q249" s="61"/>
      <c r="R249" s="62"/>
      <c r="S249" s="62"/>
      <c r="T249" s="62"/>
    </row>
    <row r="250" spans="1:20" s="34" customFormat="1" x14ac:dyDescent="0.2">
      <c r="A250" s="33">
        <v>4615</v>
      </c>
      <c r="B250" s="34" t="s">
        <v>232</v>
      </c>
      <c r="C250" s="36">
        <v>64513449</v>
      </c>
      <c r="D250" s="36">
        <f>'jan-juli'!D250</f>
        <v>3117</v>
      </c>
      <c r="E250" s="37">
        <f t="shared" si="31"/>
        <v>20697.28873917228</v>
      </c>
      <c r="F250" s="38">
        <f t="shared" si="32"/>
        <v>0.86754601621160798</v>
      </c>
      <c r="G250" s="37">
        <f t="shared" si="33"/>
        <v>1895.9951144216757</v>
      </c>
      <c r="H250" s="39">
        <f t="shared" si="34"/>
        <v>270.99232920034956</v>
      </c>
      <c r="I250" s="37">
        <f t="shared" si="35"/>
        <v>2166.9874436220252</v>
      </c>
      <c r="J250" s="81">
        <f t="shared" si="36"/>
        <v>-338.32834152758278</v>
      </c>
      <c r="K250" s="37">
        <f t="shared" si="37"/>
        <v>1828.6591020944425</v>
      </c>
      <c r="L250" s="37">
        <f t="shared" si="38"/>
        <v>6754499.8617698522</v>
      </c>
      <c r="M250" s="37">
        <f t="shared" si="39"/>
        <v>5699930.4212283771</v>
      </c>
      <c r="N250" s="41">
        <f>'jan-juli'!M250</f>
        <v>5849273.2103452394</v>
      </c>
      <c r="O250" s="41">
        <f t="shared" si="40"/>
        <v>-149342.78911686223</v>
      </c>
      <c r="Q250" s="61"/>
      <c r="R250" s="62"/>
      <c r="S250" s="62"/>
      <c r="T250" s="62"/>
    </row>
    <row r="251" spans="1:20" s="34" customFormat="1" x14ac:dyDescent="0.2">
      <c r="A251" s="33">
        <v>4616</v>
      </c>
      <c r="B251" s="34" t="s">
        <v>233</v>
      </c>
      <c r="C251" s="36">
        <v>71141024</v>
      </c>
      <c r="D251" s="36">
        <f>'jan-juli'!D251</f>
        <v>2883</v>
      </c>
      <c r="E251" s="37">
        <f t="shared" si="31"/>
        <v>24676.040235865417</v>
      </c>
      <c r="F251" s="38">
        <f t="shared" si="32"/>
        <v>1.0343190681775509</v>
      </c>
      <c r="G251" s="37">
        <f t="shared" si="33"/>
        <v>-491.25578359420683</v>
      </c>
      <c r="H251" s="39">
        <f t="shared" si="34"/>
        <v>0</v>
      </c>
      <c r="I251" s="37">
        <f t="shared" si="35"/>
        <v>-491.25578359420683</v>
      </c>
      <c r="J251" s="81">
        <f t="shared" si="36"/>
        <v>-338.32834152758278</v>
      </c>
      <c r="K251" s="37">
        <f t="shared" si="37"/>
        <v>-829.58412512178961</v>
      </c>
      <c r="L251" s="37">
        <f t="shared" si="38"/>
        <v>-1416290.4241020982</v>
      </c>
      <c r="M251" s="37">
        <f t="shared" si="39"/>
        <v>-2391691.0327261193</v>
      </c>
      <c r="N251" s="41">
        <f>'jan-juli'!M251</f>
        <v>-3245259.2194130714</v>
      </c>
      <c r="O251" s="41">
        <f t="shared" si="40"/>
        <v>853568.18668695213</v>
      </c>
      <c r="Q251" s="61"/>
      <c r="R251" s="62"/>
      <c r="S251" s="62"/>
      <c r="T251" s="62"/>
    </row>
    <row r="252" spans="1:20" s="34" customFormat="1" x14ac:dyDescent="0.2">
      <c r="A252" s="33">
        <v>4617</v>
      </c>
      <c r="B252" s="34" t="s">
        <v>234</v>
      </c>
      <c r="C252" s="36">
        <v>299422770</v>
      </c>
      <c r="D252" s="36">
        <f>'jan-juli'!D252</f>
        <v>13017</v>
      </c>
      <c r="E252" s="37">
        <f t="shared" si="31"/>
        <v>23002.440654528695</v>
      </c>
      <c r="F252" s="38">
        <f t="shared" si="32"/>
        <v>0.96416859253703213</v>
      </c>
      <c r="G252" s="37">
        <f t="shared" si="33"/>
        <v>512.90396520782667</v>
      </c>
      <c r="H252" s="39">
        <f t="shared" si="34"/>
        <v>0</v>
      </c>
      <c r="I252" s="37">
        <f t="shared" si="35"/>
        <v>512.90396520782667</v>
      </c>
      <c r="J252" s="81">
        <f t="shared" si="36"/>
        <v>-338.32834152758278</v>
      </c>
      <c r="K252" s="37">
        <f t="shared" si="37"/>
        <v>174.57562368024389</v>
      </c>
      <c r="L252" s="37">
        <f t="shared" si="38"/>
        <v>6676470.9151102798</v>
      </c>
      <c r="M252" s="37">
        <f t="shared" si="39"/>
        <v>2272450.8934457349</v>
      </c>
      <c r="N252" s="41">
        <f>'jan-juli'!M252</f>
        <v>4474360.4817551235</v>
      </c>
      <c r="O252" s="41">
        <f t="shared" si="40"/>
        <v>-2201909.5883093886</v>
      </c>
      <c r="Q252" s="61"/>
      <c r="R252" s="62"/>
      <c r="S252" s="62"/>
      <c r="T252" s="62"/>
    </row>
    <row r="253" spans="1:20" s="34" customFormat="1" x14ac:dyDescent="0.2">
      <c r="A253" s="33">
        <v>4618</v>
      </c>
      <c r="B253" s="34" t="s">
        <v>235</v>
      </c>
      <c r="C253" s="36">
        <v>268459149</v>
      </c>
      <c r="D253" s="36">
        <f>'jan-juli'!D253</f>
        <v>10881</v>
      </c>
      <c r="E253" s="37">
        <f t="shared" si="31"/>
        <v>24672.286462641303</v>
      </c>
      <c r="F253" s="38">
        <f t="shared" si="32"/>
        <v>1.0341617252981341</v>
      </c>
      <c r="G253" s="37">
        <f t="shared" si="33"/>
        <v>-489.00351965973823</v>
      </c>
      <c r="H253" s="39">
        <f t="shared" si="34"/>
        <v>0</v>
      </c>
      <c r="I253" s="37">
        <f t="shared" si="35"/>
        <v>-489.00351965973823</v>
      </c>
      <c r="J253" s="81">
        <f t="shared" si="36"/>
        <v>-338.32834152758278</v>
      </c>
      <c r="K253" s="37">
        <f t="shared" si="37"/>
        <v>-827.33186118732101</v>
      </c>
      <c r="L253" s="37">
        <f t="shared" si="38"/>
        <v>-5320847.2974176118</v>
      </c>
      <c r="M253" s="37">
        <f t="shared" si="39"/>
        <v>-9002197.9815792404</v>
      </c>
      <c r="N253" s="41">
        <f>'jan-juli'!M253</f>
        <v>-10890728.511978371</v>
      </c>
      <c r="O253" s="41">
        <f t="shared" si="40"/>
        <v>1888530.5303991307</v>
      </c>
      <c r="Q253" s="61"/>
      <c r="R253" s="62"/>
      <c r="S253" s="62"/>
      <c r="T253" s="62"/>
    </row>
    <row r="254" spans="1:20" s="34" customFormat="1" x14ac:dyDescent="0.2">
      <c r="A254" s="33">
        <v>4619</v>
      </c>
      <c r="B254" s="34" t="s">
        <v>236</v>
      </c>
      <c r="C254" s="36">
        <v>47489854</v>
      </c>
      <c r="D254" s="36">
        <f>'jan-juli'!D254</f>
        <v>937</v>
      </c>
      <c r="E254" s="37">
        <f t="shared" si="31"/>
        <v>50682.875133404479</v>
      </c>
      <c r="F254" s="38">
        <f t="shared" si="32"/>
        <v>2.1244196264661981</v>
      </c>
      <c r="G254" s="37">
        <f t="shared" si="33"/>
        <v>-16095.356722117644</v>
      </c>
      <c r="H254" s="39">
        <f t="shared" si="34"/>
        <v>0</v>
      </c>
      <c r="I254" s="37">
        <f t="shared" si="35"/>
        <v>-16095.356722117644</v>
      </c>
      <c r="J254" s="81">
        <f t="shared" si="36"/>
        <v>-338.32834152758278</v>
      </c>
      <c r="K254" s="37">
        <f t="shared" si="37"/>
        <v>-16433.685063645225</v>
      </c>
      <c r="L254" s="37">
        <f t="shared" si="38"/>
        <v>-15081349.248624232</v>
      </c>
      <c r="M254" s="37">
        <f t="shared" si="39"/>
        <v>-15398362.904635577</v>
      </c>
      <c r="N254" s="41">
        <f>'jan-juli'!M254</f>
        <v>-15685651.111269528</v>
      </c>
      <c r="O254" s="41">
        <f t="shared" si="40"/>
        <v>287288.20663395151</v>
      </c>
      <c r="Q254" s="61"/>
      <c r="R254" s="62"/>
      <c r="S254" s="62"/>
      <c r="T254" s="62"/>
    </row>
    <row r="255" spans="1:20" s="34" customFormat="1" x14ac:dyDescent="0.2">
      <c r="A255" s="33">
        <v>4620</v>
      </c>
      <c r="B255" s="34" t="s">
        <v>237</v>
      </c>
      <c r="C255" s="36">
        <v>27969439</v>
      </c>
      <c r="D255" s="36">
        <f>'jan-juli'!D255</f>
        <v>1051</v>
      </c>
      <c r="E255" s="37">
        <f t="shared" si="31"/>
        <v>26612.215984776405</v>
      </c>
      <c r="F255" s="38">
        <f t="shared" si="32"/>
        <v>1.1154756669389223</v>
      </c>
      <c r="G255" s="37">
        <f t="shared" si="33"/>
        <v>-1652.9612329407994</v>
      </c>
      <c r="H255" s="39">
        <f t="shared" si="34"/>
        <v>0</v>
      </c>
      <c r="I255" s="37">
        <f t="shared" si="35"/>
        <v>-1652.9612329407994</v>
      </c>
      <c r="J255" s="81">
        <f t="shared" si="36"/>
        <v>-338.32834152758278</v>
      </c>
      <c r="K255" s="37">
        <f t="shared" si="37"/>
        <v>-1991.2895744683822</v>
      </c>
      <c r="L255" s="37">
        <f t="shared" si="38"/>
        <v>-1737262.2558207801</v>
      </c>
      <c r="M255" s="37">
        <f t="shared" si="39"/>
        <v>-2092845.3427662696</v>
      </c>
      <c r="N255" s="41">
        <f>'jan-juli'!M255</f>
        <v>-2374230.3301433008</v>
      </c>
      <c r="O255" s="41">
        <f t="shared" si="40"/>
        <v>281384.98737703124</v>
      </c>
      <c r="Q255" s="61"/>
      <c r="R255" s="62"/>
      <c r="S255" s="62"/>
      <c r="T255" s="62"/>
    </row>
    <row r="256" spans="1:20" s="34" customFormat="1" x14ac:dyDescent="0.2">
      <c r="A256" s="33">
        <v>4621</v>
      </c>
      <c r="B256" s="34" t="s">
        <v>238</v>
      </c>
      <c r="C256" s="36">
        <v>324026193</v>
      </c>
      <c r="D256" s="36">
        <f>'jan-juli'!D256</f>
        <v>15875</v>
      </c>
      <c r="E256" s="37">
        <f t="shared" si="31"/>
        <v>20411.098771653542</v>
      </c>
      <c r="F256" s="38">
        <f t="shared" si="32"/>
        <v>0.85555009880766786</v>
      </c>
      <c r="G256" s="37">
        <f t="shared" si="33"/>
        <v>2067.7090949329181</v>
      </c>
      <c r="H256" s="39">
        <f t="shared" si="34"/>
        <v>371.15881783190775</v>
      </c>
      <c r="I256" s="37">
        <f t="shared" si="35"/>
        <v>2438.8679127648256</v>
      </c>
      <c r="J256" s="81">
        <f t="shared" si="36"/>
        <v>-338.32834152758278</v>
      </c>
      <c r="K256" s="37">
        <f t="shared" si="37"/>
        <v>2100.5395712372429</v>
      </c>
      <c r="L256" s="37">
        <f t="shared" si="38"/>
        <v>38717028.115141608</v>
      </c>
      <c r="M256" s="37">
        <f t="shared" si="39"/>
        <v>33346065.69339123</v>
      </c>
      <c r="N256" s="41">
        <f>'jan-juli'!M256</f>
        <v>31119757.924632832</v>
      </c>
      <c r="O256" s="41">
        <f t="shared" si="40"/>
        <v>2226307.7687583975</v>
      </c>
      <c r="Q256" s="61"/>
      <c r="R256" s="62"/>
      <c r="S256" s="62"/>
      <c r="T256" s="62"/>
    </row>
    <row r="257" spans="1:20" s="34" customFormat="1" x14ac:dyDescent="0.2">
      <c r="A257" s="33">
        <v>4622</v>
      </c>
      <c r="B257" s="34" t="s">
        <v>239</v>
      </c>
      <c r="C257" s="36">
        <v>178021938</v>
      </c>
      <c r="D257" s="36">
        <f>'jan-juli'!D257</f>
        <v>8497</v>
      </c>
      <c r="E257" s="37">
        <f t="shared" si="31"/>
        <v>20951.151935977403</v>
      </c>
      <c r="F257" s="38">
        <f t="shared" si="32"/>
        <v>0.87818692709739943</v>
      </c>
      <c r="G257" s="37">
        <f t="shared" si="33"/>
        <v>1743.6771963386018</v>
      </c>
      <c r="H257" s="39">
        <f t="shared" si="34"/>
        <v>182.14021031855646</v>
      </c>
      <c r="I257" s="37">
        <f t="shared" si="35"/>
        <v>1925.8174066571582</v>
      </c>
      <c r="J257" s="81">
        <f t="shared" si="36"/>
        <v>-338.32834152758278</v>
      </c>
      <c r="K257" s="37">
        <f t="shared" si="37"/>
        <v>1587.4890651295755</v>
      </c>
      <c r="L257" s="37">
        <f t="shared" si="38"/>
        <v>16363670.504365874</v>
      </c>
      <c r="M257" s="37">
        <f t="shared" si="39"/>
        <v>13488894.586406002</v>
      </c>
      <c r="N257" s="41">
        <f>'jan-juli'!M257</f>
        <v>11037682.961165685</v>
      </c>
      <c r="O257" s="41">
        <f t="shared" si="40"/>
        <v>2451211.6252403166</v>
      </c>
      <c r="Q257" s="61"/>
      <c r="R257" s="62"/>
      <c r="S257" s="62"/>
      <c r="T257" s="62"/>
    </row>
    <row r="258" spans="1:20" s="34" customFormat="1" x14ac:dyDescent="0.2">
      <c r="A258" s="33">
        <v>4623</v>
      </c>
      <c r="B258" s="34" t="s">
        <v>240</v>
      </c>
      <c r="C258" s="36">
        <v>50216252</v>
      </c>
      <c r="D258" s="36">
        <f>'jan-juli'!D258</f>
        <v>2501</v>
      </c>
      <c r="E258" s="37">
        <f t="shared" si="31"/>
        <v>20078.469412235107</v>
      </c>
      <c r="F258" s="38">
        <f t="shared" si="32"/>
        <v>0.84160763130503669</v>
      </c>
      <c r="G258" s="37">
        <f t="shared" si="33"/>
        <v>2267.2867105839796</v>
      </c>
      <c r="H258" s="39">
        <f t="shared" si="34"/>
        <v>487.57909362836011</v>
      </c>
      <c r="I258" s="37">
        <f t="shared" si="35"/>
        <v>2754.8658042123398</v>
      </c>
      <c r="J258" s="81">
        <f t="shared" si="36"/>
        <v>-338.32834152758278</v>
      </c>
      <c r="K258" s="37">
        <f t="shared" si="37"/>
        <v>2416.537462684757</v>
      </c>
      <c r="L258" s="37">
        <f t="shared" si="38"/>
        <v>6889919.3763350621</v>
      </c>
      <c r="M258" s="37">
        <f t="shared" si="39"/>
        <v>6043760.1941745775</v>
      </c>
      <c r="N258" s="41">
        <f>'jan-juli'!M258</f>
        <v>4891353.6296193274</v>
      </c>
      <c r="O258" s="41">
        <f t="shared" si="40"/>
        <v>1152406.5645552501</v>
      </c>
      <c r="Q258" s="61"/>
      <c r="R258" s="62"/>
      <c r="S258" s="62"/>
      <c r="T258" s="62"/>
    </row>
    <row r="259" spans="1:20" s="34" customFormat="1" x14ac:dyDescent="0.2">
      <c r="A259" s="33">
        <v>4624</v>
      </c>
      <c r="B259" s="34" t="s">
        <v>407</v>
      </c>
      <c r="C259" s="36">
        <v>526746421</v>
      </c>
      <c r="D259" s="36">
        <f>'jan-juli'!D259</f>
        <v>25213</v>
      </c>
      <c r="E259" s="37">
        <f t="shared" si="31"/>
        <v>20891.858208067268</v>
      </c>
      <c r="F259" s="38">
        <f t="shared" si="32"/>
        <v>0.87570157560605089</v>
      </c>
      <c r="G259" s="37">
        <f t="shared" si="33"/>
        <v>1779.2534330846829</v>
      </c>
      <c r="H259" s="39">
        <f t="shared" si="34"/>
        <v>202.89301508710378</v>
      </c>
      <c r="I259" s="37">
        <f t="shared" si="35"/>
        <v>1982.1464481717867</v>
      </c>
      <c r="J259" s="81">
        <f t="shared" si="36"/>
        <v>-338.32834152758278</v>
      </c>
      <c r="K259" s="37">
        <f t="shared" si="37"/>
        <v>1643.8181066442039</v>
      </c>
      <c r="L259" s="37">
        <f t="shared" si="38"/>
        <v>49975858.397755258</v>
      </c>
      <c r="M259" s="37">
        <f t="shared" si="39"/>
        <v>41445585.922820315</v>
      </c>
      <c r="N259" s="41">
        <f>'jan-juli'!M259</f>
        <v>38746271.222227894</v>
      </c>
      <c r="O259" s="41">
        <f t="shared" si="40"/>
        <v>2699314.700592421</v>
      </c>
      <c r="Q259" s="61"/>
      <c r="R259" s="62"/>
      <c r="S259" s="62"/>
      <c r="T259" s="62"/>
    </row>
    <row r="260" spans="1:20" s="34" customFormat="1" x14ac:dyDescent="0.2">
      <c r="A260" s="33">
        <v>4625</v>
      </c>
      <c r="B260" s="34" t="s">
        <v>241</v>
      </c>
      <c r="C260" s="36">
        <v>200127186</v>
      </c>
      <c r="D260" s="36">
        <f>'jan-juli'!D260</f>
        <v>5283</v>
      </c>
      <c r="E260" s="37">
        <f t="shared" si="31"/>
        <v>37881.352640545141</v>
      </c>
      <c r="F260" s="38">
        <f t="shared" si="32"/>
        <v>1.5878319612854903</v>
      </c>
      <c r="G260" s="37">
        <f t="shared" si="33"/>
        <v>-8414.4432264020415</v>
      </c>
      <c r="H260" s="39">
        <f t="shared" si="34"/>
        <v>0</v>
      </c>
      <c r="I260" s="37">
        <f t="shared" si="35"/>
        <v>-8414.4432264020415</v>
      </c>
      <c r="J260" s="81">
        <f t="shared" si="36"/>
        <v>-338.32834152758278</v>
      </c>
      <c r="K260" s="37">
        <f t="shared" si="37"/>
        <v>-8752.7715679296234</v>
      </c>
      <c r="L260" s="37">
        <f t="shared" si="38"/>
        <v>-44453503.565081984</v>
      </c>
      <c r="M260" s="37">
        <f t="shared" si="39"/>
        <v>-46240892.193372197</v>
      </c>
      <c r="N260" s="41">
        <f>'jan-juli'!M260</f>
        <v>-43567265.406229354</v>
      </c>
      <c r="O260" s="41">
        <f t="shared" si="40"/>
        <v>-2673626.787142843</v>
      </c>
      <c r="Q260" s="61"/>
      <c r="R260" s="62"/>
      <c r="S260" s="62"/>
      <c r="T260" s="62"/>
    </row>
    <row r="261" spans="1:20" s="34" customFormat="1" x14ac:dyDescent="0.2">
      <c r="A261" s="33">
        <v>4626</v>
      </c>
      <c r="B261" s="34" t="s">
        <v>246</v>
      </c>
      <c r="C261" s="36">
        <v>820726668</v>
      </c>
      <c r="D261" s="36">
        <f>'jan-juli'!D261</f>
        <v>39032</v>
      </c>
      <c r="E261" s="37">
        <f t="shared" si="31"/>
        <v>21027.020598483297</v>
      </c>
      <c r="F261" s="38">
        <f t="shared" si="32"/>
        <v>0.88136703231512881</v>
      </c>
      <c r="G261" s="37">
        <f t="shared" si="33"/>
        <v>1698.155998835065</v>
      </c>
      <c r="H261" s="39">
        <f t="shared" si="34"/>
        <v>155.58617844149339</v>
      </c>
      <c r="I261" s="37">
        <f t="shared" si="35"/>
        <v>1853.7421772765583</v>
      </c>
      <c r="J261" s="81">
        <f t="shared" si="36"/>
        <v>-338.32834152758278</v>
      </c>
      <c r="K261" s="37">
        <f t="shared" si="37"/>
        <v>1515.4138357489755</v>
      </c>
      <c r="L261" s="37">
        <f t="shared" si="38"/>
        <v>72355264.66345863</v>
      </c>
      <c r="M261" s="37">
        <f t="shared" si="39"/>
        <v>59149632.836954013</v>
      </c>
      <c r="N261" s="41">
        <f>'jan-juli'!M261</f>
        <v>54933913.169632792</v>
      </c>
      <c r="O261" s="41">
        <f t="shared" si="40"/>
        <v>4215719.66732122</v>
      </c>
      <c r="Q261" s="61"/>
      <c r="R261" s="62"/>
      <c r="S261" s="62"/>
      <c r="T261" s="62"/>
    </row>
    <row r="262" spans="1:20" s="34" customFormat="1" x14ac:dyDescent="0.2">
      <c r="A262" s="33">
        <v>4627</v>
      </c>
      <c r="B262" s="34" t="s">
        <v>242</v>
      </c>
      <c r="C262" s="36">
        <v>564217767</v>
      </c>
      <c r="D262" s="36">
        <f>'jan-juli'!D262</f>
        <v>29816</v>
      </c>
      <c r="E262" s="37">
        <f t="shared" si="31"/>
        <v>18923.321941239603</v>
      </c>
      <c r="F262" s="38">
        <f t="shared" si="32"/>
        <v>0.79318855578127612</v>
      </c>
      <c r="G262" s="37">
        <f t="shared" si="33"/>
        <v>2960.3751931812817</v>
      </c>
      <c r="H262" s="39">
        <f t="shared" si="34"/>
        <v>891.88070847678637</v>
      </c>
      <c r="I262" s="37">
        <f t="shared" si="35"/>
        <v>3852.2559016580681</v>
      </c>
      <c r="J262" s="81">
        <f t="shared" si="36"/>
        <v>-338.32834152758278</v>
      </c>
      <c r="K262" s="37">
        <f t="shared" si="37"/>
        <v>3513.9275601304853</v>
      </c>
      <c r="L262" s="37">
        <f t="shared" si="38"/>
        <v>114858861.96383695</v>
      </c>
      <c r="M262" s="37">
        <f t="shared" si="39"/>
        <v>104771264.13285054</v>
      </c>
      <c r="N262" s="41">
        <f>'jan-juli'!M262</f>
        <v>96340681.882019103</v>
      </c>
      <c r="O262" s="41">
        <f t="shared" si="40"/>
        <v>8430582.2508314401</v>
      </c>
      <c r="Q262" s="61"/>
      <c r="R262" s="62"/>
      <c r="S262" s="62"/>
      <c r="T262" s="62"/>
    </row>
    <row r="263" spans="1:20" s="34" customFormat="1" x14ac:dyDescent="0.2">
      <c r="A263" s="33">
        <v>4628</v>
      </c>
      <c r="B263" s="34" t="s">
        <v>243</v>
      </c>
      <c r="C263" s="36">
        <v>80571411</v>
      </c>
      <c r="D263" s="36">
        <f>'jan-juli'!D263</f>
        <v>3867</v>
      </c>
      <c r="E263" s="37">
        <f t="shared" si="31"/>
        <v>20835.637703646236</v>
      </c>
      <c r="F263" s="38">
        <f t="shared" si="32"/>
        <v>0.87334504112201672</v>
      </c>
      <c r="G263" s="37">
        <f t="shared" si="33"/>
        <v>1812.9857357373016</v>
      </c>
      <c r="H263" s="39">
        <f t="shared" si="34"/>
        <v>222.57019163446475</v>
      </c>
      <c r="I263" s="37">
        <f t="shared" si="35"/>
        <v>2035.5559273717663</v>
      </c>
      <c r="J263" s="81">
        <f t="shared" si="36"/>
        <v>-338.32834152758278</v>
      </c>
      <c r="K263" s="37">
        <f t="shared" si="37"/>
        <v>1697.2275858441835</v>
      </c>
      <c r="L263" s="37">
        <f t="shared" si="38"/>
        <v>7871494.7711466206</v>
      </c>
      <c r="M263" s="37">
        <f t="shared" si="39"/>
        <v>6563179.0744594578</v>
      </c>
      <c r="N263" s="41">
        <f>'jan-juli'!M263</f>
        <v>4367897.0126900999</v>
      </c>
      <c r="O263" s="41">
        <f t="shared" si="40"/>
        <v>2195282.0617693579</v>
      </c>
      <c r="Q263" s="61"/>
      <c r="R263" s="62"/>
      <c r="S263" s="62"/>
      <c r="T263" s="62"/>
    </row>
    <row r="264" spans="1:20" s="34" customFormat="1" x14ac:dyDescent="0.2">
      <c r="A264" s="33">
        <v>4629</v>
      </c>
      <c r="B264" s="34" t="s">
        <v>244</v>
      </c>
      <c r="C264" s="36">
        <v>24236002</v>
      </c>
      <c r="D264" s="36">
        <f>'jan-juli'!D264</f>
        <v>378</v>
      </c>
      <c r="E264" s="37">
        <f t="shared" si="31"/>
        <v>64116.407407407409</v>
      </c>
      <c r="F264" s="38">
        <f t="shared" si="32"/>
        <v>2.6874985666514513</v>
      </c>
      <c r="G264" s="37">
        <f t="shared" si="33"/>
        <v>-24155.4760865194</v>
      </c>
      <c r="H264" s="39">
        <f t="shared" si="34"/>
        <v>0</v>
      </c>
      <c r="I264" s="37">
        <f t="shared" si="35"/>
        <v>-24155.4760865194</v>
      </c>
      <c r="J264" s="81">
        <f t="shared" si="36"/>
        <v>-338.32834152758278</v>
      </c>
      <c r="K264" s="37">
        <f t="shared" si="37"/>
        <v>-24493.804428046984</v>
      </c>
      <c r="L264" s="37">
        <f t="shared" si="38"/>
        <v>-9130769.9607043341</v>
      </c>
      <c r="M264" s="37">
        <f t="shared" si="39"/>
        <v>-9258658.0738017596</v>
      </c>
      <c r="N264" s="41">
        <f>'jan-juli'!M264</f>
        <v>-9340252.7994235661</v>
      </c>
      <c r="O264" s="41">
        <f t="shared" si="40"/>
        <v>81594.725621806458</v>
      </c>
      <c r="Q264" s="61"/>
      <c r="R264" s="62"/>
      <c r="S264" s="62"/>
      <c r="T264" s="62"/>
    </row>
    <row r="265" spans="1:20" s="34" customFormat="1" x14ac:dyDescent="0.2">
      <c r="A265" s="33">
        <v>4630</v>
      </c>
      <c r="B265" s="34" t="s">
        <v>245</v>
      </c>
      <c r="C265" s="36">
        <v>152930555</v>
      </c>
      <c r="D265" s="36">
        <f>'jan-juli'!D265</f>
        <v>8131</v>
      </c>
      <c r="E265" s="37">
        <f t="shared" ref="E265:E328" si="41">(C265)/D265</f>
        <v>18808.332923379658</v>
      </c>
      <c r="F265" s="38">
        <f t="shared" ref="F265:F328" si="42">IF(ISNUMBER(C265),E265/E$365,"")</f>
        <v>0.78836868465662602</v>
      </c>
      <c r="G265" s="37">
        <f t="shared" ref="G265:G328" si="43">(E$365-E265)*0.6</f>
        <v>3029.3686038972487</v>
      </c>
      <c r="H265" s="39">
        <f t="shared" ref="H265:H328" si="44">IF(E265&gt;=E$365*0.9,0,IF(E265&lt;0.9*E$365,(E$365*0.9-E265)*0.35))</f>
        <v>932.12686472776727</v>
      </c>
      <c r="I265" s="37">
        <f t="shared" ref="I265:I328" si="45">G265+H265</f>
        <v>3961.4954686250157</v>
      </c>
      <c r="J265" s="81">
        <f t="shared" ref="J265:J328" si="46">I$367</f>
        <v>-338.32834152758278</v>
      </c>
      <c r="K265" s="37">
        <f t="shared" ref="K265:K328" si="47">I265+J265</f>
        <v>3623.167127097433</v>
      </c>
      <c r="L265" s="37">
        <f t="shared" ref="L265:L328" si="48">(I265*D265)</f>
        <v>32210919.655390002</v>
      </c>
      <c r="M265" s="37">
        <f t="shared" ref="M265:M328" si="49">(K265*D265)</f>
        <v>29459971.910429228</v>
      </c>
      <c r="N265" s="41">
        <f>'jan-juli'!M265</f>
        <v>26591496.031221401</v>
      </c>
      <c r="O265" s="41">
        <f t="shared" ref="O265:O328" si="50">M265-N265</f>
        <v>2868475.8792078272</v>
      </c>
      <c r="Q265" s="61"/>
      <c r="R265" s="62"/>
      <c r="S265" s="62"/>
      <c r="T265" s="62"/>
    </row>
    <row r="266" spans="1:20" s="34" customFormat="1" x14ac:dyDescent="0.2">
      <c r="A266" s="33">
        <v>4631</v>
      </c>
      <c r="B266" s="34" t="s">
        <v>408</v>
      </c>
      <c r="C266" s="36">
        <v>578579269</v>
      </c>
      <c r="D266" s="36">
        <f>'jan-juli'!D266</f>
        <v>29593</v>
      </c>
      <c r="E266" s="37">
        <f t="shared" si="41"/>
        <v>19551.220525124183</v>
      </c>
      <c r="F266" s="38">
        <f t="shared" si="42"/>
        <v>0.81950750614712786</v>
      </c>
      <c r="G266" s="37">
        <f t="shared" si="43"/>
        <v>2583.6360428505336</v>
      </c>
      <c r="H266" s="39">
        <f t="shared" si="44"/>
        <v>672.11620411718332</v>
      </c>
      <c r="I266" s="37">
        <f t="shared" si="45"/>
        <v>3255.7522469677169</v>
      </c>
      <c r="J266" s="81">
        <f t="shared" si="46"/>
        <v>-338.32834152758278</v>
      </c>
      <c r="K266" s="37">
        <f t="shared" si="47"/>
        <v>2917.4239054401341</v>
      </c>
      <c r="L266" s="37">
        <f t="shared" si="48"/>
        <v>96347476.244515643</v>
      </c>
      <c r="M266" s="37">
        <f t="shared" si="49"/>
        <v>86335325.633689895</v>
      </c>
      <c r="N266" s="41">
        <f>'jan-juli'!M266</f>
        <v>77551554.969921902</v>
      </c>
      <c r="O266" s="41">
        <f t="shared" si="50"/>
        <v>8783770.6637679935</v>
      </c>
      <c r="Q266" s="61"/>
      <c r="R266" s="62"/>
      <c r="S266" s="62"/>
      <c r="T266" s="62"/>
    </row>
    <row r="267" spans="1:20" s="34" customFormat="1" x14ac:dyDescent="0.2">
      <c r="A267" s="33">
        <v>4632</v>
      </c>
      <c r="B267" s="34" t="s">
        <v>247</v>
      </c>
      <c r="C267" s="36">
        <v>74771342</v>
      </c>
      <c r="D267" s="36">
        <f>'jan-juli'!D267</f>
        <v>2889</v>
      </c>
      <c r="E267" s="37">
        <f t="shared" si="41"/>
        <v>25881.392177223952</v>
      </c>
      <c r="F267" s="38">
        <f t="shared" si="42"/>
        <v>1.0848425105489861</v>
      </c>
      <c r="G267" s="37">
        <f t="shared" si="43"/>
        <v>-1214.4669484093276</v>
      </c>
      <c r="H267" s="39">
        <f t="shared" si="44"/>
        <v>0</v>
      </c>
      <c r="I267" s="37">
        <f t="shared" si="45"/>
        <v>-1214.4669484093276</v>
      </c>
      <c r="J267" s="81">
        <f t="shared" si="46"/>
        <v>-338.32834152758278</v>
      </c>
      <c r="K267" s="37">
        <f t="shared" si="47"/>
        <v>-1552.7952899369104</v>
      </c>
      <c r="L267" s="37">
        <f t="shared" si="48"/>
        <v>-3508595.0139545477</v>
      </c>
      <c r="M267" s="37">
        <f t="shared" si="49"/>
        <v>-4486025.5926277339</v>
      </c>
      <c r="N267" s="41">
        <f>'jan-juli'!M267</f>
        <v>-5034438.8098801104</v>
      </c>
      <c r="O267" s="41">
        <f t="shared" si="50"/>
        <v>548413.21725237649</v>
      </c>
      <c r="Q267" s="61"/>
      <c r="R267" s="62"/>
      <c r="S267" s="62"/>
      <c r="T267" s="62"/>
    </row>
    <row r="268" spans="1:20" s="34" customFormat="1" x14ac:dyDescent="0.2">
      <c r="A268" s="33">
        <v>4633</v>
      </c>
      <c r="B268" s="34" t="s">
        <v>248</v>
      </c>
      <c r="C268" s="36">
        <v>10688578</v>
      </c>
      <c r="D268" s="36">
        <f>'jan-juli'!D268</f>
        <v>502</v>
      </c>
      <c r="E268" s="37">
        <f t="shared" si="41"/>
        <v>21291.988047808765</v>
      </c>
      <c r="F268" s="38">
        <f t="shared" si="42"/>
        <v>0.89247338822410338</v>
      </c>
      <c r="G268" s="37">
        <f t="shared" si="43"/>
        <v>1539.1755292397843</v>
      </c>
      <c r="H268" s="39">
        <f t="shared" si="44"/>
        <v>62.847571177579624</v>
      </c>
      <c r="I268" s="37">
        <f t="shared" si="45"/>
        <v>1602.0231004173638</v>
      </c>
      <c r="J268" s="81">
        <f t="shared" si="46"/>
        <v>-338.32834152758278</v>
      </c>
      <c r="K268" s="37">
        <f t="shared" si="47"/>
        <v>1263.694758889781</v>
      </c>
      <c r="L268" s="37">
        <f t="shared" si="48"/>
        <v>804215.59640951664</v>
      </c>
      <c r="M268" s="37">
        <f t="shared" si="49"/>
        <v>634374.76896267012</v>
      </c>
      <c r="N268" s="41">
        <f>'jan-juli'!M268</f>
        <v>481371.59759092506</v>
      </c>
      <c r="O268" s="41">
        <f t="shared" si="50"/>
        <v>153003.17137174506</v>
      </c>
      <c r="Q268" s="61"/>
      <c r="R268" s="62"/>
      <c r="S268" s="62"/>
      <c r="T268" s="62"/>
    </row>
    <row r="269" spans="1:20" s="34" customFormat="1" x14ac:dyDescent="0.2">
      <c r="A269" s="33">
        <v>4634</v>
      </c>
      <c r="B269" s="34" t="s">
        <v>249</v>
      </c>
      <c r="C269" s="36">
        <v>45052867</v>
      </c>
      <c r="D269" s="36">
        <f>'jan-juli'!D269</f>
        <v>1629</v>
      </c>
      <c r="E269" s="37">
        <f t="shared" si="41"/>
        <v>27656.763044812767</v>
      </c>
      <c r="F269" s="38">
        <f t="shared" si="42"/>
        <v>1.1592588238586499</v>
      </c>
      <c r="G269" s="37">
        <f t="shared" si="43"/>
        <v>-2279.689468962617</v>
      </c>
      <c r="H269" s="39">
        <f t="shared" si="44"/>
        <v>0</v>
      </c>
      <c r="I269" s="37">
        <f t="shared" si="45"/>
        <v>-2279.689468962617</v>
      </c>
      <c r="J269" s="81">
        <f t="shared" si="46"/>
        <v>-338.32834152758278</v>
      </c>
      <c r="K269" s="37">
        <f t="shared" si="47"/>
        <v>-2618.0178104901997</v>
      </c>
      <c r="L269" s="37">
        <f t="shared" si="48"/>
        <v>-3713614.1449401029</v>
      </c>
      <c r="M269" s="37">
        <f t="shared" si="49"/>
        <v>-4264751.0132885352</v>
      </c>
      <c r="N269" s="41">
        <f>'jan-juli'!M269</f>
        <v>-4117721.8118015584</v>
      </c>
      <c r="O269" s="41">
        <f t="shared" si="50"/>
        <v>-147029.20148697682</v>
      </c>
      <c r="Q269" s="61"/>
      <c r="R269" s="62"/>
      <c r="S269" s="62"/>
      <c r="T269" s="62"/>
    </row>
    <row r="270" spans="1:20" s="34" customFormat="1" x14ac:dyDescent="0.2">
      <c r="A270" s="33">
        <v>4635</v>
      </c>
      <c r="B270" s="34" t="s">
        <v>250</v>
      </c>
      <c r="C270" s="36">
        <v>58123751</v>
      </c>
      <c r="D270" s="36">
        <f>'jan-juli'!D270</f>
        <v>2230</v>
      </c>
      <c r="E270" s="37">
        <f t="shared" si="41"/>
        <v>26064.462331838564</v>
      </c>
      <c r="F270" s="38">
        <f t="shared" si="42"/>
        <v>1.0925160655408801</v>
      </c>
      <c r="G270" s="37">
        <f t="shared" si="43"/>
        <v>-1324.3090411780947</v>
      </c>
      <c r="H270" s="39">
        <f t="shared" si="44"/>
        <v>0</v>
      </c>
      <c r="I270" s="37">
        <f t="shared" si="45"/>
        <v>-1324.3090411780947</v>
      </c>
      <c r="J270" s="81">
        <f t="shared" si="46"/>
        <v>-338.32834152758278</v>
      </c>
      <c r="K270" s="37">
        <f t="shared" si="47"/>
        <v>-1662.6373827056775</v>
      </c>
      <c r="L270" s="37">
        <f t="shared" si="48"/>
        <v>-2953209.1618271512</v>
      </c>
      <c r="M270" s="37">
        <f t="shared" si="49"/>
        <v>-3707681.3634336609</v>
      </c>
      <c r="N270" s="41">
        <f>'jan-juli'!M270</f>
        <v>-4111272.8569168025</v>
      </c>
      <c r="O270" s="41">
        <f t="shared" si="50"/>
        <v>403591.49348314153</v>
      </c>
      <c r="Q270" s="61"/>
      <c r="R270" s="62"/>
      <c r="S270" s="62"/>
      <c r="T270" s="62"/>
    </row>
    <row r="271" spans="1:20" s="34" customFormat="1" x14ac:dyDescent="0.2">
      <c r="A271" s="33">
        <v>4636</v>
      </c>
      <c r="B271" s="34" t="s">
        <v>251</v>
      </c>
      <c r="C271" s="36">
        <v>16243265</v>
      </c>
      <c r="D271" s="36">
        <f>'jan-juli'!D271</f>
        <v>768</v>
      </c>
      <c r="E271" s="37">
        <f t="shared" si="41"/>
        <v>21150.084635416668</v>
      </c>
      <c r="F271" s="38">
        <f t="shared" si="42"/>
        <v>0.88652537533898579</v>
      </c>
      <c r="G271" s="37">
        <f t="shared" si="43"/>
        <v>1624.3175766750428</v>
      </c>
      <c r="H271" s="39">
        <f t="shared" si="44"/>
        <v>112.5137655148137</v>
      </c>
      <c r="I271" s="37">
        <f t="shared" si="45"/>
        <v>1736.8313421898565</v>
      </c>
      <c r="J271" s="81">
        <f t="shared" si="46"/>
        <v>-338.32834152758278</v>
      </c>
      <c r="K271" s="37">
        <f t="shared" si="47"/>
        <v>1398.5030006622737</v>
      </c>
      <c r="L271" s="37">
        <f t="shared" si="48"/>
        <v>1333886.4708018098</v>
      </c>
      <c r="M271" s="37">
        <f t="shared" si="49"/>
        <v>1074050.3045086262</v>
      </c>
      <c r="N271" s="41">
        <f>'jan-juli'!M271</f>
        <v>750617.42021878588</v>
      </c>
      <c r="O271" s="41">
        <f t="shared" si="50"/>
        <v>323432.88428984035</v>
      </c>
      <c r="Q271" s="61"/>
      <c r="R271" s="62"/>
      <c r="S271" s="62"/>
      <c r="T271" s="62"/>
    </row>
    <row r="272" spans="1:20" s="34" customFormat="1" x14ac:dyDescent="0.2">
      <c r="A272" s="33">
        <v>4637</v>
      </c>
      <c r="B272" s="34" t="s">
        <v>252</v>
      </c>
      <c r="C272" s="36">
        <v>29280136</v>
      </c>
      <c r="D272" s="36">
        <f>'jan-juli'!D272</f>
        <v>1290</v>
      </c>
      <c r="E272" s="37">
        <f t="shared" si="41"/>
        <v>22697.779844961242</v>
      </c>
      <c r="F272" s="38">
        <f t="shared" si="42"/>
        <v>0.95139845269084966</v>
      </c>
      <c r="G272" s="37">
        <f t="shared" si="43"/>
        <v>695.70045094829834</v>
      </c>
      <c r="H272" s="39">
        <f t="shared" si="44"/>
        <v>0</v>
      </c>
      <c r="I272" s="37">
        <f t="shared" si="45"/>
        <v>695.70045094829834</v>
      </c>
      <c r="J272" s="81">
        <f t="shared" si="46"/>
        <v>-338.32834152758278</v>
      </c>
      <c r="K272" s="37">
        <f t="shared" si="47"/>
        <v>357.37210942071556</v>
      </c>
      <c r="L272" s="37">
        <f t="shared" si="48"/>
        <v>897453.58172330481</v>
      </c>
      <c r="M272" s="37">
        <f t="shared" si="49"/>
        <v>461010.02115272306</v>
      </c>
      <c r="N272" s="41">
        <f>'jan-juli'!M272</f>
        <v>50820.249586243823</v>
      </c>
      <c r="O272" s="41">
        <f t="shared" si="50"/>
        <v>410189.77156647923</v>
      </c>
      <c r="Q272" s="61"/>
      <c r="R272" s="62"/>
      <c r="S272" s="62"/>
      <c r="T272" s="62"/>
    </row>
    <row r="273" spans="1:20" s="34" customFormat="1" x14ac:dyDescent="0.2">
      <c r="A273" s="33">
        <v>4638</v>
      </c>
      <c r="B273" s="34" t="s">
        <v>253</v>
      </c>
      <c r="C273" s="36">
        <v>92124439</v>
      </c>
      <c r="D273" s="36">
        <f>'jan-juli'!D273</f>
        <v>3965</v>
      </c>
      <c r="E273" s="37">
        <f t="shared" si="41"/>
        <v>23234.410844892813</v>
      </c>
      <c r="F273" s="38">
        <f t="shared" si="42"/>
        <v>0.97389183779230837</v>
      </c>
      <c r="G273" s="37">
        <f t="shared" si="43"/>
        <v>373.72185098935586</v>
      </c>
      <c r="H273" s="39">
        <f t="shared" si="44"/>
        <v>0</v>
      </c>
      <c r="I273" s="37">
        <f t="shared" si="45"/>
        <v>373.72185098935586</v>
      </c>
      <c r="J273" s="81">
        <f t="shared" si="46"/>
        <v>-338.32834152758278</v>
      </c>
      <c r="K273" s="37">
        <f t="shared" si="47"/>
        <v>35.393509461773078</v>
      </c>
      <c r="L273" s="37">
        <f t="shared" si="48"/>
        <v>1481807.1391727959</v>
      </c>
      <c r="M273" s="37">
        <f t="shared" si="49"/>
        <v>140335.26501593026</v>
      </c>
      <c r="N273" s="41">
        <f>'jan-juli'!M273</f>
        <v>-502485.10030274827</v>
      </c>
      <c r="O273" s="41">
        <f t="shared" si="50"/>
        <v>642820.36531867855</v>
      </c>
      <c r="Q273" s="61"/>
      <c r="R273" s="62"/>
      <c r="S273" s="62"/>
      <c r="T273" s="62"/>
    </row>
    <row r="274" spans="1:20" s="34" customFormat="1" x14ac:dyDescent="0.2">
      <c r="A274" s="33">
        <v>4639</v>
      </c>
      <c r="B274" s="34" t="s">
        <v>254</v>
      </c>
      <c r="C274" s="36">
        <v>64783098</v>
      </c>
      <c r="D274" s="36">
        <f>'jan-juli'!D274</f>
        <v>2560</v>
      </c>
      <c r="E274" s="37">
        <f t="shared" si="41"/>
        <v>25305.897656249999</v>
      </c>
      <c r="F274" s="38">
        <f t="shared" si="42"/>
        <v>1.0607201249885223</v>
      </c>
      <c r="G274" s="37">
        <f t="shared" si="43"/>
        <v>-869.17023582495597</v>
      </c>
      <c r="H274" s="39">
        <f t="shared" si="44"/>
        <v>0</v>
      </c>
      <c r="I274" s="37">
        <f t="shared" si="45"/>
        <v>-869.17023582495597</v>
      </c>
      <c r="J274" s="81">
        <f t="shared" si="46"/>
        <v>-338.32834152758278</v>
      </c>
      <c r="K274" s="37">
        <f t="shared" si="47"/>
        <v>-1207.4985773525386</v>
      </c>
      <c r="L274" s="37">
        <f t="shared" si="48"/>
        <v>-2225075.8037118874</v>
      </c>
      <c r="M274" s="37">
        <f t="shared" si="49"/>
        <v>-3091196.3580224989</v>
      </c>
      <c r="N274" s="41">
        <f>'jan-juli'!M274</f>
        <v>-3866704.5326040429</v>
      </c>
      <c r="O274" s="41">
        <f t="shared" si="50"/>
        <v>775508.17458154401</v>
      </c>
      <c r="Q274" s="61"/>
      <c r="R274" s="62"/>
      <c r="S274" s="62"/>
      <c r="T274" s="62"/>
    </row>
    <row r="275" spans="1:20" s="34" customFormat="1" x14ac:dyDescent="0.2">
      <c r="A275" s="33">
        <v>4640</v>
      </c>
      <c r="B275" s="34" t="s">
        <v>255</v>
      </c>
      <c r="C275" s="36">
        <v>228669707</v>
      </c>
      <c r="D275" s="36">
        <f>'jan-juli'!D275</f>
        <v>12097</v>
      </c>
      <c r="E275" s="37">
        <f t="shared" si="41"/>
        <v>18903.009589154335</v>
      </c>
      <c r="F275" s="38">
        <f t="shared" si="42"/>
        <v>0.7923371447412344</v>
      </c>
      <c r="G275" s="37">
        <f t="shared" si="43"/>
        <v>2972.5626044324422</v>
      </c>
      <c r="H275" s="39">
        <f t="shared" si="44"/>
        <v>898.99003170663013</v>
      </c>
      <c r="I275" s="37">
        <f t="shared" si="45"/>
        <v>3871.5526361390721</v>
      </c>
      <c r="J275" s="81">
        <f t="shared" si="46"/>
        <v>-338.32834152758278</v>
      </c>
      <c r="K275" s="37">
        <f t="shared" si="47"/>
        <v>3533.2242946114893</v>
      </c>
      <c r="L275" s="37">
        <f t="shared" si="48"/>
        <v>46834172.239374354</v>
      </c>
      <c r="M275" s="37">
        <f t="shared" si="49"/>
        <v>42741414.291915186</v>
      </c>
      <c r="N275" s="41">
        <f>'jan-juli'!M275</f>
        <v>39260349.502420999</v>
      </c>
      <c r="O275" s="41">
        <f t="shared" si="50"/>
        <v>3481064.7894941866</v>
      </c>
      <c r="Q275" s="61"/>
      <c r="R275" s="62"/>
      <c r="S275" s="62"/>
      <c r="T275" s="62"/>
    </row>
    <row r="276" spans="1:20" s="34" customFormat="1" x14ac:dyDescent="0.2">
      <c r="A276" s="33">
        <v>4641</v>
      </c>
      <c r="B276" s="34" t="s">
        <v>256</v>
      </c>
      <c r="C276" s="36">
        <v>69216685</v>
      </c>
      <c r="D276" s="36">
        <f>'jan-juli'!D276</f>
        <v>1766</v>
      </c>
      <c r="E276" s="37">
        <f t="shared" si="41"/>
        <v>39194.045866364664</v>
      </c>
      <c r="F276" s="38">
        <f t="shared" si="42"/>
        <v>1.6428547129569362</v>
      </c>
      <c r="G276" s="37">
        <f t="shared" si="43"/>
        <v>-9202.0591618937542</v>
      </c>
      <c r="H276" s="39">
        <f t="shared" si="44"/>
        <v>0</v>
      </c>
      <c r="I276" s="37">
        <f t="shared" si="45"/>
        <v>-9202.0591618937542</v>
      </c>
      <c r="J276" s="81">
        <f t="shared" si="46"/>
        <v>-338.32834152758278</v>
      </c>
      <c r="K276" s="37">
        <f t="shared" si="47"/>
        <v>-9540.3875034213379</v>
      </c>
      <c r="L276" s="37">
        <f t="shared" si="48"/>
        <v>-16250836.47990437</v>
      </c>
      <c r="M276" s="37">
        <f t="shared" si="49"/>
        <v>-16848324.331042081</v>
      </c>
      <c r="N276" s="41">
        <f>'jan-juli'!M276</f>
        <v>-17166661.194132317</v>
      </c>
      <c r="O276" s="41">
        <f t="shared" si="50"/>
        <v>318336.86309023574</v>
      </c>
      <c r="Q276" s="61"/>
      <c r="R276" s="62"/>
      <c r="S276" s="62"/>
      <c r="T276" s="62"/>
    </row>
    <row r="277" spans="1:20" s="34" customFormat="1" x14ac:dyDescent="0.2">
      <c r="A277" s="33">
        <v>4642</v>
      </c>
      <c r="B277" s="34" t="s">
        <v>257</v>
      </c>
      <c r="C277" s="36">
        <v>55462487</v>
      </c>
      <c r="D277" s="36">
        <f>'jan-juli'!D277</f>
        <v>2117</v>
      </c>
      <c r="E277" s="37">
        <f t="shared" si="41"/>
        <v>26198.623996221068</v>
      </c>
      <c r="F277" s="38">
        <f t="shared" si="42"/>
        <v>1.0981395758919279</v>
      </c>
      <c r="G277" s="37">
        <f t="shared" si="43"/>
        <v>-1404.806039807597</v>
      </c>
      <c r="H277" s="39">
        <f t="shared" si="44"/>
        <v>0</v>
      </c>
      <c r="I277" s="37">
        <f t="shared" si="45"/>
        <v>-1404.806039807597</v>
      </c>
      <c r="J277" s="81">
        <f t="shared" si="46"/>
        <v>-338.32834152758278</v>
      </c>
      <c r="K277" s="37">
        <f t="shared" si="47"/>
        <v>-1743.1343813351798</v>
      </c>
      <c r="L277" s="37">
        <f t="shared" si="48"/>
        <v>-2973974.3862726828</v>
      </c>
      <c r="M277" s="37">
        <f t="shared" si="49"/>
        <v>-3690215.4852865757</v>
      </c>
      <c r="N277" s="41">
        <f>'jan-juli'!M277</f>
        <v>-3888264.0364542031</v>
      </c>
      <c r="O277" s="41">
        <f t="shared" si="50"/>
        <v>198048.55116762733</v>
      </c>
      <c r="Q277" s="61"/>
      <c r="R277" s="62"/>
      <c r="S277" s="62"/>
      <c r="T277" s="62"/>
    </row>
    <row r="278" spans="1:20" s="34" customFormat="1" x14ac:dyDescent="0.2">
      <c r="A278" s="33">
        <v>4643</v>
      </c>
      <c r="B278" s="34" t="s">
        <v>258</v>
      </c>
      <c r="C278" s="36">
        <v>131951494</v>
      </c>
      <c r="D278" s="36">
        <f>'jan-juli'!D278</f>
        <v>5204</v>
      </c>
      <c r="E278" s="37">
        <f t="shared" si="41"/>
        <v>25355.782859338971</v>
      </c>
      <c r="F278" s="38">
        <f t="shared" si="42"/>
        <v>1.0628111094528707</v>
      </c>
      <c r="G278" s="37">
        <f t="shared" si="43"/>
        <v>-899.10135767833924</v>
      </c>
      <c r="H278" s="39">
        <f t="shared" si="44"/>
        <v>0</v>
      </c>
      <c r="I278" s="37">
        <f t="shared" si="45"/>
        <v>-899.10135767833924</v>
      </c>
      <c r="J278" s="81">
        <f t="shared" si="46"/>
        <v>-338.32834152758278</v>
      </c>
      <c r="K278" s="37">
        <f t="shared" si="47"/>
        <v>-1237.4296992059221</v>
      </c>
      <c r="L278" s="37">
        <f t="shared" si="48"/>
        <v>-4678923.4653580775</v>
      </c>
      <c r="M278" s="37">
        <f t="shared" si="49"/>
        <v>-6439584.1546676187</v>
      </c>
      <c r="N278" s="41">
        <f>'jan-juli'!M278</f>
        <v>-7926335.3317466555</v>
      </c>
      <c r="O278" s="41">
        <f t="shared" si="50"/>
        <v>1486751.1770790368</v>
      </c>
      <c r="Q278" s="61"/>
      <c r="R278" s="62"/>
      <c r="S278" s="62"/>
      <c r="T278" s="62"/>
    </row>
    <row r="279" spans="1:20" s="34" customFormat="1" x14ac:dyDescent="0.2">
      <c r="A279" s="33">
        <v>4644</v>
      </c>
      <c r="B279" s="34" t="s">
        <v>259</v>
      </c>
      <c r="C279" s="36">
        <v>124045322</v>
      </c>
      <c r="D279" s="36">
        <f>'jan-juli'!D279</f>
        <v>5246</v>
      </c>
      <c r="E279" s="37">
        <f t="shared" si="41"/>
        <v>23645.696149447198</v>
      </c>
      <c r="F279" s="38">
        <f t="shared" si="42"/>
        <v>0.99113124204419123</v>
      </c>
      <c r="G279" s="37">
        <f t="shared" si="43"/>
        <v>126.95066825672474</v>
      </c>
      <c r="H279" s="39">
        <f t="shared" si="44"/>
        <v>0</v>
      </c>
      <c r="I279" s="37">
        <f t="shared" si="45"/>
        <v>126.95066825672474</v>
      </c>
      <c r="J279" s="81">
        <f t="shared" si="46"/>
        <v>-338.32834152758278</v>
      </c>
      <c r="K279" s="37">
        <f t="shared" si="47"/>
        <v>-211.37767327085805</v>
      </c>
      <c r="L279" s="37">
        <f t="shared" si="48"/>
        <v>665983.20567477797</v>
      </c>
      <c r="M279" s="37">
        <f t="shared" si="49"/>
        <v>-1108887.2739789214</v>
      </c>
      <c r="N279" s="41">
        <f>'jan-juli'!M279</f>
        <v>-2331057.4650159422</v>
      </c>
      <c r="O279" s="41">
        <f t="shared" si="50"/>
        <v>1222170.1910370209</v>
      </c>
      <c r="Q279" s="61"/>
      <c r="R279" s="62"/>
      <c r="S279" s="62"/>
      <c r="T279" s="62"/>
    </row>
    <row r="280" spans="1:20" s="34" customFormat="1" x14ac:dyDescent="0.2">
      <c r="A280" s="33">
        <v>4645</v>
      </c>
      <c r="B280" s="34" t="s">
        <v>260</v>
      </c>
      <c r="C280" s="36">
        <v>64861079</v>
      </c>
      <c r="D280" s="36">
        <f>'jan-juli'!D280</f>
        <v>2951</v>
      </c>
      <c r="E280" s="37">
        <f t="shared" si="41"/>
        <v>21979.355811589292</v>
      </c>
      <c r="F280" s="38">
        <f t="shared" si="42"/>
        <v>0.9212850443136984</v>
      </c>
      <c r="G280" s="37">
        <f t="shared" si="43"/>
        <v>1126.7548709714683</v>
      </c>
      <c r="H280" s="39">
        <f t="shared" si="44"/>
        <v>0</v>
      </c>
      <c r="I280" s="37">
        <f t="shared" si="45"/>
        <v>1126.7548709714683</v>
      </c>
      <c r="J280" s="81">
        <f t="shared" si="46"/>
        <v>-338.32834152758278</v>
      </c>
      <c r="K280" s="37">
        <f t="shared" si="47"/>
        <v>788.42652944388556</v>
      </c>
      <c r="L280" s="37">
        <f t="shared" si="48"/>
        <v>3325053.624236803</v>
      </c>
      <c r="M280" s="37">
        <f t="shared" si="49"/>
        <v>2326646.6883889064</v>
      </c>
      <c r="N280" s="41">
        <f>'jan-juli'!M280</f>
        <v>1945307.4886271355</v>
      </c>
      <c r="O280" s="41">
        <f t="shared" si="50"/>
        <v>381339.1997617709</v>
      </c>
      <c r="Q280" s="61"/>
      <c r="R280" s="62"/>
      <c r="S280" s="62"/>
      <c r="T280" s="62"/>
    </row>
    <row r="281" spans="1:20" s="34" customFormat="1" x14ac:dyDescent="0.2">
      <c r="A281" s="33">
        <v>4646</v>
      </c>
      <c r="B281" s="34" t="s">
        <v>261</v>
      </c>
      <c r="C281" s="36">
        <v>76663491</v>
      </c>
      <c r="D281" s="36">
        <f>'jan-juli'!D281</f>
        <v>2901</v>
      </c>
      <c r="E281" s="37">
        <f t="shared" si="41"/>
        <v>26426.573940020684</v>
      </c>
      <c r="F281" s="38">
        <f t="shared" si="42"/>
        <v>1.1076943087910607</v>
      </c>
      <c r="G281" s="37">
        <f t="shared" si="43"/>
        <v>-1541.5760060873667</v>
      </c>
      <c r="H281" s="39">
        <f t="shared" si="44"/>
        <v>0</v>
      </c>
      <c r="I281" s="37">
        <f t="shared" si="45"/>
        <v>-1541.5760060873667</v>
      </c>
      <c r="J281" s="81">
        <f t="shared" si="46"/>
        <v>-338.32834152758278</v>
      </c>
      <c r="K281" s="37">
        <f t="shared" si="47"/>
        <v>-1879.9043476149495</v>
      </c>
      <c r="L281" s="37">
        <f t="shared" si="48"/>
        <v>-4472111.9936594507</v>
      </c>
      <c r="M281" s="37">
        <f t="shared" si="49"/>
        <v>-5453602.5124309687</v>
      </c>
      <c r="N281" s="41">
        <f>'jan-juli'!M281</f>
        <v>-6221462.5908141956</v>
      </c>
      <c r="O281" s="41">
        <f t="shared" si="50"/>
        <v>767860.07838322688</v>
      </c>
      <c r="Q281" s="61"/>
      <c r="R281" s="62"/>
      <c r="S281" s="62"/>
      <c r="T281" s="62"/>
    </row>
    <row r="282" spans="1:20" s="34" customFormat="1" x14ac:dyDescent="0.2">
      <c r="A282" s="33">
        <v>4647</v>
      </c>
      <c r="B282" s="34" t="s">
        <v>409</v>
      </c>
      <c r="C282" s="36">
        <v>491623597</v>
      </c>
      <c r="D282" s="36">
        <f>'jan-juli'!D282</f>
        <v>22116</v>
      </c>
      <c r="E282" s="37">
        <f t="shared" si="41"/>
        <v>22229.318005064208</v>
      </c>
      <c r="F282" s="38">
        <f t="shared" si="42"/>
        <v>0.93176244103389072</v>
      </c>
      <c r="G282" s="37">
        <f t="shared" si="43"/>
        <v>976.77755488651883</v>
      </c>
      <c r="H282" s="39">
        <f t="shared" si="44"/>
        <v>0</v>
      </c>
      <c r="I282" s="37">
        <f t="shared" si="45"/>
        <v>976.77755488651883</v>
      </c>
      <c r="J282" s="81">
        <f t="shared" si="46"/>
        <v>-338.32834152758278</v>
      </c>
      <c r="K282" s="37">
        <f t="shared" si="47"/>
        <v>638.44921335893605</v>
      </c>
      <c r="L282" s="37">
        <f t="shared" si="48"/>
        <v>21602412.403870251</v>
      </c>
      <c r="M282" s="37">
        <f t="shared" si="49"/>
        <v>14119942.802646229</v>
      </c>
      <c r="N282" s="41">
        <f>'jan-juli'!M282</f>
        <v>12116900.73848789</v>
      </c>
      <c r="O282" s="41">
        <f t="shared" si="50"/>
        <v>2003042.0641583391</v>
      </c>
      <c r="Q282" s="61"/>
      <c r="R282" s="62"/>
      <c r="S282" s="62"/>
      <c r="T282" s="62"/>
    </row>
    <row r="283" spans="1:20" s="34" customFormat="1" x14ac:dyDescent="0.2">
      <c r="A283" s="33">
        <v>4648</v>
      </c>
      <c r="B283" s="34" t="s">
        <v>262</v>
      </c>
      <c r="C283" s="36">
        <v>83160248</v>
      </c>
      <c r="D283" s="36">
        <f>'jan-juli'!D283</f>
        <v>3521</v>
      </c>
      <c r="E283" s="37">
        <f t="shared" si="41"/>
        <v>23618.360692984948</v>
      </c>
      <c r="F283" s="38">
        <f t="shared" si="42"/>
        <v>0.98998545108316227</v>
      </c>
      <c r="G283" s="37">
        <f t="shared" si="43"/>
        <v>143.35194213407448</v>
      </c>
      <c r="H283" s="39">
        <f t="shared" si="44"/>
        <v>0</v>
      </c>
      <c r="I283" s="37">
        <f t="shared" si="45"/>
        <v>143.35194213407448</v>
      </c>
      <c r="J283" s="81">
        <f t="shared" si="46"/>
        <v>-338.32834152758278</v>
      </c>
      <c r="K283" s="37">
        <f t="shared" si="47"/>
        <v>-194.9763993935083</v>
      </c>
      <c r="L283" s="37">
        <f t="shared" si="48"/>
        <v>504742.18825407623</v>
      </c>
      <c r="M283" s="37">
        <f t="shared" si="49"/>
        <v>-686511.90226454276</v>
      </c>
      <c r="N283" s="41">
        <f>'jan-juli'!M283</f>
        <v>-1633342.4057417389</v>
      </c>
      <c r="O283" s="41">
        <f t="shared" si="50"/>
        <v>946830.50347719609</v>
      </c>
      <c r="Q283" s="61"/>
      <c r="R283" s="62"/>
      <c r="S283" s="62"/>
      <c r="T283" s="62"/>
    </row>
    <row r="284" spans="1:20" s="34" customFormat="1" x14ac:dyDescent="0.2">
      <c r="A284" s="33">
        <v>4649</v>
      </c>
      <c r="B284" s="34" t="s">
        <v>410</v>
      </c>
      <c r="C284" s="36">
        <v>178966131</v>
      </c>
      <c r="D284" s="36">
        <f>'jan-juli'!D284</f>
        <v>9527</v>
      </c>
      <c r="E284" s="37">
        <f t="shared" si="41"/>
        <v>18785.150729505614</v>
      </c>
      <c r="F284" s="38">
        <f t="shared" si="42"/>
        <v>0.78739698154150217</v>
      </c>
      <c r="G284" s="37">
        <f t="shared" si="43"/>
        <v>3043.2779202216748</v>
      </c>
      <c r="H284" s="39">
        <f t="shared" si="44"/>
        <v>940.24063258368233</v>
      </c>
      <c r="I284" s="37">
        <f t="shared" si="45"/>
        <v>3983.5185528053571</v>
      </c>
      <c r="J284" s="81">
        <f t="shared" si="46"/>
        <v>-338.32834152758278</v>
      </c>
      <c r="K284" s="37">
        <f t="shared" si="47"/>
        <v>3645.1902112777743</v>
      </c>
      <c r="L284" s="37">
        <f t="shared" si="48"/>
        <v>37950981.252576634</v>
      </c>
      <c r="M284" s="37">
        <f t="shared" si="49"/>
        <v>34727727.142843358</v>
      </c>
      <c r="N284" s="41">
        <f>'jan-juli'!M284</f>
        <v>32796446.168385968</v>
      </c>
      <c r="O284" s="41">
        <f t="shared" si="50"/>
        <v>1931280.9744573906</v>
      </c>
      <c r="Q284" s="61"/>
      <c r="R284" s="62"/>
      <c r="S284" s="62"/>
      <c r="T284" s="62"/>
    </row>
    <row r="285" spans="1:20" s="34" customFormat="1" x14ac:dyDescent="0.2">
      <c r="A285" s="33">
        <v>4650</v>
      </c>
      <c r="B285" s="34" t="s">
        <v>263</v>
      </c>
      <c r="C285" s="36">
        <v>113208527</v>
      </c>
      <c r="D285" s="36">
        <f>'jan-juli'!D285</f>
        <v>5875</v>
      </c>
      <c r="E285" s="37">
        <f t="shared" si="41"/>
        <v>19269.5365106383</v>
      </c>
      <c r="F285" s="38">
        <f t="shared" si="42"/>
        <v>0.80770045993555273</v>
      </c>
      <c r="G285" s="37">
        <f t="shared" si="43"/>
        <v>2752.6464515420635</v>
      </c>
      <c r="H285" s="39">
        <f t="shared" si="44"/>
        <v>770.70560918724254</v>
      </c>
      <c r="I285" s="37">
        <f t="shared" si="45"/>
        <v>3523.3520607293058</v>
      </c>
      <c r="J285" s="81">
        <f t="shared" si="46"/>
        <v>-338.32834152758278</v>
      </c>
      <c r="K285" s="37">
        <f t="shared" si="47"/>
        <v>3185.023719201723</v>
      </c>
      <c r="L285" s="37">
        <f t="shared" si="48"/>
        <v>20699693.356784672</v>
      </c>
      <c r="M285" s="37">
        <f t="shared" si="49"/>
        <v>18712014.350310124</v>
      </c>
      <c r="N285" s="41">
        <f>'jan-juli'!M285</f>
        <v>16932656.04336806</v>
      </c>
      <c r="O285" s="41">
        <f t="shared" si="50"/>
        <v>1779358.3069420643</v>
      </c>
      <c r="Q285" s="61"/>
      <c r="R285" s="62"/>
      <c r="S285" s="62"/>
      <c r="T285" s="62"/>
    </row>
    <row r="286" spans="1:20" s="34" customFormat="1" x14ac:dyDescent="0.2">
      <c r="A286" s="33">
        <v>4651</v>
      </c>
      <c r="B286" s="34" t="s">
        <v>264</v>
      </c>
      <c r="C286" s="36">
        <v>144469870</v>
      </c>
      <c r="D286" s="36">
        <f>'jan-juli'!D286</f>
        <v>7207</v>
      </c>
      <c r="E286" s="37">
        <f t="shared" si="41"/>
        <v>20045.770778409878</v>
      </c>
      <c r="F286" s="38">
        <f t="shared" si="42"/>
        <v>0.84023703780034498</v>
      </c>
      <c r="G286" s="37">
        <f t="shared" si="43"/>
        <v>2286.9058908791162</v>
      </c>
      <c r="H286" s="39">
        <f t="shared" si="44"/>
        <v>499.02361546718998</v>
      </c>
      <c r="I286" s="37">
        <f t="shared" si="45"/>
        <v>2785.929506346306</v>
      </c>
      <c r="J286" s="81">
        <f t="shared" si="46"/>
        <v>-338.32834152758278</v>
      </c>
      <c r="K286" s="37">
        <f t="shared" si="47"/>
        <v>2447.6011648187232</v>
      </c>
      <c r="L286" s="37">
        <f t="shared" si="48"/>
        <v>20078193.952237826</v>
      </c>
      <c r="M286" s="37">
        <f t="shared" si="49"/>
        <v>17639861.59484854</v>
      </c>
      <c r="N286" s="41">
        <f>'jan-juli'!M286</f>
        <v>18318971.935132537</v>
      </c>
      <c r="O286" s="41">
        <f t="shared" si="50"/>
        <v>-679110.34028399736</v>
      </c>
      <c r="Q286" s="61"/>
      <c r="R286" s="62"/>
      <c r="S286" s="62"/>
      <c r="T286" s="62"/>
    </row>
    <row r="287" spans="1:20" s="34" customFormat="1" x14ac:dyDescent="0.2">
      <c r="A287" s="33">
        <v>5001</v>
      </c>
      <c r="B287" s="34" t="s">
        <v>352</v>
      </c>
      <c r="C287" s="36">
        <v>4858254665</v>
      </c>
      <c r="D287" s="36">
        <f>'jan-juli'!D287</f>
        <v>210496</v>
      </c>
      <c r="E287" s="37">
        <f t="shared" si="41"/>
        <v>23080.033183528427</v>
      </c>
      <c r="F287" s="38">
        <f t="shared" si="42"/>
        <v>0.96742095521456961</v>
      </c>
      <c r="G287" s="37">
        <f t="shared" si="43"/>
        <v>466.34844780798738</v>
      </c>
      <c r="H287" s="39">
        <f t="shared" si="44"/>
        <v>0</v>
      </c>
      <c r="I287" s="37">
        <f t="shared" si="45"/>
        <v>466.34844780798738</v>
      </c>
      <c r="J287" s="81">
        <f t="shared" si="46"/>
        <v>-338.32834152758278</v>
      </c>
      <c r="K287" s="37">
        <f t="shared" si="47"/>
        <v>128.0201062804046</v>
      </c>
      <c r="L287" s="37">
        <f t="shared" si="48"/>
        <v>98164482.869790107</v>
      </c>
      <c r="M287" s="37">
        <f t="shared" si="49"/>
        <v>26947720.291600049</v>
      </c>
      <c r="N287" s="41">
        <f>'jan-juli'!M287</f>
        <v>32434061.441632245</v>
      </c>
      <c r="O287" s="41">
        <f t="shared" si="50"/>
        <v>-5486341.1500321962</v>
      </c>
      <c r="Q287" s="61"/>
      <c r="R287" s="62"/>
      <c r="S287" s="62"/>
      <c r="T287" s="62"/>
    </row>
    <row r="288" spans="1:20" s="34" customFormat="1" x14ac:dyDescent="0.2">
      <c r="A288" s="33">
        <v>5006</v>
      </c>
      <c r="B288" s="34" t="s">
        <v>353</v>
      </c>
      <c r="C288" s="36">
        <v>412547424</v>
      </c>
      <c r="D288" s="36">
        <f>'jan-juli'!D288</f>
        <v>24004</v>
      </c>
      <c r="E288" s="37">
        <f t="shared" si="41"/>
        <v>17186.611564739211</v>
      </c>
      <c r="F288" s="38">
        <f t="shared" si="42"/>
        <v>0.72039273274215987</v>
      </c>
      <c r="G288" s="37">
        <f t="shared" si="43"/>
        <v>4002.4014190815169</v>
      </c>
      <c r="H288" s="39">
        <f t="shared" si="44"/>
        <v>1499.7293402519235</v>
      </c>
      <c r="I288" s="37">
        <f t="shared" si="45"/>
        <v>5502.1307593334404</v>
      </c>
      <c r="J288" s="81">
        <f t="shared" si="46"/>
        <v>-338.32834152758278</v>
      </c>
      <c r="K288" s="37">
        <f t="shared" si="47"/>
        <v>5163.8024178058577</v>
      </c>
      <c r="L288" s="37">
        <f t="shared" si="48"/>
        <v>132073146.7470399</v>
      </c>
      <c r="M288" s="37">
        <f t="shared" si="49"/>
        <v>123951913.23701181</v>
      </c>
      <c r="N288" s="41">
        <f>'jan-juli'!M288</f>
        <v>116994115.01224802</v>
      </c>
      <c r="O288" s="41">
        <f t="shared" si="50"/>
        <v>6957798.2247637808</v>
      </c>
      <c r="Q288" s="61"/>
      <c r="R288" s="62"/>
      <c r="S288" s="62"/>
      <c r="T288" s="62"/>
    </row>
    <row r="289" spans="1:20" s="34" customFormat="1" x14ac:dyDescent="0.2">
      <c r="A289" s="33">
        <v>5007</v>
      </c>
      <c r="B289" s="34" t="s">
        <v>354</v>
      </c>
      <c r="C289" s="36">
        <v>271027464</v>
      </c>
      <c r="D289" s="36">
        <f>'jan-juli'!D289</f>
        <v>15001</v>
      </c>
      <c r="E289" s="37">
        <f t="shared" si="41"/>
        <v>18067.293113792413</v>
      </c>
      <c r="F289" s="38">
        <f t="shared" si="42"/>
        <v>0.75730731508482907</v>
      </c>
      <c r="G289" s="37">
        <f t="shared" si="43"/>
        <v>3473.9924896495954</v>
      </c>
      <c r="H289" s="39">
        <f t="shared" si="44"/>
        <v>1191.4907980833027</v>
      </c>
      <c r="I289" s="37">
        <f t="shared" si="45"/>
        <v>4665.4832877328981</v>
      </c>
      <c r="J289" s="81">
        <f t="shared" si="46"/>
        <v>-338.32834152758278</v>
      </c>
      <c r="K289" s="37">
        <f t="shared" si="47"/>
        <v>4327.1549462053154</v>
      </c>
      <c r="L289" s="37">
        <f t="shared" si="48"/>
        <v>69986914.79928121</v>
      </c>
      <c r="M289" s="37">
        <f t="shared" si="49"/>
        <v>64911651.348025933</v>
      </c>
      <c r="N289" s="41">
        <f>'jan-juli'!M289</f>
        <v>59956830.218700334</v>
      </c>
      <c r="O289" s="41">
        <f t="shared" si="50"/>
        <v>4954821.1293255985</v>
      </c>
      <c r="Q289" s="61"/>
      <c r="R289" s="62"/>
      <c r="S289" s="62"/>
      <c r="T289" s="62"/>
    </row>
    <row r="290" spans="1:20" s="34" customFormat="1" x14ac:dyDescent="0.2">
      <c r="A290" s="33">
        <v>5014</v>
      </c>
      <c r="B290" s="34" t="s">
        <v>356</v>
      </c>
      <c r="C290" s="36">
        <v>214629382</v>
      </c>
      <c r="D290" s="36">
        <f>'jan-juli'!D290</f>
        <v>5265</v>
      </c>
      <c r="E290" s="37">
        <f t="shared" si="41"/>
        <v>40765.314719848051</v>
      </c>
      <c r="F290" s="38">
        <f t="shared" si="42"/>
        <v>1.7087159014157396</v>
      </c>
      <c r="G290" s="37">
        <f t="shared" si="43"/>
        <v>-10144.820473983787</v>
      </c>
      <c r="H290" s="39">
        <f t="shared" si="44"/>
        <v>0</v>
      </c>
      <c r="I290" s="37">
        <f t="shared" si="45"/>
        <v>-10144.820473983787</v>
      </c>
      <c r="J290" s="81">
        <f t="shared" si="46"/>
        <v>-338.32834152758278</v>
      </c>
      <c r="K290" s="37">
        <f t="shared" si="47"/>
        <v>-10483.148815511369</v>
      </c>
      <c r="L290" s="37">
        <f t="shared" si="48"/>
        <v>-53412479.795524642</v>
      </c>
      <c r="M290" s="37">
        <f t="shared" si="49"/>
        <v>-55193778.51366736</v>
      </c>
      <c r="N290" s="41">
        <f>'jan-juli'!M290</f>
        <v>-49882693.834828228</v>
      </c>
      <c r="O290" s="41">
        <f t="shared" si="50"/>
        <v>-5311084.6788391322</v>
      </c>
      <c r="Q290" s="61"/>
      <c r="R290" s="62"/>
      <c r="S290" s="62"/>
      <c r="T290" s="62"/>
    </row>
    <row r="291" spans="1:20" s="34" customFormat="1" x14ac:dyDescent="0.2">
      <c r="A291" s="33">
        <v>5020</v>
      </c>
      <c r="B291" s="34" t="s">
        <v>359</v>
      </c>
      <c r="C291" s="36">
        <v>15369208</v>
      </c>
      <c r="D291" s="36">
        <f>'jan-juli'!D291</f>
        <v>904</v>
      </c>
      <c r="E291" s="37">
        <f t="shared" si="41"/>
        <v>17001.336283185839</v>
      </c>
      <c r="F291" s="38">
        <f t="shared" si="42"/>
        <v>0.71262674781342383</v>
      </c>
      <c r="G291" s="37">
        <f t="shared" si="43"/>
        <v>4113.5665880135393</v>
      </c>
      <c r="H291" s="39">
        <f t="shared" si="44"/>
        <v>1564.5756887956036</v>
      </c>
      <c r="I291" s="37">
        <f t="shared" si="45"/>
        <v>5678.1422768091434</v>
      </c>
      <c r="J291" s="81">
        <f t="shared" si="46"/>
        <v>-338.32834152758278</v>
      </c>
      <c r="K291" s="37">
        <f t="shared" si="47"/>
        <v>5339.8139352815606</v>
      </c>
      <c r="L291" s="37">
        <f t="shared" si="48"/>
        <v>5133040.6182354651</v>
      </c>
      <c r="M291" s="37">
        <f t="shared" si="49"/>
        <v>4827191.7974945307</v>
      </c>
      <c r="N291" s="41">
        <f>'jan-juli'!M291</f>
        <v>4344259.2600263376</v>
      </c>
      <c r="O291" s="41">
        <f t="shared" si="50"/>
        <v>482932.5374681931</v>
      </c>
      <c r="Q291" s="61"/>
      <c r="R291" s="62"/>
      <c r="S291" s="62"/>
      <c r="T291" s="62"/>
    </row>
    <row r="292" spans="1:20" s="34" customFormat="1" x14ac:dyDescent="0.2">
      <c r="A292" s="33">
        <v>5021</v>
      </c>
      <c r="B292" s="34" t="s">
        <v>360</v>
      </c>
      <c r="C292" s="36">
        <v>138674677</v>
      </c>
      <c r="D292" s="36">
        <f>'jan-juli'!D292</f>
        <v>7066</v>
      </c>
      <c r="E292" s="37">
        <f t="shared" si="41"/>
        <v>19625.626521369941</v>
      </c>
      <c r="F292" s="38">
        <f t="shared" si="42"/>
        <v>0.82262630235462786</v>
      </c>
      <c r="G292" s="37">
        <f t="shared" si="43"/>
        <v>2538.9924451030788</v>
      </c>
      <c r="H292" s="39">
        <f t="shared" si="44"/>
        <v>646.07410543116816</v>
      </c>
      <c r="I292" s="37">
        <f t="shared" si="45"/>
        <v>3185.0665505342467</v>
      </c>
      <c r="J292" s="81">
        <f t="shared" si="46"/>
        <v>-338.32834152758278</v>
      </c>
      <c r="K292" s="37">
        <f t="shared" si="47"/>
        <v>2846.738209006664</v>
      </c>
      <c r="L292" s="37">
        <f t="shared" si="48"/>
        <v>22505680.246074986</v>
      </c>
      <c r="M292" s="37">
        <f t="shared" si="49"/>
        <v>20115052.184841089</v>
      </c>
      <c r="N292" s="41">
        <f>'jan-juli'!M292</f>
        <v>20886494.660891704</v>
      </c>
      <c r="O292" s="41">
        <f t="shared" si="50"/>
        <v>-771442.47605061531</v>
      </c>
      <c r="Q292" s="61"/>
      <c r="R292" s="62"/>
      <c r="S292" s="62"/>
      <c r="T292" s="62"/>
    </row>
    <row r="293" spans="1:20" s="34" customFormat="1" x14ac:dyDescent="0.2">
      <c r="A293" s="33">
        <v>5022</v>
      </c>
      <c r="B293" s="34" t="s">
        <v>361</v>
      </c>
      <c r="C293" s="36">
        <v>44297224</v>
      </c>
      <c r="D293" s="36">
        <f>'jan-juli'!D293</f>
        <v>2443</v>
      </c>
      <c r="E293" s="37">
        <f t="shared" si="41"/>
        <v>18132.30618092509</v>
      </c>
      <c r="F293" s="38">
        <f t="shared" si="42"/>
        <v>0.76003239797386968</v>
      </c>
      <c r="G293" s="37">
        <f t="shared" si="43"/>
        <v>3434.9846493699893</v>
      </c>
      <c r="H293" s="39">
        <f t="shared" si="44"/>
        <v>1168.7362245868658</v>
      </c>
      <c r="I293" s="37">
        <f t="shared" si="45"/>
        <v>4603.720873956855</v>
      </c>
      <c r="J293" s="81">
        <f t="shared" si="46"/>
        <v>-338.32834152758278</v>
      </c>
      <c r="K293" s="37">
        <f t="shared" si="47"/>
        <v>4265.3925324292723</v>
      </c>
      <c r="L293" s="37">
        <f t="shared" si="48"/>
        <v>11246890.095076596</v>
      </c>
      <c r="M293" s="37">
        <f t="shared" si="49"/>
        <v>10420353.956724713</v>
      </c>
      <c r="N293" s="41">
        <f>'jan-juli'!M293</f>
        <v>9947997.9650379922</v>
      </c>
      <c r="O293" s="41">
        <f t="shared" si="50"/>
        <v>472355.9916867204</v>
      </c>
      <c r="Q293" s="61"/>
      <c r="R293" s="62"/>
      <c r="S293" s="62"/>
      <c r="T293" s="62"/>
    </row>
    <row r="294" spans="1:20" s="34" customFormat="1" x14ac:dyDescent="0.2">
      <c r="A294" s="33">
        <v>5025</v>
      </c>
      <c r="B294" s="34" t="s">
        <v>362</v>
      </c>
      <c r="C294" s="36">
        <v>106341823</v>
      </c>
      <c r="D294" s="36">
        <f>'jan-juli'!D294</f>
        <v>5572</v>
      </c>
      <c r="E294" s="37">
        <f t="shared" si="41"/>
        <v>19085.036432160803</v>
      </c>
      <c r="F294" s="38">
        <f t="shared" si="42"/>
        <v>0.79996696836131853</v>
      </c>
      <c r="G294" s="37">
        <f t="shared" si="43"/>
        <v>2863.3464986285617</v>
      </c>
      <c r="H294" s="39">
        <f t="shared" si="44"/>
        <v>835.28063665436639</v>
      </c>
      <c r="I294" s="37">
        <f t="shared" si="45"/>
        <v>3698.6271352829281</v>
      </c>
      <c r="J294" s="81">
        <f t="shared" si="46"/>
        <v>-338.32834152758278</v>
      </c>
      <c r="K294" s="37">
        <f t="shared" si="47"/>
        <v>3360.2987937553453</v>
      </c>
      <c r="L294" s="37">
        <f t="shared" si="48"/>
        <v>20608750.397796474</v>
      </c>
      <c r="M294" s="37">
        <f t="shared" si="49"/>
        <v>18723584.878804784</v>
      </c>
      <c r="N294" s="41">
        <f>'jan-juli'!M294</f>
        <v>17395373.687020741</v>
      </c>
      <c r="O294" s="41">
        <f t="shared" si="50"/>
        <v>1328211.1917840429</v>
      </c>
      <c r="Q294" s="61"/>
      <c r="R294" s="62"/>
      <c r="S294" s="62"/>
      <c r="T294" s="62"/>
    </row>
    <row r="295" spans="1:20" s="34" customFormat="1" x14ac:dyDescent="0.2">
      <c r="A295" s="33">
        <v>5026</v>
      </c>
      <c r="B295" s="34" t="s">
        <v>363</v>
      </c>
      <c r="C295" s="36">
        <v>31925669</v>
      </c>
      <c r="D295" s="36">
        <f>'jan-juli'!D295</f>
        <v>1953</v>
      </c>
      <c r="E295" s="37">
        <f t="shared" si="41"/>
        <v>16346.988735279057</v>
      </c>
      <c r="F295" s="38">
        <f t="shared" si="42"/>
        <v>0.68519916463776076</v>
      </c>
      <c r="G295" s="37">
        <f t="shared" si="43"/>
        <v>4506.1751167576085</v>
      </c>
      <c r="H295" s="39">
        <f t="shared" si="44"/>
        <v>1793.5973305629773</v>
      </c>
      <c r="I295" s="37">
        <f t="shared" si="45"/>
        <v>6299.7724473205853</v>
      </c>
      <c r="J295" s="81">
        <f t="shared" si="46"/>
        <v>-338.32834152758278</v>
      </c>
      <c r="K295" s="37">
        <f t="shared" si="47"/>
        <v>5961.4441057930026</v>
      </c>
      <c r="L295" s="37">
        <f t="shared" si="48"/>
        <v>12303455.589617103</v>
      </c>
      <c r="M295" s="37">
        <f t="shared" si="49"/>
        <v>11642700.338613734</v>
      </c>
      <c r="N295" s="41">
        <f>'jan-juli'!M295</f>
        <v>10957977.531506013</v>
      </c>
      <c r="O295" s="41">
        <f t="shared" si="50"/>
        <v>684722.80710772052</v>
      </c>
      <c r="Q295" s="61"/>
      <c r="R295" s="62"/>
      <c r="S295" s="62"/>
      <c r="T295" s="62"/>
    </row>
    <row r="296" spans="1:20" s="34" customFormat="1" x14ac:dyDescent="0.2">
      <c r="A296" s="33">
        <v>5027</v>
      </c>
      <c r="B296" s="34" t="s">
        <v>364</v>
      </c>
      <c r="C296" s="36">
        <v>99964333</v>
      </c>
      <c r="D296" s="36">
        <f>'jan-juli'!D296</f>
        <v>6120</v>
      </c>
      <c r="E296" s="37">
        <f t="shared" si="41"/>
        <v>16334.041339869282</v>
      </c>
      <c r="F296" s="38">
        <f t="shared" si="42"/>
        <v>0.68465646257423829</v>
      </c>
      <c r="G296" s="37">
        <f t="shared" si="43"/>
        <v>4513.9435540034747</v>
      </c>
      <c r="H296" s="39">
        <f t="shared" si="44"/>
        <v>1798.1289189563988</v>
      </c>
      <c r="I296" s="37">
        <f t="shared" si="45"/>
        <v>6312.0724729598733</v>
      </c>
      <c r="J296" s="81">
        <f t="shared" si="46"/>
        <v>-338.32834152758278</v>
      </c>
      <c r="K296" s="37">
        <f t="shared" si="47"/>
        <v>5973.7441314322905</v>
      </c>
      <c r="L296" s="37">
        <f t="shared" si="48"/>
        <v>38629883.534514427</v>
      </c>
      <c r="M296" s="37">
        <f t="shared" si="49"/>
        <v>36559314.084365621</v>
      </c>
      <c r="N296" s="41">
        <f>'jan-juli'!M296</f>
        <v>34196560.785134055</v>
      </c>
      <c r="O296" s="41">
        <f t="shared" si="50"/>
        <v>2362753.2992315665</v>
      </c>
      <c r="Q296" s="61"/>
      <c r="R296" s="62"/>
      <c r="S296" s="62"/>
      <c r="T296" s="62"/>
    </row>
    <row r="297" spans="1:20" s="34" customFormat="1" x14ac:dyDescent="0.2">
      <c r="A297" s="33">
        <v>5028</v>
      </c>
      <c r="B297" s="34" t="s">
        <v>365</v>
      </c>
      <c r="C297" s="36">
        <v>309915896</v>
      </c>
      <c r="D297" s="36">
        <f>'jan-juli'!D297</f>
        <v>17123</v>
      </c>
      <c r="E297" s="37">
        <f t="shared" si="41"/>
        <v>18099.392396192256</v>
      </c>
      <c r="F297" s="38">
        <f t="shared" si="42"/>
        <v>0.75865278621972843</v>
      </c>
      <c r="G297" s="37">
        <f t="shared" si="43"/>
        <v>3454.7329202096903</v>
      </c>
      <c r="H297" s="39">
        <f t="shared" si="44"/>
        <v>1180.2560492433579</v>
      </c>
      <c r="I297" s="37">
        <f t="shared" si="45"/>
        <v>4634.9889694530484</v>
      </c>
      <c r="J297" s="81">
        <f t="shared" si="46"/>
        <v>-338.32834152758278</v>
      </c>
      <c r="K297" s="37">
        <f t="shared" si="47"/>
        <v>4296.6606279254656</v>
      </c>
      <c r="L297" s="37">
        <f t="shared" si="48"/>
        <v>79364916.123944551</v>
      </c>
      <c r="M297" s="37">
        <f t="shared" si="49"/>
        <v>73571719.93196775</v>
      </c>
      <c r="N297" s="41">
        <f>'jan-juli'!M297</f>
        <v>68189470.134934708</v>
      </c>
      <c r="O297" s="41">
        <f t="shared" si="50"/>
        <v>5382249.7970330417</v>
      </c>
      <c r="Q297" s="61"/>
      <c r="R297" s="62"/>
      <c r="S297" s="62"/>
      <c r="T297" s="62"/>
    </row>
    <row r="298" spans="1:20" s="34" customFormat="1" x14ac:dyDescent="0.2">
      <c r="A298" s="33">
        <v>5029</v>
      </c>
      <c r="B298" s="34" t="s">
        <v>366</v>
      </c>
      <c r="C298" s="36">
        <v>150646479</v>
      </c>
      <c r="D298" s="36">
        <f>'jan-juli'!D298</f>
        <v>8360</v>
      </c>
      <c r="E298" s="37">
        <f t="shared" si="41"/>
        <v>18019.913755980862</v>
      </c>
      <c r="F298" s="38">
        <f t="shared" si="42"/>
        <v>0.75532136544485129</v>
      </c>
      <c r="G298" s="37">
        <f t="shared" si="43"/>
        <v>3502.420104336526</v>
      </c>
      <c r="H298" s="39">
        <f t="shared" si="44"/>
        <v>1208.0735733173456</v>
      </c>
      <c r="I298" s="37">
        <f t="shared" si="45"/>
        <v>4710.4936776538716</v>
      </c>
      <c r="J298" s="81">
        <f t="shared" si="46"/>
        <v>-338.32834152758278</v>
      </c>
      <c r="K298" s="37">
        <f t="shared" si="47"/>
        <v>4372.1653361262888</v>
      </c>
      <c r="L298" s="37">
        <f t="shared" si="48"/>
        <v>39379727.145186365</v>
      </c>
      <c r="M298" s="37">
        <f t="shared" si="49"/>
        <v>36551302.210015774</v>
      </c>
      <c r="N298" s="41">
        <f>'jan-juli'!M298</f>
        <v>33190470.024137367</v>
      </c>
      <c r="O298" s="41">
        <f t="shared" si="50"/>
        <v>3360832.1858784072</v>
      </c>
      <c r="Q298" s="61"/>
      <c r="R298" s="62"/>
      <c r="S298" s="62"/>
      <c r="T298" s="62"/>
    </row>
    <row r="299" spans="1:20" s="34" customFormat="1" x14ac:dyDescent="0.2">
      <c r="A299" s="33">
        <v>5031</v>
      </c>
      <c r="B299" s="34" t="s">
        <v>367</v>
      </c>
      <c r="C299" s="36">
        <v>303178802</v>
      </c>
      <c r="D299" s="36">
        <f>'jan-juli'!D299</f>
        <v>14425</v>
      </c>
      <c r="E299" s="37">
        <f t="shared" si="41"/>
        <v>21017.594592720972</v>
      </c>
      <c r="F299" s="38">
        <f t="shared" si="42"/>
        <v>0.88097193255829853</v>
      </c>
      <c r="G299" s="37">
        <f t="shared" si="43"/>
        <v>1703.8116022924601</v>
      </c>
      <c r="H299" s="39">
        <f t="shared" si="44"/>
        <v>158.88528045830716</v>
      </c>
      <c r="I299" s="37">
        <f t="shared" si="45"/>
        <v>1862.6968827507671</v>
      </c>
      <c r="J299" s="81">
        <f t="shared" si="46"/>
        <v>-338.32834152758278</v>
      </c>
      <c r="K299" s="37">
        <f t="shared" si="47"/>
        <v>1524.3685412231844</v>
      </c>
      <c r="L299" s="37">
        <f t="shared" si="48"/>
        <v>26869402.533679817</v>
      </c>
      <c r="M299" s="37">
        <f t="shared" si="49"/>
        <v>21989016.207144435</v>
      </c>
      <c r="N299" s="41">
        <f>'jan-juli'!M299</f>
        <v>21547612.810099442</v>
      </c>
      <c r="O299" s="41">
        <f t="shared" si="50"/>
        <v>441403.39704499394</v>
      </c>
      <c r="Q299" s="61"/>
      <c r="R299" s="62"/>
      <c r="S299" s="62"/>
      <c r="T299" s="62"/>
    </row>
    <row r="300" spans="1:20" s="34" customFormat="1" x14ac:dyDescent="0.2">
      <c r="A300" s="33">
        <v>5032</v>
      </c>
      <c r="B300" s="34" t="s">
        <v>368</v>
      </c>
      <c r="C300" s="36">
        <v>74752721</v>
      </c>
      <c r="D300" s="36">
        <f>'jan-juli'!D300</f>
        <v>4090</v>
      </c>
      <c r="E300" s="37">
        <f t="shared" si="41"/>
        <v>18276.948899755502</v>
      </c>
      <c r="F300" s="38">
        <f t="shared" si="42"/>
        <v>0.76609523142402314</v>
      </c>
      <c r="G300" s="37">
        <f t="shared" si="43"/>
        <v>3348.1990180717426</v>
      </c>
      <c r="H300" s="39">
        <f t="shared" si="44"/>
        <v>1118.1112729962217</v>
      </c>
      <c r="I300" s="37">
        <f t="shared" si="45"/>
        <v>4466.3102910679645</v>
      </c>
      <c r="J300" s="81">
        <f t="shared" si="46"/>
        <v>-338.32834152758278</v>
      </c>
      <c r="K300" s="37">
        <f t="shared" si="47"/>
        <v>4127.9819495403817</v>
      </c>
      <c r="L300" s="37">
        <f t="shared" si="48"/>
        <v>18267209.090467975</v>
      </c>
      <c r="M300" s="37">
        <f t="shared" si="49"/>
        <v>16883446.173620161</v>
      </c>
      <c r="N300" s="41">
        <f>'jan-juli'!M300</f>
        <v>15487358.524787294</v>
      </c>
      <c r="O300" s="41">
        <f t="shared" si="50"/>
        <v>1396087.6488328669</v>
      </c>
      <c r="Q300" s="61"/>
      <c r="R300" s="62"/>
      <c r="S300" s="62"/>
      <c r="T300" s="62"/>
    </row>
    <row r="301" spans="1:20" s="34" customFormat="1" x14ac:dyDescent="0.2">
      <c r="A301" s="33">
        <v>5033</v>
      </c>
      <c r="B301" s="34" t="s">
        <v>369</v>
      </c>
      <c r="C301" s="36">
        <v>27006323</v>
      </c>
      <c r="D301" s="36">
        <f>'jan-juli'!D301</f>
        <v>750</v>
      </c>
      <c r="E301" s="37">
        <f t="shared" si="41"/>
        <v>36008.430666666667</v>
      </c>
      <c r="F301" s="38">
        <f t="shared" si="42"/>
        <v>1.50932670305627</v>
      </c>
      <c r="G301" s="37">
        <f t="shared" si="43"/>
        <v>-7290.6900420749562</v>
      </c>
      <c r="H301" s="39">
        <f t="shared" si="44"/>
        <v>0</v>
      </c>
      <c r="I301" s="37">
        <f t="shared" si="45"/>
        <v>-7290.6900420749562</v>
      </c>
      <c r="J301" s="81">
        <f t="shared" si="46"/>
        <v>-338.32834152758278</v>
      </c>
      <c r="K301" s="37">
        <f t="shared" si="47"/>
        <v>-7629.018383602539</v>
      </c>
      <c r="L301" s="37">
        <f t="shared" si="48"/>
        <v>-5468017.531556217</v>
      </c>
      <c r="M301" s="37">
        <f t="shared" si="49"/>
        <v>-5721763.7877019038</v>
      </c>
      <c r="N301" s="41">
        <f>'jan-juli'!M301</f>
        <v>-5884910.4083800912</v>
      </c>
      <c r="O301" s="41">
        <f t="shared" si="50"/>
        <v>163146.62067818735</v>
      </c>
      <c r="Q301" s="61"/>
      <c r="R301" s="62"/>
      <c r="S301" s="62"/>
      <c r="T301" s="62"/>
    </row>
    <row r="302" spans="1:20" s="34" customFormat="1" x14ac:dyDescent="0.2">
      <c r="A302" s="33">
        <v>5034</v>
      </c>
      <c r="B302" s="34" t="s">
        <v>370</v>
      </c>
      <c r="C302" s="36">
        <v>42372827</v>
      </c>
      <c r="D302" s="36">
        <f>'jan-juli'!D302</f>
        <v>2399</v>
      </c>
      <c r="E302" s="37">
        <f t="shared" si="41"/>
        <v>17662.704043351398</v>
      </c>
      <c r="F302" s="38">
        <f t="shared" si="42"/>
        <v>0.74034858968426254</v>
      </c>
      <c r="G302" s="37">
        <f t="shared" si="43"/>
        <v>3716.7459319142049</v>
      </c>
      <c r="H302" s="39">
        <f t="shared" si="44"/>
        <v>1333.0969727376582</v>
      </c>
      <c r="I302" s="37">
        <f t="shared" si="45"/>
        <v>5049.8429046518631</v>
      </c>
      <c r="J302" s="81">
        <f t="shared" si="46"/>
        <v>-338.32834152758278</v>
      </c>
      <c r="K302" s="37">
        <f t="shared" si="47"/>
        <v>4711.5145631242804</v>
      </c>
      <c r="L302" s="37">
        <f t="shared" si="48"/>
        <v>12114573.128259819</v>
      </c>
      <c r="M302" s="37">
        <f t="shared" si="49"/>
        <v>11302923.436935149</v>
      </c>
      <c r="N302" s="41">
        <f>'jan-juli'!M302</f>
        <v>11102973.805700427</v>
      </c>
      <c r="O302" s="41">
        <f t="shared" si="50"/>
        <v>199949.63123472221</v>
      </c>
      <c r="Q302" s="61"/>
      <c r="R302" s="62"/>
      <c r="S302" s="62"/>
      <c r="T302" s="62"/>
    </row>
    <row r="303" spans="1:20" s="34" customFormat="1" x14ac:dyDescent="0.2">
      <c r="A303" s="33">
        <v>5035</v>
      </c>
      <c r="B303" s="34" t="s">
        <v>371</v>
      </c>
      <c r="C303" s="36">
        <v>446722354</v>
      </c>
      <c r="D303" s="36">
        <f>'jan-juli'!D303</f>
        <v>24287</v>
      </c>
      <c r="E303" s="37">
        <f t="shared" si="41"/>
        <v>18393.476098324205</v>
      </c>
      <c r="F303" s="38">
        <f t="shared" si="42"/>
        <v>0.77097957681691742</v>
      </c>
      <c r="G303" s="37">
        <f t="shared" si="43"/>
        <v>3278.2826989305204</v>
      </c>
      <c r="H303" s="39">
        <f t="shared" si="44"/>
        <v>1077.3267534971756</v>
      </c>
      <c r="I303" s="37">
        <f t="shared" si="45"/>
        <v>4355.6094524276959</v>
      </c>
      <c r="J303" s="81">
        <f t="shared" si="46"/>
        <v>-338.32834152758278</v>
      </c>
      <c r="K303" s="37">
        <f t="shared" si="47"/>
        <v>4017.2811109001132</v>
      </c>
      <c r="L303" s="37">
        <f t="shared" si="48"/>
        <v>105784686.77111146</v>
      </c>
      <c r="M303" s="37">
        <f t="shared" si="49"/>
        <v>97567706.340431049</v>
      </c>
      <c r="N303" s="41">
        <f>'jan-juli'!M303</f>
        <v>90545925.182532772</v>
      </c>
      <c r="O303" s="41">
        <f t="shared" si="50"/>
        <v>7021781.157898277</v>
      </c>
      <c r="Q303" s="61"/>
      <c r="R303" s="62"/>
      <c r="S303" s="62"/>
      <c r="T303" s="62"/>
    </row>
    <row r="304" spans="1:20" s="34" customFormat="1" x14ac:dyDescent="0.2">
      <c r="A304" s="33">
        <v>5036</v>
      </c>
      <c r="B304" s="34" t="s">
        <v>372</v>
      </c>
      <c r="C304" s="36">
        <v>43250929</v>
      </c>
      <c r="D304" s="36">
        <f>'jan-juli'!D304</f>
        <v>2608</v>
      </c>
      <c r="E304" s="37">
        <f t="shared" si="41"/>
        <v>16583.945168711656</v>
      </c>
      <c r="F304" s="38">
        <f t="shared" si="42"/>
        <v>0.69513141288683178</v>
      </c>
      <c r="G304" s="37">
        <f t="shared" si="43"/>
        <v>4364.0012566980495</v>
      </c>
      <c r="H304" s="39">
        <f t="shared" si="44"/>
        <v>1710.6625788615677</v>
      </c>
      <c r="I304" s="37">
        <f t="shared" si="45"/>
        <v>6074.6638355596169</v>
      </c>
      <c r="J304" s="81">
        <f t="shared" si="46"/>
        <v>-338.32834152758278</v>
      </c>
      <c r="K304" s="37">
        <f t="shared" si="47"/>
        <v>5736.3354940320341</v>
      </c>
      <c r="L304" s="37">
        <f t="shared" si="48"/>
        <v>15842723.28313948</v>
      </c>
      <c r="M304" s="37">
        <f t="shared" si="49"/>
        <v>14960362.968435545</v>
      </c>
      <c r="N304" s="41">
        <f>'jan-juli'!M304</f>
        <v>15211133.662553856</v>
      </c>
      <c r="O304" s="41">
        <f t="shared" si="50"/>
        <v>-250770.69411831163</v>
      </c>
      <c r="Q304" s="61"/>
      <c r="R304" s="62"/>
      <c r="S304" s="62"/>
      <c r="T304" s="62"/>
    </row>
    <row r="305" spans="1:20" s="34" customFormat="1" x14ac:dyDescent="0.2">
      <c r="A305" s="33">
        <v>5037</v>
      </c>
      <c r="B305" s="34" t="s">
        <v>373</v>
      </c>
      <c r="C305" s="36">
        <v>362718268</v>
      </c>
      <c r="D305" s="36">
        <f>'jan-juli'!D305</f>
        <v>20171</v>
      </c>
      <c r="E305" s="37">
        <f t="shared" si="41"/>
        <v>17982.165881711368</v>
      </c>
      <c r="F305" s="38">
        <f t="shared" si="42"/>
        <v>0.75373912835304435</v>
      </c>
      <c r="G305" s="37">
        <f t="shared" si="43"/>
        <v>3525.0688288982228</v>
      </c>
      <c r="H305" s="39">
        <f t="shared" si="44"/>
        <v>1221.2853293116686</v>
      </c>
      <c r="I305" s="37">
        <f t="shared" si="45"/>
        <v>4746.3541582098915</v>
      </c>
      <c r="J305" s="81">
        <f t="shared" si="46"/>
        <v>-338.32834152758278</v>
      </c>
      <c r="K305" s="37">
        <f t="shared" si="47"/>
        <v>4408.0258166823087</v>
      </c>
      <c r="L305" s="37">
        <f t="shared" si="48"/>
        <v>95738709.725251719</v>
      </c>
      <c r="M305" s="37">
        <f t="shared" si="49"/>
        <v>88914288.748298854</v>
      </c>
      <c r="N305" s="41">
        <f>'jan-juli'!M305</f>
        <v>86844222.290864214</v>
      </c>
      <c r="O305" s="41">
        <f t="shared" si="50"/>
        <v>2070066.4574346393</v>
      </c>
      <c r="Q305" s="61"/>
      <c r="R305" s="62"/>
      <c r="S305" s="62"/>
      <c r="T305" s="62"/>
    </row>
    <row r="306" spans="1:20" s="34" customFormat="1" x14ac:dyDescent="0.2">
      <c r="A306" s="33">
        <v>5038</v>
      </c>
      <c r="B306" s="34" t="s">
        <v>374</v>
      </c>
      <c r="C306" s="36">
        <v>251269701</v>
      </c>
      <c r="D306" s="36">
        <f>'jan-juli'!D306</f>
        <v>14955</v>
      </c>
      <c r="E306" s="37">
        <f t="shared" si="41"/>
        <v>16801.718555667001</v>
      </c>
      <c r="F306" s="38">
        <f t="shared" si="42"/>
        <v>0.7042595859857772</v>
      </c>
      <c r="G306" s="37">
        <f t="shared" si="43"/>
        <v>4233.3372245248429</v>
      </c>
      <c r="H306" s="39">
        <f t="shared" si="44"/>
        <v>1634.4418934271971</v>
      </c>
      <c r="I306" s="37">
        <f t="shared" si="45"/>
        <v>5867.77911795204</v>
      </c>
      <c r="J306" s="81">
        <f t="shared" si="46"/>
        <v>-338.32834152758278</v>
      </c>
      <c r="K306" s="37">
        <f t="shared" si="47"/>
        <v>5529.4507764244572</v>
      </c>
      <c r="L306" s="37">
        <f t="shared" si="48"/>
        <v>87752636.708972752</v>
      </c>
      <c r="M306" s="37">
        <f t="shared" si="49"/>
        <v>82692936.361427754</v>
      </c>
      <c r="N306" s="41">
        <f>'jan-juli'!M306</f>
        <v>79109468.31575647</v>
      </c>
      <c r="O306" s="41">
        <f t="shared" si="50"/>
        <v>3583468.0456712842</v>
      </c>
      <c r="Q306" s="61"/>
      <c r="R306" s="62"/>
      <c r="S306" s="62"/>
      <c r="T306" s="62"/>
    </row>
    <row r="307" spans="1:20" s="34" customFormat="1" x14ac:dyDescent="0.2">
      <c r="A307" s="33">
        <v>5041</v>
      </c>
      <c r="B307" s="34" t="s">
        <v>391</v>
      </c>
      <c r="C307" s="36">
        <v>33601500</v>
      </c>
      <c r="D307" s="36">
        <f>'jan-juli'!D307</f>
        <v>2033</v>
      </c>
      <c r="E307" s="37">
        <f t="shared" si="41"/>
        <v>16528.037383177569</v>
      </c>
      <c r="F307" s="38">
        <f t="shared" si="42"/>
        <v>0.69278798630441607</v>
      </c>
      <c r="G307" s="37">
        <f t="shared" si="43"/>
        <v>4397.5459280185023</v>
      </c>
      <c r="H307" s="39">
        <f t="shared" si="44"/>
        <v>1730.2303037984984</v>
      </c>
      <c r="I307" s="37">
        <f t="shared" si="45"/>
        <v>6127.7762318170007</v>
      </c>
      <c r="J307" s="81">
        <f t="shared" si="46"/>
        <v>-338.32834152758278</v>
      </c>
      <c r="K307" s="37">
        <f t="shared" si="47"/>
        <v>5789.447890289418</v>
      </c>
      <c r="L307" s="37">
        <f t="shared" si="48"/>
        <v>12457769.079283962</v>
      </c>
      <c r="M307" s="37">
        <f t="shared" si="49"/>
        <v>11769947.560958387</v>
      </c>
      <c r="N307" s="41">
        <f>'jan-juli'!M307</f>
        <v>11669314.225756133</v>
      </c>
      <c r="O307" s="41">
        <f t="shared" si="50"/>
        <v>100633.33520225435</v>
      </c>
      <c r="Q307" s="61"/>
      <c r="R307" s="62"/>
      <c r="S307" s="62"/>
      <c r="T307" s="62"/>
    </row>
    <row r="308" spans="1:20" s="34" customFormat="1" x14ac:dyDescent="0.2">
      <c r="A308" s="33">
        <v>5042</v>
      </c>
      <c r="B308" s="34" t="s">
        <v>375</v>
      </c>
      <c r="C308" s="36">
        <v>23630862</v>
      </c>
      <c r="D308" s="36">
        <f>'jan-juli'!D308</f>
        <v>1309</v>
      </c>
      <c r="E308" s="37">
        <f t="shared" si="41"/>
        <v>18052.606569900687</v>
      </c>
      <c r="F308" s="38">
        <f t="shared" si="42"/>
        <v>0.75669171500282073</v>
      </c>
      <c r="G308" s="37">
        <f t="shared" si="43"/>
        <v>3482.8044159846313</v>
      </c>
      <c r="H308" s="39">
        <f t="shared" si="44"/>
        <v>1196.6310884454069</v>
      </c>
      <c r="I308" s="37">
        <f t="shared" si="45"/>
        <v>4679.4355044300382</v>
      </c>
      <c r="J308" s="81">
        <f t="shared" si="46"/>
        <v>-338.32834152758278</v>
      </c>
      <c r="K308" s="37">
        <f t="shared" si="47"/>
        <v>4341.1071629024555</v>
      </c>
      <c r="L308" s="37">
        <f t="shared" si="48"/>
        <v>6125381.0752989203</v>
      </c>
      <c r="M308" s="37">
        <f t="shared" si="49"/>
        <v>5682509.2762393141</v>
      </c>
      <c r="N308" s="41">
        <f>'jan-juli'!M308</f>
        <v>5258569.8902925644</v>
      </c>
      <c r="O308" s="41">
        <f t="shared" si="50"/>
        <v>423939.38594674971</v>
      </c>
      <c r="Q308" s="61"/>
      <c r="R308" s="62"/>
      <c r="S308" s="62"/>
      <c r="T308" s="62"/>
    </row>
    <row r="309" spans="1:20" s="34" customFormat="1" x14ac:dyDescent="0.2">
      <c r="A309" s="33">
        <v>5043</v>
      </c>
      <c r="B309" s="34" t="s">
        <v>392</v>
      </c>
      <c r="C309" s="36">
        <v>9672320</v>
      </c>
      <c r="D309" s="36">
        <f>'jan-juli'!D309</f>
        <v>441</v>
      </c>
      <c r="E309" s="37">
        <f t="shared" si="41"/>
        <v>21932.698412698413</v>
      </c>
      <c r="F309" s="38">
        <f t="shared" si="42"/>
        <v>0.91932935625017098</v>
      </c>
      <c r="G309" s="37">
        <f t="shared" si="43"/>
        <v>1154.7493103059953</v>
      </c>
      <c r="H309" s="39">
        <f t="shared" si="44"/>
        <v>0</v>
      </c>
      <c r="I309" s="37">
        <f t="shared" si="45"/>
        <v>1154.7493103059953</v>
      </c>
      <c r="J309" s="81">
        <f t="shared" si="46"/>
        <v>-338.32834152758278</v>
      </c>
      <c r="K309" s="37">
        <f t="shared" si="47"/>
        <v>816.42096877841254</v>
      </c>
      <c r="L309" s="37">
        <f t="shared" si="48"/>
        <v>509244.44584494393</v>
      </c>
      <c r="M309" s="37">
        <f t="shared" si="49"/>
        <v>360041.64723127993</v>
      </c>
      <c r="N309" s="41">
        <f>'jan-juli'!M309</f>
        <v>180793.30067250633</v>
      </c>
      <c r="O309" s="41">
        <f t="shared" si="50"/>
        <v>179248.3465587736</v>
      </c>
      <c r="Q309" s="61"/>
      <c r="R309" s="62"/>
      <c r="S309" s="62"/>
      <c r="T309" s="62"/>
    </row>
    <row r="310" spans="1:20" s="34" customFormat="1" x14ac:dyDescent="0.2">
      <c r="A310" s="33">
        <v>5044</v>
      </c>
      <c r="B310" s="34" t="s">
        <v>376</v>
      </c>
      <c r="C310" s="36">
        <v>22595440</v>
      </c>
      <c r="D310" s="36">
        <f>'jan-juli'!D310</f>
        <v>818</v>
      </c>
      <c r="E310" s="37">
        <f t="shared" si="41"/>
        <v>27622.787286063569</v>
      </c>
      <c r="F310" s="38">
        <f t="shared" si="42"/>
        <v>1.157834698480583</v>
      </c>
      <c r="G310" s="37">
        <f t="shared" si="43"/>
        <v>-2259.3040137130979</v>
      </c>
      <c r="H310" s="39">
        <f t="shared" si="44"/>
        <v>0</v>
      </c>
      <c r="I310" s="37">
        <f t="shared" si="45"/>
        <v>-2259.3040137130979</v>
      </c>
      <c r="J310" s="81">
        <f t="shared" si="46"/>
        <v>-338.32834152758278</v>
      </c>
      <c r="K310" s="37">
        <f t="shared" si="47"/>
        <v>-2597.6323552406807</v>
      </c>
      <c r="L310" s="37">
        <f t="shared" si="48"/>
        <v>-1848110.6832173141</v>
      </c>
      <c r="M310" s="37">
        <f t="shared" si="49"/>
        <v>-2124863.2665868769</v>
      </c>
      <c r="N310" s="41">
        <f>'jan-juli'!M310</f>
        <v>-2255079.9003398856</v>
      </c>
      <c r="O310" s="41">
        <f t="shared" si="50"/>
        <v>130216.63375300867</v>
      </c>
      <c r="Q310" s="61"/>
      <c r="R310" s="62"/>
      <c r="S310" s="62"/>
      <c r="T310" s="62"/>
    </row>
    <row r="311" spans="1:20" s="34" customFormat="1" x14ac:dyDescent="0.2">
      <c r="A311" s="33">
        <v>5045</v>
      </c>
      <c r="B311" s="34" t="s">
        <v>377</v>
      </c>
      <c r="C311" s="36">
        <v>43580450</v>
      </c>
      <c r="D311" s="36">
        <f>'jan-juli'!D311</f>
        <v>2287</v>
      </c>
      <c r="E311" s="37">
        <f t="shared" si="41"/>
        <v>19055.72802798426</v>
      </c>
      <c r="F311" s="38">
        <f t="shared" si="42"/>
        <v>0.79873847947056065</v>
      </c>
      <c r="G311" s="37">
        <f t="shared" si="43"/>
        <v>2880.9315411344874</v>
      </c>
      <c r="H311" s="39">
        <f t="shared" si="44"/>
        <v>845.53857811615649</v>
      </c>
      <c r="I311" s="37">
        <f t="shared" si="45"/>
        <v>3726.4701192506436</v>
      </c>
      <c r="J311" s="81">
        <f t="shared" si="46"/>
        <v>-338.32834152758278</v>
      </c>
      <c r="K311" s="37">
        <f t="shared" si="47"/>
        <v>3388.1417777230608</v>
      </c>
      <c r="L311" s="37">
        <f t="shared" si="48"/>
        <v>8522437.1627262216</v>
      </c>
      <c r="M311" s="37">
        <f t="shared" si="49"/>
        <v>7748680.2456526402</v>
      </c>
      <c r="N311" s="41">
        <f>'jan-juli'!M311</f>
        <v>6719582.3637502575</v>
      </c>
      <c r="O311" s="41">
        <f t="shared" si="50"/>
        <v>1029097.8819023827</v>
      </c>
      <c r="Q311" s="61"/>
      <c r="R311" s="62"/>
      <c r="S311" s="62"/>
      <c r="T311" s="62"/>
    </row>
    <row r="312" spans="1:20" s="34" customFormat="1" x14ac:dyDescent="0.2">
      <c r="A312" s="33">
        <v>5046</v>
      </c>
      <c r="B312" s="34" t="s">
        <v>378</v>
      </c>
      <c r="C312" s="36">
        <v>17778631</v>
      </c>
      <c r="D312" s="36">
        <f>'jan-juli'!D312</f>
        <v>1193</v>
      </c>
      <c r="E312" s="37">
        <f t="shared" si="41"/>
        <v>14902.456831517184</v>
      </c>
      <c r="F312" s="38">
        <f t="shared" si="42"/>
        <v>0.62465027274220797</v>
      </c>
      <c r="G312" s="37">
        <f t="shared" si="43"/>
        <v>5372.8942590147335</v>
      </c>
      <c r="H312" s="39">
        <f t="shared" si="44"/>
        <v>2299.1834968796329</v>
      </c>
      <c r="I312" s="37">
        <f t="shared" si="45"/>
        <v>7672.0777558943664</v>
      </c>
      <c r="J312" s="81">
        <f t="shared" si="46"/>
        <v>-338.32834152758278</v>
      </c>
      <c r="K312" s="37">
        <f t="shared" si="47"/>
        <v>7333.7494143667836</v>
      </c>
      <c r="L312" s="37">
        <f t="shared" si="48"/>
        <v>9152788.7627819795</v>
      </c>
      <c r="M312" s="37">
        <f t="shared" si="49"/>
        <v>8749163.0513395723</v>
      </c>
      <c r="N312" s="41">
        <f>'jan-juli'!M312</f>
        <v>8350444.6611298881</v>
      </c>
      <c r="O312" s="41">
        <f t="shared" si="50"/>
        <v>398718.39020968415</v>
      </c>
      <c r="Q312" s="61"/>
      <c r="R312" s="62"/>
      <c r="S312" s="62"/>
      <c r="T312" s="62"/>
    </row>
    <row r="313" spans="1:20" s="34" customFormat="1" x14ac:dyDescent="0.2">
      <c r="A313" s="33">
        <v>5047</v>
      </c>
      <c r="B313" s="34" t="s">
        <v>379</v>
      </c>
      <c r="C313" s="36">
        <v>67989506</v>
      </c>
      <c r="D313" s="36">
        <f>'jan-juli'!D313</f>
        <v>3817</v>
      </c>
      <c r="E313" s="37">
        <f t="shared" si="41"/>
        <v>17812.288708409746</v>
      </c>
      <c r="F313" s="38">
        <f t="shared" si="42"/>
        <v>0.74661856938513549</v>
      </c>
      <c r="G313" s="37">
        <f t="shared" si="43"/>
        <v>3626.9951328791963</v>
      </c>
      <c r="H313" s="39">
        <f t="shared" si="44"/>
        <v>1280.7423399672364</v>
      </c>
      <c r="I313" s="37">
        <f t="shared" si="45"/>
        <v>4907.7374728464329</v>
      </c>
      <c r="J313" s="81">
        <f t="shared" si="46"/>
        <v>-338.32834152758278</v>
      </c>
      <c r="K313" s="37">
        <f t="shared" si="47"/>
        <v>4569.4091313188501</v>
      </c>
      <c r="L313" s="37">
        <f t="shared" si="48"/>
        <v>18732833.933854833</v>
      </c>
      <c r="M313" s="37">
        <f t="shared" si="49"/>
        <v>17441434.65424405</v>
      </c>
      <c r="N313" s="41">
        <f>'jan-juli'!M313</f>
        <v>16731061.122533768</v>
      </c>
      <c r="O313" s="41">
        <f t="shared" si="50"/>
        <v>710373.53171028197</v>
      </c>
      <c r="Q313" s="61"/>
      <c r="R313" s="62"/>
      <c r="S313" s="62"/>
      <c r="T313" s="62"/>
    </row>
    <row r="314" spans="1:20" s="34" customFormat="1" x14ac:dyDescent="0.2">
      <c r="A314" s="33">
        <v>5049</v>
      </c>
      <c r="B314" s="34" t="s">
        <v>380</v>
      </c>
      <c r="C314" s="36">
        <v>27271193</v>
      </c>
      <c r="D314" s="36">
        <f>'jan-juli'!D314</f>
        <v>1101</v>
      </c>
      <c r="E314" s="37">
        <f t="shared" si="41"/>
        <v>24769.475930971843</v>
      </c>
      <c r="F314" s="38">
        <f t="shared" si="42"/>
        <v>1.0382355118278792</v>
      </c>
      <c r="G314" s="37">
        <f t="shared" si="43"/>
        <v>-547.31720065806223</v>
      </c>
      <c r="H314" s="39">
        <f t="shared" si="44"/>
        <v>0</v>
      </c>
      <c r="I314" s="37">
        <f t="shared" si="45"/>
        <v>-547.31720065806223</v>
      </c>
      <c r="J314" s="81">
        <f t="shared" si="46"/>
        <v>-338.32834152758278</v>
      </c>
      <c r="K314" s="37">
        <f t="shared" si="47"/>
        <v>-885.64554218564501</v>
      </c>
      <c r="L314" s="37">
        <f t="shared" si="48"/>
        <v>-602596.23792452656</v>
      </c>
      <c r="M314" s="37">
        <f t="shared" si="49"/>
        <v>-975095.74194639514</v>
      </c>
      <c r="N314" s="41">
        <f>'jan-juli'!M314</f>
        <v>-396678.6507019737</v>
      </c>
      <c r="O314" s="41">
        <f t="shared" si="50"/>
        <v>-578417.09124442143</v>
      </c>
      <c r="Q314" s="61"/>
      <c r="R314" s="62"/>
      <c r="S314" s="62"/>
      <c r="T314" s="62"/>
    </row>
    <row r="315" spans="1:20" s="34" customFormat="1" x14ac:dyDescent="0.2">
      <c r="A315" s="33">
        <v>5052</v>
      </c>
      <c r="B315" s="34" t="s">
        <v>381</v>
      </c>
      <c r="C315" s="36">
        <v>10776627</v>
      </c>
      <c r="D315" s="36">
        <f>'jan-juli'!D315</f>
        <v>570</v>
      </c>
      <c r="E315" s="37">
        <f t="shared" si="41"/>
        <v>18906.363157894735</v>
      </c>
      <c r="F315" s="38">
        <f t="shared" si="42"/>
        <v>0.79247771267926193</v>
      </c>
      <c r="G315" s="37">
        <f t="shared" si="43"/>
        <v>2970.5504631882022</v>
      </c>
      <c r="H315" s="39">
        <f t="shared" si="44"/>
        <v>897.81628264749008</v>
      </c>
      <c r="I315" s="37">
        <f t="shared" si="45"/>
        <v>3868.3667458356922</v>
      </c>
      <c r="J315" s="81">
        <f t="shared" si="46"/>
        <v>-338.32834152758278</v>
      </c>
      <c r="K315" s="37">
        <f t="shared" si="47"/>
        <v>3530.0384043081094</v>
      </c>
      <c r="L315" s="37">
        <f t="shared" si="48"/>
        <v>2204969.0451263445</v>
      </c>
      <c r="M315" s="37">
        <f t="shared" si="49"/>
        <v>2012121.8904556225</v>
      </c>
      <c r="N315" s="41">
        <f>'jan-juli'!M315</f>
        <v>1789741.1777820932</v>
      </c>
      <c r="O315" s="41">
        <f t="shared" si="50"/>
        <v>222380.71267352928</v>
      </c>
      <c r="Q315" s="61"/>
      <c r="R315" s="62"/>
      <c r="S315" s="62"/>
      <c r="T315" s="62"/>
    </row>
    <row r="316" spans="1:20" s="34" customFormat="1" x14ac:dyDescent="0.2">
      <c r="A316" s="33">
        <v>5053</v>
      </c>
      <c r="B316" s="34" t="s">
        <v>382</v>
      </c>
      <c r="C316" s="36">
        <v>125432995</v>
      </c>
      <c r="D316" s="36">
        <f>'jan-juli'!D316</f>
        <v>6794</v>
      </c>
      <c r="E316" s="37">
        <f t="shared" si="41"/>
        <v>18462.318957904034</v>
      </c>
      <c r="F316" s="38">
        <f t="shared" si="42"/>
        <v>0.77386518900147661</v>
      </c>
      <c r="G316" s="37">
        <f t="shared" si="43"/>
        <v>3236.9769831826234</v>
      </c>
      <c r="H316" s="39">
        <f t="shared" si="44"/>
        <v>1053.2317526442357</v>
      </c>
      <c r="I316" s="37">
        <f t="shared" si="45"/>
        <v>4290.2087358268591</v>
      </c>
      <c r="J316" s="81">
        <f t="shared" si="46"/>
        <v>-338.32834152758278</v>
      </c>
      <c r="K316" s="37">
        <f t="shared" si="47"/>
        <v>3951.8803942992763</v>
      </c>
      <c r="L316" s="37">
        <f t="shared" si="48"/>
        <v>29147678.151207682</v>
      </c>
      <c r="M316" s="37">
        <f t="shared" si="49"/>
        <v>26849075.398869283</v>
      </c>
      <c r="N316" s="41">
        <f>'jan-juli'!M316</f>
        <v>24693674.580441307</v>
      </c>
      <c r="O316" s="41">
        <f t="shared" si="50"/>
        <v>2155400.8184279762</v>
      </c>
      <c r="Q316" s="61"/>
      <c r="R316" s="62"/>
      <c r="S316" s="62"/>
      <c r="T316" s="62"/>
    </row>
    <row r="317" spans="1:20" s="34" customFormat="1" x14ac:dyDescent="0.2">
      <c r="A317" s="33">
        <v>5054</v>
      </c>
      <c r="B317" s="34" t="s">
        <v>383</v>
      </c>
      <c r="C317" s="36">
        <v>163124154</v>
      </c>
      <c r="D317" s="36">
        <f>'jan-juli'!D317</f>
        <v>9899</v>
      </c>
      <c r="E317" s="37">
        <f t="shared" si="41"/>
        <v>16478.851803212445</v>
      </c>
      <c r="F317" s="38">
        <f t="shared" si="42"/>
        <v>0.69072632719091864</v>
      </c>
      <c r="G317" s="37">
        <f t="shared" si="43"/>
        <v>4427.0572759975767</v>
      </c>
      <c r="H317" s="39">
        <f t="shared" si="44"/>
        <v>1747.4452567862918</v>
      </c>
      <c r="I317" s="37">
        <f t="shared" si="45"/>
        <v>6174.5025327838684</v>
      </c>
      <c r="J317" s="81">
        <f t="shared" si="46"/>
        <v>-338.32834152758278</v>
      </c>
      <c r="K317" s="37">
        <f t="shared" si="47"/>
        <v>5836.1741912562857</v>
      </c>
      <c r="L317" s="37">
        <f t="shared" si="48"/>
        <v>61121400.572027512</v>
      </c>
      <c r="M317" s="37">
        <f t="shared" si="49"/>
        <v>57772288.319245972</v>
      </c>
      <c r="N317" s="41">
        <f>'jan-juli'!M317</f>
        <v>55016772.579149015</v>
      </c>
      <c r="O317" s="41">
        <f t="shared" si="50"/>
        <v>2755515.7400969565</v>
      </c>
      <c r="Q317" s="61"/>
      <c r="R317" s="62"/>
      <c r="S317" s="62"/>
      <c r="T317" s="62"/>
    </row>
    <row r="318" spans="1:20" s="34" customFormat="1" x14ac:dyDescent="0.2">
      <c r="A318" s="33">
        <v>5055</v>
      </c>
      <c r="B318" s="34" t="s">
        <v>411</v>
      </c>
      <c r="C318" s="36">
        <v>113845226</v>
      </c>
      <c r="D318" s="36">
        <f>'jan-juli'!D318</f>
        <v>5884</v>
      </c>
      <c r="E318" s="37">
        <f t="shared" si="41"/>
        <v>19348.270904146841</v>
      </c>
      <c r="F318" s="38">
        <f t="shared" si="42"/>
        <v>0.81100068492095834</v>
      </c>
      <c r="G318" s="37">
        <f t="shared" si="43"/>
        <v>2705.4058154369391</v>
      </c>
      <c r="H318" s="39">
        <f t="shared" si="44"/>
        <v>743.14857145925316</v>
      </c>
      <c r="I318" s="37">
        <f t="shared" si="45"/>
        <v>3448.5543868961922</v>
      </c>
      <c r="J318" s="81">
        <f t="shared" si="46"/>
        <v>-338.32834152758278</v>
      </c>
      <c r="K318" s="37">
        <f t="shared" si="47"/>
        <v>3110.2260453686094</v>
      </c>
      <c r="L318" s="37">
        <f t="shared" si="48"/>
        <v>20291294.012497194</v>
      </c>
      <c r="M318" s="37">
        <f t="shared" si="49"/>
        <v>18300570.050948899</v>
      </c>
      <c r="N318" s="41">
        <f>'jan-juli'!M318</f>
        <v>18098440.589596212</v>
      </c>
      <c r="O318" s="41">
        <f t="shared" si="50"/>
        <v>202129.46135268733</v>
      </c>
      <c r="Q318" s="61"/>
      <c r="R318" s="62"/>
      <c r="S318" s="62"/>
      <c r="T318" s="62"/>
    </row>
    <row r="319" spans="1:20" s="34" customFormat="1" x14ac:dyDescent="0.2">
      <c r="A319" s="33">
        <v>5056</v>
      </c>
      <c r="B319" s="34" t="s">
        <v>355</v>
      </c>
      <c r="C319" s="36">
        <v>100416630</v>
      </c>
      <c r="D319" s="36">
        <f>'jan-juli'!D319</f>
        <v>5156</v>
      </c>
      <c r="E319" s="37">
        <f t="shared" si="41"/>
        <v>19475.684639255236</v>
      </c>
      <c r="F319" s="38">
        <f t="shared" si="42"/>
        <v>0.81634134957017512</v>
      </c>
      <c r="G319" s="37">
        <f t="shared" si="43"/>
        <v>2628.957574371902</v>
      </c>
      <c r="H319" s="39">
        <f t="shared" si="44"/>
        <v>698.55376417131481</v>
      </c>
      <c r="I319" s="37">
        <f t="shared" si="45"/>
        <v>3327.5113385432169</v>
      </c>
      <c r="J319" s="81">
        <f t="shared" si="46"/>
        <v>-338.32834152758278</v>
      </c>
      <c r="K319" s="37">
        <f t="shared" si="47"/>
        <v>2989.1829970156341</v>
      </c>
      <c r="L319" s="37">
        <f t="shared" si="48"/>
        <v>17156648.461528827</v>
      </c>
      <c r="M319" s="37">
        <f t="shared" si="49"/>
        <v>15412227.532612609</v>
      </c>
      <c r="N319" s="41">
        <f>'jan-juli'!M319</f>
        <v>14496449.416920127</v>
      </c>
      <c r="O319" s="41">
        <f t="shared" si="50"/>
        <v>915778.1156924814</v>
      </c>
      <c r="Q319" s="61"/>
      <c r="R319" s="62"/>
      <c r="S319" s="62"/>
      <c r="T319" s="62"/>
    </row>
    <row r="320" spans="1:20" s="34" customFormat="1" x14ac:dyDescent="0.2">
      <c r="A320" s="33">
        <v>5057</v>
      </c>
      <c r="B320" s="34" t="s">
        <v>357</v>
      </c>
      <c r="C320" s="36">
        <v>186757733</v>
      </c>
      <c r="D320" s="36">
        <f>'jan-juli'!D320</f>
        <v>10371</v>
      </c>
      <c r="E320" s="37">
        <f t="shared" si="41"/>
        <v>18007.688072509882</v>
      </c>
      <c r="F320" s="38">
        <f t="shared" si="42"/>
        <v>0.7548089146053053</v>
      </c>
      <c r="G320" s="37">
        <f t="shared" si="43"/>
        <v>3509.7555144191142</v>
      </c>
      <c r="H320" s="39">
        <f t="shared" si="44"/>
        <v>1212.3525625321888</v>
      </c>
      <c r="I320" s="37">
        <f t="shared" si="45"/>
        <v>4722.1080769513028</v>
      </c>
      <c r="J320" s="81">
        <f t="shared" si="46"/>
        <v>-338.32834152758278</v>
      </c>
      <c r="K320" s="37">
        <f t="shared" si="47"/>
        <v>4383.77973542372</v>
      </c>
      <c r="L320" s="37">
        <f t="shared" si="48"/>
        <v>48972982.866061963</v>
      </c>
      <c r="M320" s="37">
        <f t="shared" si="49"/>
        <v>45464179.636079401</v>
      </c>
      <c r="N320" s="41">
        <f>'jan-juli'!M320</f>
        <v>41684931.770224705</v>
      </c>
      <c r="O320" s="41">
        <f t="shared" si="50"/>
        <v>3779247.8658546954</v>
      </c>
      <c r="Q320" s="61"/>
      <c r="R320" s="62"/>
      <c r="S320" s="62"/>
      <c r="T320" s="62"/>
    </row>
    <row r="321" spans="1:20" s="34" customFormat="1" x14ac:dyDescent="0.2">
      <c r="A321" s="33">
        <v>5058</v>
      </c>
      <c r="B321" s="34" t="s">
        <v>358</v>
      </c>
      <c r="C321" s="36">
        <v>82081824</v>
      </c>
      <c r="D321" s="36">
        <f>'jan-juli'!D321</f>
        <v>4252</v>
      </c>
      <c r="E321" s="37">
        <f t="shared" si="41"/>
        <v>19304.285983066791</v>
      </c>
      <c r="F321" s="38">
        <f t="shared" si="42"/>
        <v>0.80915701623868508</v>
      </c>
      <c r="G321" s="37">
        <f t="shared" si="43"/>
        <v>2731.7967680849688</v>
      </c>
      <c r="H321" s="39">
        <f t="shared" si="44"/>
        <v>758.54329383727054</v>
      </c>
      <c r="I321" s="37">
        <f t="shared" si="45"/>
        <v>3490.3400619222393</v>
      </c>
      <c r="J321" s="81">
        <f t="shared" si="46"/>
        <v>-338.32834152758278</v>
      </c>
      <c r="K321" s="37">
        <f t="shared" si="47"/>
        <v>3152.0117203946565</v>
      </c>
      <c r="L321" s="37">
        <f t="shared" si="48"/>
        <v>14840925.943293361</v>
      </c>
      <c r="M321" s="37">
        <f t="shared" si="49"/>
        <v>13402353.83511808</v>
      </c>
      <c r="N321" s="41">
        <f>'jan-juli'!M321</f>
        <v>12619736.30689379</v>
      </c>
      <c r="O321" s="41">
        <f t="shared" si="50"/>
        <v>782617.52822428942</v>
      </c>
      <c r="Q321" s="61"/>
      <c r="R321" s="62"/>
      <c r="S321" s="62"/>
      <c r="T321" s="62"/>
    </row>
    <row r="322" spans="1:20" s="34" customFormat="1" x14ac:dyDescent="0.2">
      <c r="A322" s="33">
        <v>5059</v>
      </c>
      <c r="B322" s="34" t="s">
        <v>412</v>
      </c>
      <c r="C322" s="36">
        <v>331089369</v>
      </c>
      <c r="D322" s="36">
        <f>'jan-juli'!D322</f>
        <v>18502</v>
      </c>
      <c r="E322" s="37">
        <f t="shared" si="41"/>
        <v>17894.788076964651</v>
      </c>
      <c r="F322" s="38">
        <f t="shared" si="42"/>
        <v>0.75007660678470667</v>
      </c>
      <c r="G322" s="37">
        <f t="shared" si="43"/>
        <v>3577.4955117462528</v>
      </c>
      <c r="H322" s="39">
        <f t="shared" si="44"/>
        <v>1251.8675609730196</v>
      </c>
      <c r="I322" s="37">
        <f t="shared" si="45"/>
        <v>4829.3630727192722</v>
      </c>
      <c r="J322" s="81">
        <f t="shared" si="46"/>
        <v>-338.32834152758278</v>
      </c>
      <c r="K322" s="37">
        <f t="shared" si="47"/>
        <v>4491.0347311916894</v>
      </c>
      <c r="L322" s="37">
        <f t="shared" si="48"/>
        <v>89352875.571451977</v>
      </c>
      <c r="M322" s="37">
        <f t="shared" si="49"/>
        <v>83093124.596508637</v>
      </c>
      <c r="N322" s="41">
        <f>'jan-juli'!M322</f>
        <v>77349253.651446119</v>
      </c>
      <c r="O322" s="41">
        <f t="shared" si="50"/>
        <v>5743870.9450625181</v>
      </c>
      <c r="Q322" s="61"/>
      <c r="R322" s="62"/>
      <c r="S322" s="62"/>
      <c r="T322" s="62"/>
    </row>
    <row r="323" spans="1:20" s="34" customFormat="1" x14ac:dyDescent="0.2">
      <c r="A323" s="33">
        <v>5060</v>
      </c>
      <c r="B323" s="34" t="s">
        <v>413</v>
      </c>
      <c r="C323" s="36">
        <v>222363591</v>
      </c>
      <c r="D323" s="36">
        <f>'jan-juli'!D323</f>
        <v>9732</v>
      </c>
      <c r="E323" s="37">
        <f t="shared" si="41"/>
        <v>22848.704377311962</v>
      </c>
      <c r="F323" s="38">
        <f t="shared" si="42"/>
        <v>0.95772459416954769</v>
      </c>
      <c r="G323" s="37">
        <f t="shared" si="43"/>
        <v>605.14573153786625</v>
      </c>
      <c r="H323" s="39">
        <f t="shared" si="44"/>
        <v>0</v>
      </c>
      <c r="I323" s="37">
        <f t="shared" si="45"/>
        <v>605.14573153786625</v>
      </c>
      <c r="J323" s="81">
        <f t="shared" si="46"/>
        <v>-338.32834152758278</v>
      </c>
      <c r="K323" s="37">
        <f t="shared" si="47"/>
        <v>266.81739001028348</v>
      </c>
      <c r="L323" s="37">
        <f t="shared" si="48"/>
        <v>5889278.2593265148</v>
      </c>
      <c r="M323" s="37">
        <f t="shared" si="49"/>
        <v>2596666.8395800786</v>
      </c>
      <c r="N323" s="41">
        <f>'jan-juli'!M323</f>
        <v>5364162.4624599293</v>
      </c>
      <c r="O323" s="41">
        <f t="shared" si="50"/>
        <v>-2767495.6228798507</v>
      </c>
      <c r="Q323" s="61"/>
      <c r="R323" s="62"/>
      <c r="S323" s="62"/>
      <c r="T323" s="62"/>
    </row>
    <row r="324" spans="1:20" s="34" customFormat="1" x14ac:dyDescent="0.2">
      <c r="A324" s="33">
        <v>5061</v>
      </c>
      <c r="B324" s="34" t="s">
        <v>285</v>
      </c>
      <c r="C324" s="36">
        <v>34167019</v>
      </c>
      <c r="D324" s="36">
        <f>'jan-juli'!D324</f>
        <v>1980</v>
      </c>
      <c r="E324" s="37">
        <f t="shared" si="41"/>
        <v>17256.070202020201</v>
      </c>
      <c r="F324" s="38">
        <f t="shared" si="42"/>
        <v>0.72330415581906582</v>
      </c>
      <c r="G324" s="37">
        <f t="shared" si="43"/>
        <v>3960.7262367129229</v>
      </c>
      <c r="H324" s="39">
        <f t="shared" si="44"/>
        <v>1475.4188172035772</v>
      </c>
      <c r="I324" s="37">
        <f t="shared" si="45"/>
        <v>5436.1450539164998</v>
      </c>
      <c r="J324" s="81">
        <f t="shared" si="46"/>
        <v>-338.32834152758278</v>
      </c>
      <c r="K324" s="37">
        <f t="shared" si="47"/>
        <v>5097.816712388917</v>
      </c>
      <c r="L324" s="37">
        <f t="shared" si="48"/>
        <v>10763567.20675467</v>
      </c>
      <c r="M324" s="37">
        <f t="shared" si="49"/>
        <v>10093677.090530057</v>
      </c>
      <c r="N324" s="41">
        <f>'jan-juli'!M324</f>
        <v>9364203.2701904271</v>
      </c>
      <c r="O324" s="41">
        <f t="shared" si="50"/>
        <v>729473.82033962943</v>
      </c>
      <c r="Q324" s="61"/>
      <c r="R324" s="62"/>
      <c r="S324" s="62"/>
      <c r="T324" s="62"/>
    </row>
    <row r="325" spans="1:20" s="34" customFormat="1" x14ac:dyDescent="0.2">
      <c r="A325" s="33">
        <v>5401</v>
      </c>
      <c r="B325" s="34" t="s">
        <v>324</v>
      </c>
      <c r="C325" s="36">
        <v>1744712025</v>
      </c>
      <c r="D325" s="36">
        <f>'jan-juli'!D325</f>
        <v>77544</v>
      </c>
      <c r="E325" s="37">
        <f t="shared" si="41"/>
        <v>22499.639237078303</v>
      </c>
      <c r="F325" s="38">
        <f t="shared" si="42"/>
        <v>0.94309320570005639</v>
      </c>
      <c r="G325" s="37">
        <f t="shared" si="43"/>
        <v>814.58481567806155</v>
      </c>
      <c r="H325" s="39">
        <f t="shared" si="44"/>
        <v>0</v>
      </c>
      <c r="I325" s="37">
        <f t="shared" si="45"/>
        <v>814.58481567806155</v>
      </c>
      <c r="J325" s="81">
        <f t="shared" si="46"/>
        <v>-338.32834152758278</v>
      </c>
      <c r="K325" s="37">
        <f t="shared" si="47"/>
        <v>476.25647415047877</v>
      </c>
      <c r="L325" s="37">
        <f t="shared" si="48"/>
        <v>63166164.946939602</v>
      </c>
      <c r="M325" s="37">
        <f t="shared" si="49"/>
        <v>36930832.031524725</v>
      </c>
      <c r="N325" s="41">
        <f>'jan-juli'!M325</f>
        <v>25286213.003965549</v>
      </c>
      <c r="O325" s="41">
        <f t="shared" si="50"/>
        <v>11644619.027559176</v>
      </c>
      <c r="Q325" s="61"/>
      <c r="R325" s="62"/>
      <c r="S325" s="62"/>
      <c r="T325" s="62"/>
    </row>
    <row r="326" spans="1:20" s="34" customFormat="1" x14ac:dyDescent="0.2">
      <c r="A326" s="33">
        <v>5402</v>
      </c>
      <c r="B326" s="34" t="s">
        <v>420</v>
      </c>
      <c r="C326" s="36">
        <v>507466533</v>
      </c>
      <c r="D326" s="36">
        <f>'jan-juli'!D326</f>
        <v>24804</v>
      </c>
      <c r="E326" s="37">
        <f t="shared" si="41"/>
        <v>20459.060353168843</v>
      </c>
      <c r="F326" s="38">
        <f t="shared" si="42"/>
        <v>0.8575604528931311</v>
      </c>
      <c r="G326" s="37">
        <f t="shared" si="43"/>
        <v>2038.9321460237377</v>
      </c>
      <c r="H326" s="39">
        <f t="shared" si="44"/>
        <v>354.37226430155238</v>
      </c>
      <c r="I326" s="37">
        <f t="shared" si="45"/>
        <v>2393.3044103252901</v>
      </c>
      <c r="J326" s="81">
        <f t="shared" si="46"/>
        <v>-338.32834152758278</v>
      </c>
      <c r="K326" s="37">
        <f t="shared" si="47"/>
        <v>2054.9760687977073</v>
      </c>
      <c r="L326" s="37">
        <f t="shared" si="48"/>
        <v>59363522.593708493</v>
      </c>
      <c r="M326" s="37">
        <f t="shared" si="49"/>
        <v>50971626.410458334</v>
      </c>
      <c r="N326" s="41">
        <f>'jan-juli'!M326</f>
        <v>44996658.504749194</v>
      </c>
      <c r="O326" s="41">
        <f t="shared" si="50"/>
        <v>5974967.90570914</v>
      </c>
      <c r="Q326" s="61"/>
      <c r="R326" s="62"/>
      <c r="S326" s="62"/>
      <c r="T326" s="62"/>
    </row>
    <row r="327" spans="1:20" s="34" customFormat="1" x14ac:dyDescent="0.2">
      <c r="A327" s="33">
        <v>5403</v>
      </c>
      <c r="B327" s="34" t="s">
        <v>342</v>
      </c>
      <c r="C327" s="36">
        <v>420023352</v>
      </c>
      <c r="D327" s="36">
        <f>'jan-juli'!D327</f>
        <v>21144</v>
      </c>
      <c r="E327" s="37">
        <f t="shared" si="41"/>
        <v>19864.895573212259</v>
      </c>
      <c r="F327" s="38">
        <f t="shared" si="42"/>
        <v>0.83265548614504703</v>
      </c>
      <c r="G327" s="37">
        <f t="shared" si="43"/>
        <v>2395.4310139976878</v>
      </c>
      <c r="H327" s="39">
        <f t="shared" si="44"/>
        <v>562.32993728635665</v>
      </c>
      <c r="I327" s="37">
        <f t="shared" si="45"/>
        <v>2957.7609512840445</v>
      </c>
      <c r="J327" s="81">
        <f t="shared" si="46"/>
        <v>-338.32834152758278</v>
      </c>
      <c r="K327" s="37">
        <f t="shared" si="47"/>
        <v>2619.4326097564617</v>
      </c>
      <c r="L327" s="37">
        <f t="shared" si="48"/>
        <v>62538897.55394984</v>
      </c>
      <c r="M327" s="37">
        <f t="shared" si="49"/>
        <v>55385283.100690626</v>
      </c>
      <c r="N327" s="41">
        <f>'jan-juli'!M327</f>
        <v>51128116.305306308</v>
      </c>
      <c r="O327" s="41">
        <f t="shared" si="50"/>
        <v>4257166.7953843176</v>
      </c>
      <c r="Q327" s="61"/>
      <c r="R327" s="62"/>
      <c r="S327" s="62"/>
      <c r="T327" s="62"/>
    </row>
    <row r="328" spans="1:20" s="34" customFormat="1" x14ac:dyDescent="0.2">
      <c r="A328" s="33">
        <v>5404</v>
      </c>
      <c r="B328" s="34" t="s">
        <v>339</v>
      </c>
      <c r="C328" s="36">
        <v>31345106</v>
      </c>
      <c r="D328" s="36">
        <f>'jan-juli'!D328</f>
        <v>1897</v>
      </c>
      <c r="E328" s="37">
        <f t="shared" si="41"/>
        <v>16523.51396942541</v>
      </c>
      <c r="F328" s="38">
        <f t="shared" si="42"/>
        <v>0.69259838322983869</v>
      </c>
      <c r="G328" s="37">
        <f t="shared" si="43"/>
        <v>4400.2599762697973</v>
      </c>
      <c r="H328" s="39">
        <f t="shared" si="44"/>
        <v>1731.8134986117539</v>
      </c>
      <c r="I328" s="37">
        <f t="shared" si="45"/>
        <v>6132.0734748815512</v>
      </c>
      <c r="J328" s="81">
        <f t="shared" si="46"/>
        <v>-338.32834152758278</v>
      </c>
      <c r="K328" s="37">
        <f t="shared" si="47"/>
        <v>5793.7451333539684</v>
      </c>
      <c r="L328" s="37">
        <f t="shared" si="48"/>
        <v>11632543.381850302</v>
      </c>
      <c r="M328" s="37">
        <f t="shared" si="49"/>
        <v>10990734.517972479</v>
      </c>
      <c r="N328" s="41">
        <f>'jan-juli'!M328</f>
        <v>10401681.16053093</v>
      </c>
      <c r="O328" s="41">
        <f t="shared" si="50"/>
        <v>589053.35744154826</v>
      </c>
      <c r="Q328" s="61"/>
      <c r="R328" s="62"/>
      <c r="S328" s="62"/>
      <c r="T328" s="62"/>
    </row>
    <row r="329" spans="1:20" s="34" customFormat="1" x14ac:dyDescent="0.2">
      <c r="A329" s="33">
        <v>5405</v>
      </c>
      <c r="B329" s="34" t="s">
        <v>340</v>
      </c>
      <c r="C329" s="36">
        <v>104445776</v>
      </c>
      <c r="D329" s="36">
        <f>'jan-juli'!D329</f>
        <v>5568</v>
      </c>
      <c r="E329" s="37">
        <f t="shared" ref="E329:E363" si="51">(C329)/D329</f>
        <v>18758.221264367818</v>
      </c>
      <c r="F329" s="38">
        <f t="shared" ref="F329:F363" si="52">IF(ISNUMBER(C329),E329/E$365,"")</f>
        <v>0.78626820808264875</v>
      </c>
      <c r="G329" s="37">
        <f t="shared" ref="G329:G363" si="53">(E$365-E329)*0.6</f>
        <v>3059.4355993043528</v>
      </c>
      <c r="H329" s="39">
        <f t="shared" ref="H329:H363" si="54">IF(E329&gt;=E$365*0.9,0,IF(E329&lt;0.9*E$365,(E$365*0.9-E329)*0.35))</f>
        <v>949.66594538191123</v>
      </c>
      <c r="I329" s="37">
        <f t="shared" ref="I329:I363" si="55">G329+H329</f>
        <v>4009.1015446862639</v>
      </c>
      <c r="J329" s="81">
        <f t="shared" ref="J329:J363" si="56">I$367</f>
        <v>-338.32834152758278</v>
      </c>
      <c r="K329" s="37">
        <f t="shared" ref="K329:K363" si="57">I329+J329</f>
        <v>3670.7732031586811</v>
      </c>
      <c r="L329" s="37">
        <f t="shared" ref="L329:L363" si="58">(I329*D329)</f>
        <v>22322677.400813118</v>
      </c>
      <c r="M329" s="37">
        <f t="shared" ref="M329:M363" si="59">(K329*D329)</f>
        <v>20438865.195187535</v>
      </c>
      <c r="N329" s="41">
        <f>'jan-juli'!M329</f>
        <v>17887694.349808227</v>
      </c>
      <c r="O329" s="41">
        <f t="shared" ref="O329:O363" si="60">M329-N329</f>
        <v>2551170.8453793079</v>
      </c>
      <c r="Q329" s="61"/>
      <c r="R329" s="62"/>
      <c r="S329" s="62"/>
      <c r="T329" s="62"/>
    </row>
    <row r="330" spans="1:20" s="34" customFormat="1" x14ac:dyDescent="0.2">
      <c r="A330" s="33">
        <v>5406</v>
      </c>
      <c r="B330" s="34" t="s">
        <v>341</v>
      </c>
      <c r="C330" s="36">
        <v>245587434</v>
      </c>
      <c r="D330" s="36">
        <f>'jan-juli'!D330</f>
        <v>11274</v>
      </c>
      <c r="E330" s="37">
        <f t="shared" si="51"/>
        <v>21783.522618414048</v>
      </c>
      <c r="F330" s="38">
        <f t="shared" si="52"/>
        <v>0.91307651474626594</v>
      </c>
      <c r="G330" s="37">
        <f t="shared" si="53"/>
        <v>1244.2547868766144</v>
      </c>
      <c r="H330" s="39">
        <f t="shared" si="54"/>
        <v>0</v>
      </c>
      <c r="I330" s="37">
        <f t="shared" si="55"/>
        <v>1244.2547868766144</v>
      </c>
      <c r="J330" s="81">
        <f t="shared" si="56"/>
        <v>-338.32834152758278</v>
      </c>
      <c r="K330" s="37">
        <f t="shared" si="57"/>
        <v>905.92644534903161</v>
      </c>
      <c r="L330" s="37">
        <f t="shared" si="58"/>
        <v>14027728.467246952</v>
      </c>
      <c r="M330" s="37">
        <f t="shared" si="59"/>
        <v>10213414.744864982</v>
      </c>
      <c r="N330" s="41">
        <f>'jan-juli'!M330</f>
        <v>6654336.5124304593</v>
      </c>
      <c r="O330" s="41">
        <f t="shared" si="60"/>
        <v>3559078.2324345224</v>
      </c>
      <c r="Q330" s="61"/>
      <c r="R330" s="62"/>
      <c r="S330" s="62"/>
      <c r="T330" s="62"/>
    </row>
    <row r="331" spans="1:20" s="34" customFormat="1" x14ac:dyDescent="0.2">
      <c r="A331" s="33">
        <v>5411</v>
      </c>
      <c r="B331" s="34" t="s">
        <v>325</v>
      </c>
      <c r="C331" s="36">
        <v>46798496</v>
      </c>
      <c r="D331" s="36">
        <f>'jan-juli'!D331</f>
        <v>2789</v>
      </c>
      <c r="E331" s="37">
        <f t="shared" si="51"/>
        <v>16779.66869845823</v>
      </c>
      <c r="F331" s="38">
        <f t="shared" si="52"/>
        <v>0.70333534581014012</v>
      </c>
      <c r="G331" s="37">
        <f t="shared" si="53"/>
        <v>4246.567138850105</v>
      </c>
      <c r="H331" s="39">
        <f t="shared" si="54"/>
        <v>1642.1593434502668</v>
      </c>
      <c r="I331" s="37">
        <f t="shared" si="55"/>
        <v>5888.7264823003716</v>
      </c>
      <c r="J331" s="81">
        <f t="shared" si="56"/>
        <v>-338.32834152758278</v>
      </c>
      <c r="K331" s="37">
        <f t="shared" si="57"/>
        <v>5550.3981407727888</v>
      </c>
      <c r="L331" s="37">
        <f t="shared" si="58"/>
        <v>16423658.159135737</v>
      </c>
      <c r="M331" s="37">
        <f t="shared" si="59"/>
        <v>15480060.414615309</v>
      </c>
      <c r="N331" s="41">
        <f>'jan-juli'!M331</f>
        <v>14113827.358919751</v>
      </c>
      <c r="O331" s="41">
        <f t="shared" si="60"/>
        <v>1366233.055695558</v>
      </c>
      <c r="Q331" s="61"/>
      <c r="R331" s="62"/>
      <c r="S331" s="62"/>
      <c r="T331" s="62"/>
    </row>
    <row r="332" spans="1:20" s="34" customFormat="1" x14ac:dyDescent="0.2">
      <c r="A332" s="33">
        <v>5412</v>
      </c>
      <c r="B332" s="34" t="s">
        <v>313</v>
      </c>
      <c r="C332" s="36">
        <v>75757397</v>
      </c>
      <c r="D332" s="36">
        <f>'jan-juli'!D332</f>
        <v>4201</v>
      </c>
      <c r="E332" s="37">
        <f t="shared" si="51"/>
        <v>18033.181861461559</v>
      </c>
      <c r="F332" s="38">
        <f t="shared" si="52"/>
        <v>0.75587751036786566</v>
      </c>
      <c r="G332" s="37">
        <f t="shared" si="53"/>
        <v>3494.4592410481082</v>
      </c>
      <c r="H332" s="39">
        <f t="shared" si="54"/>
        <v>1203.4297363991018</v>
      </c>
      <c r="I332" s="37">
        <f t="shared" si="55"/>
        <v>4697.88897744721</v>
      </c>
      <c r="J332" s="81">
        <f t="shared" si="56"/>
        <v>-338.32834152758278</v>
      </c>
      <c r="K332" s="37">
        <f t="shared" si="57"/>
        <v>4359.5606359196272</v>
      </c>
      <c r="L332" s="37">
        <f t="shared" si="58"/>
        <v>19735831.594255731</v>
      </c>
      <c r="M332" s="37">
        <f t="shared" si="59"/>
        <v>18314514.231498353</v>
      </c>
      <c r="N332" s="41">
        <f>'jan-juli'!M332</f>
        <v>16530631.494934333</v>
      </c>
      <c r="O332" s="41">
        <f t="shared" si="60"/>
        <v>1783882.7365640197</v>
      </c>
      <c r="Q332" s="61"/>
      <c r="R332" s="62"/>
      <c r="S332" s="62"/>
      <c r="T332" s="62"/>
    </row>
    <row r="333" spans="1:20" s="34" customFormat="1" x14ac:dyDescent="0.2">
      <c r="A333" s="33">
        <v>5413</v>
      </c>
      <c r="B333" s="34" t="s">
        <v>326</v>
      </c>
      <c r="C333" s="36">
        <v>29210588</v>
      </c>
      <c r="D333" s="36">
        <f>'jan-juli'!D333</f>
        <v>1289</v>
      </c>
      <c r="E333" s="37">
        <f t="shared" si="51"/>
        <v>22661.433669511251</v>
      </c>
      <c r="F333" s="38">
        <f t="shared" si="52"/>
        <v>0.94987496910256264</v>
      </c>
      <c r="G333" s="37">
        <f t="shared" si="53"/>
        <v>717.50815621829315</v>
      </c>
      <c r="H333" s="39">
        <f t="shared" si="54"/>
        <v>0</v>
      </c>
      <c r="I333" s="37">
        <f t="shared" si="55"/>
        <v>717.50815621829315</v>
      </c>
      <c r="J333" s="81">
        <f t="shared" si="56"/>
        <v>-338.32834152758278</v>
      </c>
      <c r="K333" s="37">
        <f t="shared" si="57"/>
        <v>379.17981469071037</v>
      </c>
      <c r="L333" s="37">
        <f t="shared" si="58"/>
        <v>924868.01336537988</v>
      </c>
      <c r="M333" s="37">
        <f t="shared" si="59"/>
        <v>488762.78113632568</v>
      </c>
      <c r="N333" s="41">
        <f>'jan-juli'!M333</f>
        <v>138119.84799741549</v>
      </c>
      <c r="O333" s="41">
        <f t="shared" si="60"/>
        <v>350642.93313891022</v>
      </c>
      <c r="Q333" s="61"/>
      <c r="R333" s="62"/>
      <c r="S333" s="62"/>
      <c r="T333" s="62"/>
    </row>
    <row r="334" spans="1:20" s="34" customFormat="1" x14ac:dyDescent="0.2">
      <c r="A334" s="33">
        <v>5414</v>
      </c>
      <c r="B334" s="34" t="s">
        <v>327</v>
      </c>
      <c r="C334" s="36">
        <v>20429490</v>
      </c>
      <c r="D334" s="36">
        <f>'jan-juli'!D334</f>
        <v>1070</v>
      </c>
      <c r="E334" s="37">
        <f t="shared" si="51"/>
        <v>19092.981308411214</v>
      </c>
      <c r="F334" s="38">
        <f t="shared" si="52"/>
        <v>0.80029998520363044</v>
      </c>
      <c r="G334" s="37">
        <f t="shared" si="53"/>
        <v>2858.579572878315</v>
      </c>
      <c r="H334" s="39">
        <f t="shared" si="54"/>
        <v>832.49992996672256</v>
      </c>
      <c r="I334" s="37">
        <f t="shared" si="55"/>
        <v>3691.0795028450375</v>
      </c>
      <c r="J334" s="81">
        <f t="shared" si="56"/>
        <v>-338.32834152758278</v>
      </c>
      <c r="K334" s="37">
        <f t="shared" si="57"/>
        <v>3352.7511613174547</v>
      </c>
      <c r="L334" s="37">
        <f t="shared" si="58"/>
        <v>3949455.0680441903</v>
      </c>
      <c r="M334" s="37">
        <f t="shared" si="59"/>
        <v>3587443.7426096764</v>
      </c>
      <c r="N334" s="41">
        <f>'jan-juli'!M334</f>
        <v>3225027.2293453342</v>
      </c>
      <c r="O334" s="41">
        <f t="shared" si="60"/>
        <v>362416.51326434221</v>
      </c>
      <c r="Q334" s="61"/>
      <c r="R334" s="62"/>
      <c r="S334" s="62"/>
      <c r="T334" s="62"/>
    </row>
    <row r="335" spans="1:20" s="34" customFormat="1" x14ac:dyDescent="0.2">
      <c r="A335" s="33">
        <v>5415</v>
      </c>
      <c r="B335" s="34" t="s">
        <v>387</v>
      </c>
      <c r="C335" s="36">
        <v>14797159</v>
      </c>
      <c r="D335" s="36">
        <f>'jan-juli'!D335</f>
        <v>970</v>
      </c>
      <c r="E335" s="37">
        <f t="shared" si="51"/>
        <v>15254.803092783504</v>
      </c>
      <c r="F335" s="38">
        <f t="shared" si="52"/>
        <v>0.63941919243699474</v>
      </c>
      <c r="G335" s="37">
        <f t="shared" si="53"/>
        <v>5161.4865022549411</v>
      </c>
      <c r="H335" s="39">
        <f t="shared" si="54"/>
        <v>2175.8623054364207</v>
      </c>
      <c r="I335" s="37">
        <f t="shared" si="55"/>
        <v>7337.3488076913618</v>
      </c>
      <c r="J335" s="81">
        <f t="shared" si="56"/>
        <v>-338.32834152758278</v>
      </c>
      <c r="K335" s="37">
        <f t="shared" si="57"/>
        <v>6999.020466163779</v>
      </c>
      <c r="L335" s="37">
        <f t="shared" si="58"/>
        <v>7117228.3434606213</v>
      </c>
      <c r="M335" s="37">
        <f t="shared" si="59"/>
        <v>6789049.852178866</v>
      </c>
      <c r="N335" s="41">
        <f>'jan-juli'!M335</f>
        <v>6264957.7990326835</v>
      </c>
      <c r="O335" s="41">
        <f t="shared" si="60"/>
        <v>524092.05314618256</v>
      </c>
      <c r="Q335" s="61"/>
      <c r="R335" s="62"/>
      <c r="S335" s="62"/>
      <c r="T335" s="62"/>
    </row>
    <row r="336" spans="1:20" s="34" customFormat="1" x14ac:dyDescent="0.2">
      <c r="A336" s="33">
        <v>5416</v>
      </c>
      <c r="B336" s="34" t="s">
        <v>328</v>
      </c>
      <c r="C336" s="36">
        <v>90001440</v>
      </c>
      <c r="D336" s="36">
        <f>'jan-juli'!D336</f>
        <v>3993</v>
      </c>
      <c r="E336" s="37">
        <f t="shared" si="51"/>
        <v>22539.804658151766</v>
      </c>
      <c r="F336" s="38">
        <f t="shared" si="52"/>
        <v>0.94477677650398473</v>
      </c>
      <c r="G336" s="37">
        <f t="shared" si="53"/>
        <v>790.48556303398357</v>
      </c>
      <c r="H336" s="39">
        <f t="shared" si="54"/>
        <v>0</v>
      </c>
      <c r="I336" s="37">
        <f t="shared" si="55"/>
        <v>790.48556303398357</v>
      </c>
      <c r="J336" s="81">
        <f t="shared" si="56"/>
        <v>-338.32834152758278</v>
      </c>
      <c r="K336" s="37">
        <f t="shared" si="57"/>
        <v>452.15722150640079</v>
      </c>
      <c r="L336" s="37">
        <f t="shared" si="58"/>
        <v>3156408.8531946964</v>
      </c>
      <c r="M336" s="37">
        <f t="shared" si="59"/>
        <v>1805463.7854750582</v>
      </c>
      <c r="N336" s="41">
        <f>'jan-juli'!M336</f>
        <v>688365.94418439665</v>
      </c>
      <c r="O336" s="41">
        <f t="shared" si="60"/>
        <v>1117097.8412906616</v>
      </c>
      <c r="Q336" s="61"/>
      <c r="R336" s="62"/>
      <c r="S336" s="62"/>
      <c r="T336" s="62"/>
    </row>
    <row r="337" spans="1:20" s="34" customFormat="1" x14ac:dyDescent="0.2">
      <c r="A337" s="33">
        <v>5417</v>
      </c>
      <c r="B337" s="34" t="s">
        <v>329</v>
      </c>
      <c r="C337" s="36">
        <v>35835197</v>
      </c>
      <c r="D337" s="36">
        <f>'jan-juli'!D337</f>
        <v>2087</v>
      </c>
      <c r="E337" s="37">
        <f t="shared" si="51"/>
        <v>17170.674173454721</v>
      </c>
      <c r="F337" s="38">
        <f t="shared" si="52"/>
        <v>0.71972470223382112</v>
      </c>
      <c r="G337" s="37">
        <f t="shared" si="53"/>
        <v>4011.9638538522104</v>
      </c>
      <c r="H337" s="39">
        <f t="shared" si="54"/>
        <v>1505.3074272014949</v>
      </c>
      <c r="I337" s="37">
        <f t="shared" si="55"/>
        <v>5517.271281053705</v>
      </c>
      <c r="J337" s="81">
        <f t="shared" si="56"/>
        <v>-338.32834152758278</v>
      </c>
      <c r="K337" s="37">
        <f t="shared" si="57"/>
        <v>5178.9429395261222</v>
      </c>
      <c r="L337" s="37">
        <f t="shared" si="58"/>
        <v>11514545.163559083</v>
      </c>
      <c r="M337" s="37">
        <f t="shared" si="59"/>
        <v>10808453.914791018</v>
      </c>
      <c r="N337" s="41">
        <f>'jan-juli'!M337</f>
        <v>9781439.8031249661</v>
      </c>
      <c r="O337" s="41">
        <f t="shared" si="60"/>
        <v>1027014.1116660517</v>
      </c>
      <c r="Q337" s="61"/>
      <c r="R337" s="62"/>
      <c r="S337" s="62"/>
      <c r="T337" s="62"/>
    </row>
    <row r="338" spans="1:20" s="34" customFormat="1" x14ac:dyDescent="0.2">
      <c r="A338" s="33">
        <v>5418</v>
      </c>
      <c r="B338" s="34" t="s">
        <v>330</v>
      </c>
      <c r="C338" s="36">
        <v>136815933</v>
      </c>
      <c r="D338" s="36">
        <f>'jan-juli'!D338</f>
        <v>6599</v>
      </c>
      <c r="E338" s="37">
        <f t="shared" si="51"/>
        <v>20732.828155781179</v>
      </c>
      <c r="F338" s="38">
        <f t="shared" si="52"/>
        <v>0.86903568375628404</v>
      </c>
      <c r="G338" s="37">
        <f t="shared" si="53"/>
        <v>1874.6714644563363</v>
      </c>
      <c r="H338" s="39">
        <f t="shared" si="54"/>
        <v>258.55353338723489</v>
      </c>
      <c r="I338" s="37">
        <f t="shared" si="55"/>
        <v>2133.2249978435711</v>
      </c>
      <c r="J338" s="81">
        <f t="shared" si="56"/>
        <v>-338.32834152758278</v>
      </c>
      <c r="K338" s="37">
        <f t="shared" si="57"/>
        <v>1794.8966563159884</v>
      </c>
      <c r="L338" s="37">
        <f t="shared" si="58"/>
        <v>14077151.760769727</v>
      </c>
      <c r="M338" s="37">
        <f t="shared" si="59"/>
        <v>11844523.035029206</v>
      </c>
      <c r="N338" s="41">
        <f>'jan-juli'!M338</f>
        <v>9315840.0288316365</v>
      </c>
      <c r="O338" s="41">
        <f t="shared" si="60"/>
        <v>2528683.0061975699</v>
      </c>
      <c r="Q338" s="61"/>
      <c r="R338" s="62"/>
      <c r="S338" s="62"/>
      <c r="T338" s="62"/>
    </row>
    <row r="339" spans="1:20" s="34" customFormat="1" x14ac:dyDescent="0.2">
      <c r="A339" s="33">
        <v>5419</v>
      </c>
      <c r="B339" s="34" t="s">
        <v>331</v>
      </c>
      <c r="C339" s="36">
        <v>66156520</v>
      </c>
      <c r="D339" s="36">
        <f>'jan-juli'!D339</f>
        <v>3414</v>
      </c>
      <c r="E339" s="37">
        <f t="shared" si="51"/>
        <v>19378.008201523138</v>
      </c>
      <c r="F339" s="38">
        <f t="shared" si="52"/>
        <v>0.81224715126719438</v>
      </c>
      <c r="G339" s="37">
        <f t="shared" si="53"/>
        <v>2687.5634370111607</v>
      </c>
      <c r="H339" s="39">
        <f t="shared" si="54"/>
        <v>732.74051737754905</v>
      </c>
      <c r="I339" s="37">
        <f t="shared" si="55"/>
        <v>3420.3039543887098</v>
      </c>
      <c r="J339" s="81">
        <f t="shared" si="56"/>
        <v>-338.32834152758278</v>
      </c>
      <c r="K339" s="37">
        <f t="shared" si="57"/>
        <v>3081.975612861127</v>
      </c>
      <c r="L339" s="37">
        <f t="shared" si="58"/>
        <v>11676917.700283056</v>
      </c>
      <c r="M339" s="37">
        <f t="shared" si="59"/>
        <v>10521864.742307888</v>
      </c>
      <c r="N339" s="41">
        <f>'jan-juli'!M339</f>
        <v>9160876.0358738024</v>
      </c>
      <c r="O339" s="41">
        <f t="shared" si="60"/>
        <v>1360988.706434086</v>
      </c>
      <c r="Q339" s="61"/>
      <c r="R339" s="62"/>
      <c r="S339" s="62"/>
      <c r="T339" s="62"/>
    </row>
    <row r="340" spans="1:20" s="34" customFormat="1" x14ac:dyDescent="0.2">
      <c r="A340" s="33">
        <v>5420</v>
      </c>
      <c r="B340" s="34" t="s">
        <v>332</v>
      </c>
      <c r="C340" s="36">
        <v>17286761</v>
      </c>
      <c r="D340" s="36">
        <f>'jan-juli'!D340</f>
        <v>1068</v>
      </c>
      <c r="E340" s="37">
        <f t="shared" si="51"/>
        <v>16186.105805243446</v>
      </c>
      <c r="F340" s="38">
        <f t="shared" si="52"/>
        <v>0.67845560770198265</v>
      </c>
      <c r="G340" s="37">
        <f t="shared" si="53"/>
        <v>4602.7048747789759</v>
      </c>
      <c r="H340" s="39">
        <f t="shared" si="54"/>
        <v>1849.9063560754414</v>
      </c>
      <c r="I340" s="37">
        <f t="shared" si="55"/>
        <v>6452.611230854417</v>
      </c>
      <c r="J340" s="81">
        <f t="shared" si="56"/>
        <v>-338.32834152758278</v>
      </c>
      <c r="K340" s="37">
        <f t="shared" si="57"/>
        <v>6114.2828893268343</v>
      </c>
      <c r="L340" s="37">
        <f t="shared" si="58"/>
        <v>6891388.7945525171</v>
      </c>
      <c r="M340" s="37">
        <f t="shared" si="59"/>
        <v>6530054.1258010594</v>
      </c>
      <c r="N340" s="41">
        <f>'jan-juli'!M340</f>
        <v>5973086.1857390804</v>
      </c>
      <c r="O340" s="41">
        <f t="shared" si="60"/>
        <v>556967.940061979</v>
      </c>
      <c r="Q340" s="61"/>
      <c r="R340" s="62"/>
      <c r="S340" s="62"/>
      <c r="T340" s="62"/>
    </row>
    <row r="341" spans="1:20" s="34" customFormat="1" x14ac:dyDescent="0.2">
      <c r="A341" s="33">
        <v>5421</v>
      </c>
      <c r="B341" s="34" t="s">
        <v>414</v>
      </c>
      <c r="C341" s="36">
        <v>297803191</v>
      </c>
      <c r="D341" s="36">
        <f>'jan-juli'!D341</f>
        <v>14738</v>
      </c>
      <c r="E341" s="37">
        <f t="shared" si="51"/>
        <v>20206.486022526802</v>
      </c>
      <c r="F341" s="38">
        <f t="shared" si="52"/>
        <v>0.84697356602562057</v>
      </c>
      <c r="G341" s="37">
        <f t="shared" si="53"/>
        <v>2190.4767444089621</v>
      </c>
      <c r="H341" s="39">
        <f t="shared" si="54"/>
        <v>442.77328002626672</v>
      </c>
      <c r="I341" s="37">
        <f t="shared" si="55"/>
        <v>2633.2500244352286</v>
      </c>
      <c r="J341" s="81">
        <f t="shared" si="56"/>
        <v>-338.32834152758278</v>
      </c>
      <c r="K341" s="37">
        <f t="shared" si="57"/>
        <v>2294.9216829076458</v>
      </c>
      <c r="L341" s="37">
        <f t="shared" si="58"/>
        <v>38808838.860126399</v>
      </c>
      <c r="M341" s="37">
        <f t="shared" si="59"/>
        <v>33822555.762692884</v>
      </c>
      <c r="N341" s="41">
        <f>'jan-juli'!M341</f>
        <v>30375592.884478044</v>
      </c>
      <c r="O341" s="41">
        <f t="shared" si="60"/>
        <v>3446962.8782148398</v>
      </c>
      <c r="Q341" s="61"/>
      <c r="R341" s="62"/>
      <c r="S341" s="62"/>
      <c r="T341" s="62"/>
    </row>
    <row r="342" spans="1:20" s="34" customFormat="1" x14ac:dyDescent="0.2">
      <c r="A342" s="33">
        <v>5422</v>
      </c>
      <c r="B342" s="34" t="s">
        <v>333</v>
      </c>
      <c r="C342" s="36">
        <v>92486189</v>
      </c>
      <c r="D342" s="36">
        <f>'jan-juli'!D342</f>
        <v>5576</v>
      </c>
      <c r="E342" s="37">
        <f t="shared" si="51"/>
        <v>16586.475789096126</v>
      </c>
      <c r="F342" s="38">
        <f t="shared" si="52"/>
        <v>0.69523748618274783</v>
      </c>
      <c r="G342" s="37">
        <f t="shared" si="53"/>
        <v>4362.4828844673675</v>
      </c>
      <c r="H342" s="39">
        <f t="shared" si="54"/>
        <v>1709.7768617270031</v>
      </c>
      <c r="I342" s="37">
        <f t="shared" si="55"/>
        <v>6072.2597461943706</v>
      </c>
      <c r="J342" s="81">
        <f t="shared" si="56"/>
        <v>-338.32834152758278</v>
      </c>
      <c r="K342" s="37">
        <f t="shared" si="57"/>
        <v>5733.9314046667878</v>
      </c>
      <c r="L342" s="37">
        <f t="shared" si="58"/>
        <v>33858920.344779812</v>
      </c>
      <c r="M342" s="37">
        <f t="shared" si="59"/>
        <v>31972401.51242201</v>
      </c>
      <c r="N342" s="41">
        <f>'jan-juli'!M342</f>
        <v>30106415.224233247</v>
      </c>
      <c r="O342" s="41">
        <f t="shared" si="60"/>
        <v>1865986.288188763</v>
      </c>
      <c r="Q342" s="61"/>
      <c r="R342" s="62"/>
      <c r="S342" s="62"/>
      <c r="T342" s="62"/>
    </row>
    <row r="343" spans="1:20" s="34" customFormat="1" x14ac:dyDescent="0.2">
      <c r="A343" s="33">
        <v>5423</v>
      </c>
      <c r="B343" s="34" t="s">
        <v>334</v>
      </c>
      <c r="C343" s="36">
        <v>40002485</v>
      </c>
      <c r="D343" s="36">
        <f>'jan-juli'!D343</f>
        <v>2179</v>
      </c>
      <c r="E343" s="37">
        <f t="shared" si="51"/>
        <v>18358.184947223497</v>
      </c>
      <c r="F343" s="38">
        <f t="shared" si="52"/>
        <v>0.76950031555082732</v>
      </c>
      <c r="G343" s="37">
        <f t="shared" si="53"/>
        <v>3299.4573895909452</v>
      </c>
      <c r="H343" s="39">
        <f t="shared" si="54"/>
        <v>1089.6786563824235</v>
      </c>
      <c r="I343" s="37">
        <f t="shared" si="55"/>
        <v>4389.1360459733687</v>
      </c>
      <c r="J343" s="81">
        <f t="shared" si="56"/>
        <v>-338.32834152758278</v>
      </c>
      <c r="K343" s="37">
        <f t="shared" si="57"/>
        <v>4050.8077044457859</v>
      </c>
      <c r="L343" s="37">
        <f t="shared" si="58"/>
        <v>9563927.4441759698</v>
      </c>
      <c r="M343" s="37">
        <f t="shared" si="59"/>
        <v>8826709.9879873674</v>
      </c>
      <c r="N343" s="41">
        <f>'jan-juli'!M343</f>
        <v>8110340.0590125984</v>
      </c>
      <c r="O343" s="41">
        <f t="shared" si="60"/>
        <v>716369.92897476908</v>
      </c>
      <c r="Q343" s="61"/>
      <c r="R343" s="62"/>
      <c r="S343" s="62"/>
      <c r="T343" s="62"/>
    </row>
    <row r="344" spans="1:20" s="34" customFormat="1" x14ac:dyDescent="0.2">
      <c r="A344" s="33">
        <v>5424</v>
      </c>
      <c r="B344" s="34" t="s">
        <v>335</v>
      </c>
      <c r="C344" s="36">
        <v>45464149</v>
      </c>
      <c r="D344" s="36">
        <f>'jan-juli'!D344</f>
        <v>2729</v>
      </c>
      <c r="E344" s="37">
        <f t="shared" si="51"/>
        <v>16659.636863319898</v>
      </c>
      <c r="F344" s="38">
        <f t="shared" si="52"/>
        <v>0.6983041003313184</v>
      </c>
      <c r="G344" s="37">
        <f t="shared" si="53"/>
        <v>4318.5862399331045</v>
      </c>
      <c r="H344" s="39">
        <f t="shared" si="54"/>
        <v>1684.1704857486829</v>
      </c>
      <c r="I344" s="37">
        <f t="shared" si="55"/>
        <v>6002.7567256817874</v>
      </c>
      <c r="J344" s="81">
        <f t="shared" si="56"/>
        <v>-338.32834152758278</v>
      </c>
      <c r="K344" s="37">
        <f t="shared" si="57"/>
        <v>5664.4283841542047</v>
      </c>
      <c r="L344" s="37">
        <f t="shared" si="58"/>
        <v>16381523.104385598</v>
      </c>
      <c r="M344" s="37">
        <f t="shared" si="59"/>
        <v>15458225.060356824</v>
      </c>
      <c r="N344" s="41">
        <f>'jan-juli'!M344</f>
        <v>14291133.600732164</v>
      </c>
      <c r="O344" s="41">
        <f t="shared" si="60"/>
        <v>1167091.4596246593</v>
      </c>
      <c r="Q344" s="61"/>
      <c r="R344" s="62"/>
      <c r="S344" s="62"/>
      <c r="T344" s="62"/>
    </row>
    <row r="345" spans="1:20" s="34" customFormat="1" x14ac:dyDescent="0.2">
      <c r="A345" s="33">
        <v>5425</v>
      </c>
      <c r="B345" s="34" t="s">
        <v>415</v>
      </c>
      <c r="C345" s="36">
        <v>34328847</v>
      </c>
      <c r="D345" s="36">
        <f>'jan-juli'!D345</f>
        <v>1836</v>
      </c>
      <c r="E345" s="37">
        <f t="shared" si="51"/>
        <v>18697.629084967321</v>
      </c>
      <c r="F345" s="38">
        <f t="shared" si="52"/>
        <v>0.78372843079515353</v>
      </c>
      <c r="G345" s="37">
        <f t="shared" si="53"/>
        <v>3095.7909069446509</v>
      </c>
      <c r="H345" s="39">
        <f t="shared" si="54"/>
        <v>970.87320817208524</v>
      </c>
      <c r="I345" s="37">
        <f t="shared" si="55"/>
        <v>4066.664115116736</v>
      </c>
      <c r="J345" s="81">
        <f t="shared" si="56"/>
        <v>-338.32834152758278</v>
      </c>
      <c r="K345" s="37">
        <f t="shared" si="57"/>
        <v>3728.3357735891532</v>
      </c>
      <c r="L345" s="37">
        <f t="shared" si="58"/>
        <v>7466395.3153543277</v>
      </c>
      <c r="M345" s="37">
        <f t="shared" si="59"/>
        <v>6845224.4803096857</v>
      </c>
      <c r="N345" s="41">
        <f>'jan-juli'!M345</f>
        <v>5901002.9305402189</v>
      </c>
      <c r="O345" s="41">
        <f t="shared" si="60"/>
        <v>944221.54976946674</v>
      </c>
      <c r="Q345" s="61"/>
      <c r="R345" s="62"/>
      <c r="S345" s="62"/>
      <c r="T345" s="62"/>
    </row>
    <row r="346" spans="1:20" s="34" customFormat="1" x14ac:dyDescent="0.2">
      <c r="A346" s="33">
        <v>5426</v>
      </c>
      <c r="B346" s="34" t="s">
        <v>416</v>
      </c>
      <c r="C346" s="36">
        <v>33908136</v>
      </c>
      <c r="D346" s="36">
        <f>'jan-juli'!D346</f>
        <v>2012</v>
      </c>
      <c r="E346" s="37">
        <f t="shared" si="51"/>
        <v>16852.950298210737</v>
      </c>
      <c r="F346" s="38">
        <f t="shared" si="52"/>
        <v>0.70640701189781352</v>
      </c>
      <c r="G346" s="37">
        <f t="shared" si="53"/>
        <v>4202.5981789986008</v>
      </c>
      <c r="H346" s="39">
        <f t="shared" si="54"/>
        <v>1616.5107835368894</v>
      </c>
      <c r="I346" s="37">
        <f t="shared" si="55"/>
        <v>5819.1089625354907</v>
      </c>
      <c r="J346" s="81">
        <f t="shared" si="56"/>
        <v>-338.32834152758278</v>
      </c>
      <c r="K346" s="37">
        <f t="shared" si="57"/>
        <v>5480.7806210079079</v>
      </c>
      <c r="L346" s="37">
        <f t="shared" si="58"/>
        <v>11708047.232621407</v>
      </c>
      <c r="M346" s="37">
        <f t="shared" si="59"/>
        <v>11027330.609467911</v>
      </c>
      <c r="N346" s="41">
        <f>'jan-juli'!M346</f>
        <v>9992232.8678904753</v>
      </c>
      <c r="O346" s="41">
        <f t="shared" si="60"/>
        <v>1035097.7415774353</v>
      </c>
      <c r="Q346" s="61"/>
      <c r="R346" s="62"/>
      <c r="S346" s="62"/>
      <c r="T346" s="62"/>
    </row>
    <row r="347" spans="1:20" s="34" customFormat="1" x14ac:dyDescent="0.2">
      <c r="A347" s="33">
        <v>5427</v>
      </c>
      <c r="B347" s="34" t="s">
        <v>336</v>
      </c>
      <c r="C347" s="36">
        <v>49309937</v>
      </c>
      <c r="D347" s="36">
        <f>'jan-juli'!D347</f>
        <v>2804</v>
      </c>
      <c r="E347" s="37">
        <f t="shared" si="51"/>
        <v>17585.569543509271</v>
      </c>
      <c r="F347" s="38">
        <f t="shared" si="52"/>
        <v>0.73711542572284661</v>
      </c>
      <c r="G347" s="37">
        <f t="shared" si="53"/>
        <v>3763.0266318194808</v>
      </c>
      <c r="H347" s="39">
        <f t="shared" si="54"/>
        <v>1360.0940476824026</v>
      </c>
      <c r="I347" s="37">
        <f t="shared" si="55"/>
        <v>5123.1206795018834</v>
      </c>
      <c r="J347" s="81">
        <f t="shared" si="56"/>
        <v>-338.32834152758278</v>
      </c>
      <c r="K347" s="37">
        <f t="shared" si="57"/>
        <v>4784.7923379743006</v>
      </c>
      <c r="L347" s="37">
        <f t="shared" si="58"/>
        <v>14365230.38532328</v>
      </c>
      <c r="M347" s="37">
        <f t="shared" si="59"/>
        <v>13416557.71567994</v>
      </c>
      <c r="N347" s="41">
        <f>'jan-juli'!M347</f>
        <v>12240418.535966648</v>
      </c>
      <c r="O347" s="41">
        <f t="shared" si="60"/>
        <v>1176139.179713292</v>
      </c>
      <c r="Q347" s="61"/>
      <c r="R347" s="62"/>
      <c r="S347" s="62"/>
      <c r="T347" s="62"/>
    </row>
    <row r="348" spans="1:20" s="34" customFormat="1" x14ac:dyDescent="0.2">
      <c r="A348" s="33">
        <v>5428</v>
      </c>
      <c r="B348" s="34" t="s">
        <v>421</v>
      </c>
      <c r="C348" s="36">
        <v>83253273</v>
      </c>
      <c r="D348" s="36">
        <f>'jan-juli'!D348</f>
        <v>4746</v>
      </c>
      <c r="E348" s="37">
        <f t="shared" si="51"/>
        <v>17541.776864728192</v>
      </c>
      <c r="F348" s="38">
        <f t="shared" si="52"/>
        <v>0.73527981505448614</v>
      </c>
      <c r="G348" s="37">
        <f t="shared" si="53"/>
        <v>3789.3022390881283</v>
      </c>
      <c r="H348" s="39">
        <f t="shared" si="54"/>
        <v>1375.4214852557802</v>
      </c>
      <c r="I348" s="37">
        <f t="shared" si="55"/>
        <v>5164.7237243439085</v>
      </c>
      <c r="J348" s="81">
        <f t="shared" si="56"/>
        <v>-338.32834152758278</v>
      </c>
      <c r="K348" s="37">
        <f t="shared" si="57"/>
        <v>4826.3953828163258</v>
      </c>
      <c r="L348" s="37">
        <f t="shared" si="58"/>
        <v>24511778.79573619</v>
      </c>
      <c r="M348" s="37">
        <f t="shared" si="59"/>
        <v>22906072.486846283</v>
      </c>
      <c r="N348" s="41">
        <f>'jan-juli'!M348</f>
        <v>21191802.277638271</v>
      </c>
      <c r="O348" s="41">
        <f t="shared" si="60"/>
        <v>1714270.2092080116</v>
      </c>
      <c r="Q348" s="61"/>
      <c r="R348" s="62"/>
      <c r="S348" s="62"/>
      <c r="T348" s="62"/>
    </row>
    <row r="349" spans="1:20" s="34" customFormat="1" x14ac:dyDescent="0.2">
      <c r="A349" s="33">
        <v>5429</v>
      </c>
      <c r="B349" s="34" t="s">
        <v>338</v>
      </c>
      <c r="C349" s="36">
        <v>20889463</v>
      </c>
      <c r="D349" s="36">
        <f>'jan-juli'!D349</f>
        <v>1159</v>
      </c>
      <c r="E349" s="37">
        <f t="shared" si="51"/>
        <v>18023.69542709232</v>
      </c>
      <c r="F349" s="38">
        <f t="shared" si="52"/>
        <v>0.7554798776900401</v>
      </c>
      <c r="G349" s="37">
        <f t="shared" si="53"/>
        <v>3500.1511016696518</v>
      </c>
      <c r="H349" s="39">
        <f t="shared" si="54"/>
        <v>1206.7499884283354</v>
      </c>
      <c r="I349" s="37">
        <f t="shared" si="55"/>
        <v>4706.9010900979874</v>
      </c>
      <c r="J349" s="81">
        <f t="shared" si="56"/>
        <v>-338.32834152758278</v>
      </c>
      <c r="K349" s="37">
        <f t="shared" si="57"/>
        <v>4368.5727485704047</v>
      </c>
      <c r="L349" s="37">
        <f t="shared" si="58"/>
        <v>5455298.3634235673</v>
      </c>
      <c r="M349" s="37">
        <f t="shared" si="59"/>
        <v>5063175.8155930992</v>
      </c>
      <c r="N349" s="41">
        <f>'jan-juli'!M349</f>
        <v>4435081.2698235894</v>
      </c>
      <c r="O349" s="41">
        <f t="shared" si="60"/>
        <v>628094.54576950986</v>
      </c>
      <c r="Q349" s="61"/>
      <c r="R349" s="62"/>
      <c r="S349" s="62"/>
      <c r="T349" s="62"/>
    </row>
    <row r="350" spans="1:20" s="34" customFormat="1" x14ac:dyDescent="0.2">
      <c r="A350" s="33">
        <v>5430</v>
      </c>
      <c r="B350" s="34" t="s">
        <v>417</v>
      </c>
      <c r="C350" s="36">
        <v>40288167</v>
      </c>
      <c r="D350" s="36">
        <f>'jan-juli'!D350</f>
        <v>2877</v>
      </c>
      <c r="E350" s="37">
        <f t="shared" si="51"/>
        <v>14003.533889468195</v>
      </c>
      <c r="F350" s="38">
        <f t="shared" si="52"/>
        <v>0.58697108552674249</v>
      </c>
      <c r="G350" s="37">
        <f t="shared" si="53"/>
        <v>5912.2480242441261</v>
      </c>
      <c r="H350" s="39">
        <f t="shared" si="54"/>
        <v>2613.8065265967789</v>
      </c>
      <c r="I350" s="37">
        <f t="shared" si="55"/>
        <v>8526.054550840905</v>
      </c>
      <c r="J350" s="81">
        <f t="shared" si="56"/>
        <v>-338.32834152758278</v>
      </c>
      <c r="K350" s="37">
        <f t="shared" si="57"/>
        <v>8187.7262093133222</v>
      </c>
      <c r="L350" s="37">
        <f t="shared" si="58"/>
        <v>24529458.942769285</v>
      </c>
      <c r="M350" s="37">
        <f t="shared" si="59"/>
        <v>23556088.304194428</v>
      </c>
      <c r="N350" s="41">
        <f>'jan-juli'!M350</f>
        <v>22182104.127594881</v>
      </c>
      <c r="O350" s="41">
        <f t="shared" si="60"/>
        <v>1373984.1765995473</v>
      </c>
      <c r="Q350" s="61"/>
      <c r="R350" s="62"/>
      <c r="S350" s="62"/>
      <c r="T350" s="62"/>
    </row>
    <row r="351" spans="1:20" s="34" customFormat="1" x14ac:dyDescent="0.2">
      <c r="A351" s="33">
        <v>5432</v>
      </c>
      <c r="B351" s="34" t="s">
        <v>343</v>
      </c>
      <c r="C351" s="36">
        <v>14403856</v>
      </c>
      <c r="D351" s="36">
        <f>'jan-juli'!D351</f>
        <v>859</v>
      </c>
      <c r="E351" s="37">
        <f t="shared" si="51"/>
        <v>16768.167636786962</v>
      </c>
      <c r="F351" s="38">
        <f t="shared" si="52"/>
        <v>0.70285326816408455</v>
      </c>
      <c r="G351" s="37">
        <f t="shared" si="53"/>
        <v>4253.467775852866</v>
      </c>
      <c r="H351" s="39">
        <f t="shared" si="54"/>
        <v>1646.1847150352105</v>
      </c>
      <c r="I351" s="37">
        <f t="shared" si="55"/>
        <v>5899.6524908880765</v>
      </c>
      <c r="J351" s="81">
        <f t="shared" si="56"/>
        <v>-338.32834152758278</v>
      </c>
      <c r="K351" s="37">
        <f t="shared" si="57"/>
        <v>5561.3241493604937</v>
      </c>
      <c r="L351" s="37">
        <f t="shared" si="58"/>
        <v>5067801.4896728573</v>
      </c>
      <c r="M351" s="37">
        <f t="shared" si="59"/>
        <v>4777177.4443006637</v>
      </c>
      <c r="N351" s="41">
        <f>'jan-juli'!M351</f>
        <v>4347929.9288856452</v>
      </c>
      <c r="O351" s="41">
        <f t="shared" si="60"/>
        <v>429247.51541501842</v>
      </c>
      <c r="Q351" s="61"/>
      <c r="R351" s="62"/>
      <c r="S351" s="62"/>
      <c r="T351" s="62"/>
    </row>
    <row r="352" spans="1:20" s="34" customFormat="1" x14ac:dyDescent="0.2">
      <c r="A352" s="33">
        <v>5433</v>
      </c>
      <c r="B352" s="34" t="s">
        <v>344</v>
      </c>
      <c r="C352" s="36">
        <v>17208184</v>
      </c>
      <c r="D352" s="36">
        <f>'jan-juli'!D352</f>
        <v>964</v>
      </c>
      <c r="E352" s="37">
        <f t="shared" si="51"/>
        <v>17850.8132780083</v>
      </c>
      <c r="F352" s="38">
        <f t="shared" si="52"/>
        <v>0.74823336238061788</v>
      </c>
      <c r="G352" s="37">
        <f t="shared" si="53"/>
        <v>3603.8803911200635</v>
      </c>
      <c r="H352" s="39">
        <f t="shared" si="54"/>
        <v>1267.2587406077425</v>
      </c>
      <c r="I352" s="37">
        <f t="shared" si="55"/>
        <v>4871.1391317278058</v>
      </c>
      <c r="J352" s="81">
        <f t="shared" si="56"/>
        <v>-338.32834152758278</v>
      </c>
      <c r="K352" s="37">
        <f t="shared" si="57"/>
        <v>4532.810790200223</v>
      </c>
      <c r="L352" s="37">
        <f t="shared" si="58"/>
        <v>4695778.1229856052</v>
      </c>
      <c r="M352" s="37">
        <f t="shared" si="59"/>
        <v>4369629.6017530151</v>
      </c>
      <c r="N352" s="41">
        <f>'jan-juli'!M352</f>
        <v>3990240.6682139249</v>
      </c>
      <c r="O352" s="41">
        <f t="shared" si="60"/>
        <v>379388.93353909021</v>
      </c>
      <c r="Q352" s="61"/>
      <c r="R352" s="62"/>
      <c r="S352" s="62"/>
      <c r="T352" s="62"/>
    </row>
    <row r="353" spans="1:20" s="34" customFormat="1" x14ac:dyDescent="0.2">
      <c r="A353" s="33">
        <v>5434</v>
      </c>
      <c r="B353" s="34" t="s">
        <v>345</v>
      </c>
      <c r="C353" s="36">
        <v>23741112</v>
      </c>
      <c r="D353" s="36">
        <f>'jan-juli'!D353</f>
        <v>1162</v>
      </c>
      <c r="E353" s="37">
        <f t="shared" si="51"/>
        <v>20431.249569707401</v>
      </c>
      <c r="F353" s="38">
        <f t="shared" si="52"/>
        <v>0.85639473816093847</v>
      </c>
      <c r="G353" s="37">
        <f t="shared" si="53"/>
        <v>2055.618616100603</v>
      </c>
      <c r="H353" s="39">
        <f t="shared" si="54"/>
        <v>364.10603851305711</v>
      </c>
      <c r="I353" s="37">
        <f t="shared" si="55"/>
        <v>2419.7246546136603</v>
      </c>
      <c r="J353" s="81">
        <f t="shared" si="56"/>
        <v>-338.32834152758278</v>
      </c>
      <c r="K353" s="37">
        <f t="shared" si="57"/>
        <v>2081.3963130860775</v>
      </c>
      <c r="L353" s="37">
        <f t="shared" si="58"/>
        <v>2811720.0486610732</v>
      </c>
      <c r="M353" s="37">
        <f t="shared" si="59"/>
        <v>2418582.5158060221</v>
      </c>
      <c r="N353" s="41">
        <f>'jan-juli'!M353</f>
        <v>2086834.7352329704</v>
      </c>
      <c r="O353" s="41">
        <f t="shared" si="60"/>
        <v>331747.78057305166</v>
      </c>
      <c r="Q353" s="61"/>
      <c r="R353" s="62"/>
      <c r="S353" s="62"/>
      <c r="T353" s="62"/>
    </row>
    <row r="354" spans="1:20" s="34" customFormat="1" x14ac:dyDescent="0.2">
      <c r="A354" s="33">
        <v>5435</v>
      </c>
      <c r="B354" s="34" t="s">
        <v>346</v>
      </c>
      <c r="C354" s="36">
        <v>59177250</v>
      </c>
      <c r="D354" s="36">
        <f>'jan-juli'!D354</f>
        <v>2947</v>
      </c>
      <c r="E354" s="37">
        <f t="shared" si="51"/>
        <v>20080.505598914151</v>
      </c>
      <c r="F354" s="38">
        <f t="shared" si="52"/>
        <v>0.84169297995451098</v>
      </c>
      <c r="G354" s="37">
        <f t="shared" si="53"/>
        <v>2266.0649985765526</v>
      </c>
      <c r="H354" s="39">
        <f t="shared" si="54"/>
        <v>486.86642829069456</v>
      </c>
      <c r="I354" s="37">
        <f t="shared" si="55"/>
        <v>2752.931426867247</v>
      </c>
      <c r="J354" s="81">
        <f t="shared" si="56"/>
        <v>-338.32834152758278</v>
      </c>
      <c r="K354" s="37">
        <f t="shared" si="57"/>
        <v>2414.6030853396642</v>
      </c>
      <c r="L354" s="37">
        <f t="shared" si="58"/>
        <v>8112888.9149777768</v>
      </c>
      <c r="M354" s="37">
        <f t="shared" si="59"/>
        <v>7115835.2924959902</v>
      </c>
      <c r="N354" s="41">
        <f>'jan-juli'!M354</f>
        <v>7221520.9038137384</v>
      </c>
      <c r="O354" s="41">
        <f t="shared" si="60"/>
        <v>-105685.6113177482</v>
      </c>
      <c r="Q354" s="61"/>
      <c r="R354" s="62"/>
      <c r="S354" s="62"/>
      <c r="T354" s="62"/>
    </row>
    <row r="355" spans="1:20" s="34" customFormat="1" x14ac:dyDescent="0.2">
      <c r="A355" s="33">
        <v>5436</v>
      </c>
      <c r="B355" s="34" t="s">
        <v>418</v>
      </c>
      <c r="C355" s="36">
        <v>69416841</v>
      </c>
      <c r="D355" s="36">
        <f>'jan-juli'!D355</f>
        <v>3904</v>
      </c>
      <c r="E355" s="37">
        <f t="shared" si="51"/>
        <v>17780.953125</v>
      </c>
      <c r="F355" s="38">
        <f t="shared" si="52"/>
        <v>0.74530510940033368</v>
      </c>
      <c r="G355" s="37">
        <f t="shared" si="53"/>
        <v>3645.7964829250436</v>
      </c>
      <c r="H355" s="39">
        <f t="shared" si="54"/>
        <v>1291.7097941606473</v>
      </c>
      <c r="I355" s="37">
        <f t="shared" si="55"/>
        <v>4937.5062770856912</v>
      </c>
      <c r="J355" s="81">
        <f t="shared" si="56"/>
        <v>-338.32834152758278</v>
      </c>
      <c r="K355" s="37">
        <f t="shared" si="57"/>
        <v>4599.1779355581084</v>
      </c>
      <c r="L355" s="37">
        <f t="shared" si="58"/>
        <v>19276024.505742539</v>
      </c>
      <c r="M355" s="37">
        <f t="shared" si="59"/>
        <v>17955190.660418857</v>
      </c>
      <c r="N355" s="41">
        <f>'jan-juli'!M355</f>
        <v>16239754.119405773</v>
      </c>
      <c r="O355" s="41">
        <f t="shared" si="60"/>
        <v>1715436.5410130844</v>
      </c>
      <c r="Q355" s="61"/>
      <c r="R355" s="62"/>
      <c r="S355" s="62"/>
      <c r="T355" s="62"/>
    </row>
    <row r="356" spans="1:20" s="34" customFormat="1" x14ac:dyDescent="0.2">
      <c r="A356" s="33">
        <v>5437</v>
      </c>
      <c r="B356" s="34" t="s">
        <v>388</v>
      </c>
      <c r="C356" s="36">
        <v>43007085</v>
      </c>
      <c r="D356" s="36">
        <f>'jan-juli'!D356</f>
        <v>2584</v>
      </c>
      <c r="E356" s="37">
        <f t="shared" si="51"/>
        <v>16643.60874613003</v>
      </c>
      <c r="F356" s="38">
        <f t="shared" si="52"/>
        <v>0.69763226696267411</v>
      </c>
      <c r="G356" s="37">
        <f t="shared" si="53"/>
        <v>4328.2031102470255</v>
      </c>
      <c r="H356" s="39">
        <f t="shared" si="54"/>
        <v>1689.7803267651368</v>
      </c>
      <c r="I356" s="37">
        <f t="shared" si="55"/>
        <v>6017.9834370121625</v>
      </c>
      <c r="J356" s="81">
        <f t="shared" si="56"/>
        <v>-338.32834152758278</v>
      </c>
      <c r="K356" s="37">
        <f t="shared" si="57"/>
        <v>5679.6550954845798</v>
      </c>
      <c r="L356" s="37">
        <f t="shared" si="58"/>
        <v>15550469.201239428</v>
      </c>
      <c r="M356" s="37">
        <f t="shared" si="59"/>
        <v>14676228.766732154</v>
      </c>
      <c r="N356" s="41">
        <f>'jan-juli'!M356</f>
        <v>13866080.589278823</v>
      </c>
      <c r="O356" s="41">
        <f t="shared" si="60"/>
        <v>810148.17745333165</v>
      </c>
      <c r="Q356" s="61"/>
      <c r="R356" s="62"/>
      <c r="S356" s="62"/>
      <c r="T356" s="62"/>
    </row>
    <row r="357" spans="1:20" s="34" customFormat="1" x14ac:dyDescent="0.2">
      <c r="A357" s="33">
        <v>5438</v>
      </c>
      <c r="B357" s="34" t="s">
        <v>347</v>
      </c>
      <c r="C357" s="36">
        <v>26089242</v>
      </c>
      <c r="D357" s="36">
        <f>'jan-juli'!D357</f>
        <v>1221</v>
      </c>
      <c r="E357" s="37">
        <f t="shared" si="51"/>
        <v>21367.110565110564</v>
      </c>
      <c r="F357" s="38">
        <f t="shared" si="52"/>
        <v>0.89562221807492426</v>
      </c>
      <c r="G357" s="37">
        <f t="shared" si="53"/>
        <v>1494.1020188587047</v>
      </c>
      <c r="H357" s="39">
        <f t="shared" si="54"/>
        <v>36.554690121949896</v>
      </c>
      <c r="I357" s="37">
        <f t="shared" si="55"/>
        <v>1530.6567089806547</v>
      </c>
      <c r="J357" s="81">
        <f t="shared" si="56"/>
        <v>-338.32834152758278</v>
      </c>
      <c r="K357" s="37">
        <f t="shared" si="57"/>
        <v>1192.3283674530719</v>
      </c>
      <c r="L357" s="37">
        <f t="shared" si="58"/>
        <v>1868931.8416653795</v>
      </c>
      <c r="M357" s="37">
        <f t="shared" si="59"/>
        <v>1455832.9366602008</v>
      </c>
      <c r="N357" s="41">
        <f>'jan-juli'!M357</f>
        <v>1471870.9216174306</v>
      </c>
      <c r="O357" s="41">
        <f t="shared" si="60"/>
        <v>-16037.984957229812</v>
      </c>
      <c r="Q357" s="61"/>
      <c r="R357" s="62"/>
      <c r="S357" s="62"/>
      <c r="T357" s="62"/>
    </row>
    <row r="358" spans="1:20" s="34" customFormat="1" x14ac:dyDescent="0.2">
      <c r="A358" s="33">
        <v>5439</v>
      </c>
      <c r="B358" s="34" t="s">
        <v>348</v>
      </c>
      <c r="C358" s="36">
        <v>18222398</v>
      </c>
      <c r="D358" s="36">
        <f>'jan-juli'!D358</f>
        <v>1057</v>
      </c>
      <c r="E358" s="37">
        <f t="shared" si="51"/>
        <v>17239.733207190162</v>
      </c>
      <c r="F358" s="38">
        <f t="shared" si="52"/>
        <v>0.7226193755582172</v>
      </c>
      <c r="G358" s="37">
        <f t="shared" si="53"/>
        <v>3970.5284336109462</v>
      </c>
      <c r="H358" s="39">
        <f t="shared" si="54"/>
        <v>1481.1367653940906</v>
      </c>
      <c r="I358" s="37">
        <f t="shared" si="55"/>
        <v>5451.6651990050368</v>
      </c>
      <c r="J358" s="81">
        <f t="shared" si="56"/>
        <v>-338.32834152758278</v>
      </c>
      <c r="K358" s="37">
        <f t="shared" si="57"/>
        <v>5113.336857477454</v>
      </c>
      <c r="L358" s="37">
        <f t="shared" si="58"/>
        <v>5762410.1153483242</v>
      </c>
      <c r="M358" s="37">
        <f t="shared" si="59"/>
        <v>5404797.058353669</v>
      </c>
      <c r="N358" s="41">
        <f>'jan-juli'!M358</f>
        <v>5280622.6459046882</v>
      </c>
      <c r="O358" s="41">
        <f t="shared" si="60"/>
        <v>124174.41244898085</v>
      </c>
      <c r="Q358" s="61"/>
      <c r="R358" s="62"/>
      <c r="S358" s="62"/>
      <c r="T358" s="62"/>
    </row>
    <row r="359" spans="1:20" s="34" customFormat="1" x14ac:dyDescent="0.2">
      <c r="A359" s="33">
        <v>5440</v>
      </c>
      <c r="B359" s="34" t="s">
        <v>349</v>
      </c>
      <c r="C359" s="36">
        <v>19164190</v>
      </c>
      <c r="D359" s="36">
        <f>'jan-juli'!D359</f>
        <v>906</v>
      </c>
      <c r="E359" s="37">
        <f t="shared" si="51"/>
        <v>21152.527593818984</v>
      </c>
      <c r="F359" s="38">
        <f t="shared" si="52"/>
        <v>0.88662777420177441</v>
      </c>
      <c r="G359" s="37">
        <f t="shared" si="53"/>
        <v>1622.8518016336529</v>
      </c>
      <c r="H359" s="39">
        <f t="shared" si="54"/>
        <v>111.65873007400296</v>
      </c>
      <c r="I359" s="37">
        <f t="shared" si="55"/>
        <v>1734.5105317076559</v>
      </c>
      <c r="J359" s="81">
        <f t="shared" si="56"/>
        <v>-338.32834152758278</v>
      </c>
      <c r="K359" s="37">
        <f t="shared" si="57"/>
        <v>1396.1821901800731</v>
      </c>
      <c r="L359" s="37">
        <f t="shared" si="58"/>
        <v>1571466.5417271364</v>
      </c>
      <c r="M359" s="37">
        <f t="shared" si="59"/>
        <v>1264941.0643031462</v>
      </c>
      <c r="N359" s="41">
        <f>'jan-juli'!M359</f>
        <v>1082211.3536325891</v>
      </c>
      <c r="O359" s="41">
        <f t="shared" si="60"/>
        <v>182729.71067055711</v>
      </c>
      <c r="Q359" s="61"/>
      <c r="R359" s="62"/>
      <c r="S359" s="62"/>
      <c r="T359" s="62"/>
    </row>
    <row r="360" spans="1:20" s="34" customFormat="1" x14ac:dyDescent="0.2">
      <c r="A360" s="33">
        <v>5441</v>
      </c>
      <c r="B360" s="34" t="s">
        <v>389</v>
      </c>
      <c r="C360" s="36">
        <v>51201447</v>
      </c>
      <c r="D360" s="36">
        <f>'jan-juli'!D360</f>
        <v>2821</v>
      </c>
      <c r="E360" s="37">
        <f t="shared" si="51"/>
        <v>18150.105281814958</v>
      </c>
      <c r="F360" s="38">
        <f t="shared" si="52"/>
        <v>0.76077846376363312</v>
      </c>
      <c r="G360" s="37">
        <f t="shared" si="53"/>
        <v>3424.3051888360683</v>
      </c>
      <c r="H360" s="39">
        <f t="shared" si="54"/>
        <v>1162.506539275412</v>
      </c>
      <c r="I360" s="37">
        <f t="shared" si="55"/>
        <v>4586.8117281114801</v>
      </c>
      <c r="J360" s="81">
        <f t="shared" si="56"/>
        <v>-338.32834152758278</v>
      </c>
      <c r="K360" s="37">
        <f t="shared" si="57"/>
        <v>4248.4833865838973</v>
      </c>
      <c r="L360" s="37">
        <f t="shared" si="58"/>
        <v>12939395.885002485</v>
      </c>
      <c r="M360" s="37">
        <f t="shared" si="59"/>
        <v>11984971.633553173</v>
      </c>
      <c r="N360" s="41">
        <f>'jan-juli'!M360</f>
        <v>11205562.706619795</v>
      </c>
      <c r="O360" s="41">
        <f t="shared" si="60"/>
        <v>779408.92693337798</v>
      </c>
      <c r="Q360" s="61"/>
      <c r="R360" s="62"/>
      <c r="S360" s="62"/>
      <c r="T360" s="62"/>
    </row>
    <row r="361" spans="1:20" s="34" customFormat="1" x14ac:dyDescent="0.2">
      <c r="A361" s="33">
        <v>5442</v>
      </c>
      <c r="B361" s="34" t="s">
        <v>390</v>
      </c>
      <c r="C361" s="36">
        <v>14512318</v>
      </c>
      <c r="D361" s="36">
        <f>'jan-juli'!D361</f>
        <v>854</v>
      </c>
      <c r="E361" s="37">
        <f t="shared" si="51"/>
        <v>16993.346604215458</v>
      </c>
      <c r="F361" s="38">
        <f t="shared" si="52"/>
        <v>0.71229185302363207</v>
      </c>
      <c r="G361" s="37">
        <f t="shared" si="53"/>
        <v>4118.360395395769</v>
      </c>
      <c r="H361" s="39">
        <f t="shared" si="54"/>
        <v>1567.3720764352372</v>
      </c>
      <c r="I361" s="37">
        <f t="shared" si="55"/>
        <v>5685.7324718310065</v>
      </c>
      <c r="J361" s="81">
        <f t="shared" si="56"/>
        <v>-338.32834152758278</v>
      </c>
      <c r="K361" s="37">
        <f t="shared" si="57"/>
        <v>5347.4041303034237</v>
      </c>
      <c r="L361" s="37">
        <f t="shared" si="58"/>
        <v>4855615.5309436796</v>
      </c>
      <c r="M361" s="37">
        <f t="shared" si="59"/>
        <v>4566683.1272791242</v>
      </c>
      <c r="N361" s="41">
        <f>'jan-juli'!M361</f>
        <v>4478685.1698700134</v>
      </c>
      <c r="O361" s="41">
        <f t="shared" si="60"/>
        <v>87997.957409110852</v>
      </c>
      <c r="Q361" s="61"/>
      <c r="R361" s="62"/>
      <c r="S361" s="62"/>
      <c r="T361" s="62"/>
    </row>
    <row r="362" spans="1:20" s="34" customFormat="1" x14ac:dyDescent="0.2">
      <c r="A362" s="33">
        <v>5443</v>
      </c>
      <c r="B362" s="34" t="s">
        <v>350</v>
      </c>
      <c r="C362" s="36">
        <v>41654053</v>
      </c>
      <c r="D362" s="36">
        <f>'jan-juli'!D362</f>
        <v>2165</v>
      </c>
      <c r="E362" s="37">
        <f t="shared" si="51"/>
        <v>19239.747344110856</v>
      </c>
      <c r="F362" s="38">
        <f t="shared" si="52"/>
        <v>0.80645181944583311</v>
      </c>
      <c r="G362" s="37">
        <f t="shared" si="53"/>
        <v>2770.5199514585297</v>
      </c>
      <c r="H362" s="39">
        <f t="shared" si="54"/>
        <v>781.13181747184785</v>
      </c>
      <c r="I362" s="37">
        <f t="shared" si="55"/>
        <v>3551.6517689303773</v>
      </c>
      <c r="J362" s="81">
        <f t="shared" si="56"/>
        <v>-338.32834152758278</v>
      </c>
      <c r="K362" s="37">
        <f t="shared" si="57"/>
        <v>3213.3234274027946</v>
      </c>
      <c r="L362" s="37">
        <f t="shared" si="58"/>
        <v>7689326.0797342667</v>
      </c>
      <c r="M362" s="37">
        <f t="shared" si="59"/>
        <v>6956845.2203270504</v>
      </c>
      <c r="N362" s="41">
        <f>'jan-juli'!M362</f>
        <v>5948550.9037688272</v>
      </c>
      <c r="O362" s="41">
        <f t="shared" si="60"/>
        <v>1008294.3165582232</v>
      </c>
      <c r="Q362" s="61"/>
      <c r="R362" s="62"/>
      <c r="S362" s="62"/>
      <c r="T362" s="62"/>
    </row>
    <row r="363" spans="1:20" s="34" customFormat="1" x14ac:dyDescent="0.2">
      <c r="A363" s="33">
        <v>5444</v>
      </c>
      <c r="B363" s="34" t="s">
        <v>351</v>
      </c>
      <c r="C363" s="36">
        <v>190202966</v>
      </c>
      <c r="D363" s="36">
        <f>'jan-juli'!D363</f>
        <v>9925</v>
      </c>
      <c r="E363" s="37">
        <f t="shared" si="51"/>
        <v>19164.026801007556</v>
      </c>
      <c r="F363" s="38">
        <f t="shared" si="52"/>
        <v>0.80327792278997212</v>
      </c>
      <c r="G363" s="37">
        <f t="shared" si="53"/>
        <v>2815.9522773205099</v>
      </c>
      <c r="H363" s="39">
        <f t="shared" si="54"/>
        <v>807.63400755800285</v>
      </c>
      <c r="I363" s="37">
        <f t="shared" si="55"/>
        <v>3623.5862848785127</v>
      </c>
      <c r="J363" s="81">
        <f t="shared" si="56"/>
        <v>-338.32834152758278</v>
      </c>
      <c r="K363" s="37">
        <f t="shared" si="57"/>
        <v>3285.25794335093</v>
      </c>
      <c r="L363" s="37">
        <f t="shared" si="58"/>
        <v>35964093.877419241</v>
      </c>
      <c r="M363" s="37">
        <f t="shared" si="59"/>
        <v>32606185.087757979</v>
      </c>
      <c r="N363" s="41">
        <f>'jan-juli'!M363</f>
        <v>28345481.446030311</v>
      </c>
      <c r="O363" s="41">
        <f t="shared" si="60"/>
        <v>4260703.6417276673</v>
      </c>
      <c r="Q363" s="61"/>
      <c r="R363" s="62"/>
      <c r="S363" s="62"/>
      <c r="T363" s="62"/>
    </row>
    <row r="364" spans="1:20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Q364" s="61"/>
      <c r="R364" s="62"/>
      <c r="S364" s="62"/>
      <c r="T364" s="62"/>
    </row>
    <row r="365" spans="1:20" s="58" customFormat="1" ht="13.5" thickBot="1" x14ac:dyDescent="0.25">
      <c r="A365" s="42"/>
      <c r="B365" s="42" t="s">
        <v>32</v>
      </c>
      <c r="C365" s="43">
        <f>SUM(C8:C364)</f>
        <v>129432188702</v>
      </c>
      <c r="D365" s="44">
        <f>SUM(D8:D364)</f>
        <v>5425270</v>
      </c>
      <c r="E365" s="44">
        <f>(C365)/D365</f>
        <v>23857.280596541739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SUM(L8:L364)</f>
        <v>1835522601.4393489</v>
      </c>
      <c r="M365" s="44">
        <f>SUM(M8:M364)</f>
        <v>-3.3415853977203369E-6</v>
      </c>
      <c r="N365" s="44">
        <f>jan!M365</f>
        <v>6.2701292335987091E-7</v>
      </c>
      <c r="O365" s="44">
        <f t="shared" ref="O365" si="61">M365-N365</f>
        <v>-3.9685983210802078E-6</v>
      </c>
    </row>
    <row r="366" spans="1:20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49"/>
    </row>
    <row r="367" spans="1:20" s="34" customFormat="1" x14ac:dyDescent="0.2">
      <c r="A367" s="50" t="s">
        <v>33</v>
      </c>
      <c r="B367" s="50"/>
      <c r="C367" s="50"/>
      <c r="D367" s="51">
        <f>L365</f>
        <v>1835522601.4393489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-338.32834152758278</v>
      </c>
      <c r="J367" s="55" t="s">
        <v>36</v>
      </c>
      <c r="M367" s="56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67"/>
  <sheetViews>
    <sheetView workbookViewId="0">
      <pane xSplit="2" ySplit="7" topLeftCell="C8" activePane="bottomRight" state="frozen"/>
      <selection activeCell="K47" sqref="K47"/>
      <selection pane="topRight" activeCell="K47" sqref="K47"/>
      <selection pane="bottomLeft" activeCell="K47" sqref="K47"/>
      <selection pane="bottomRight" activeCell="N75" sqref="N75"/>
    </sheetView>
  </sheetViews>
  <sheetFormatPr baseColWidth="10" defaultColWidth="8.85546875" defaultRowHeight="12.75" x14ac:dyDescent="0.2"/>
  <cols>
    <col min="1" max="1" width="6.42578125" style="2" customWidth="1"/>
    <col min="2" max="2" width="14" style="2" bestFit="1" customWidth="1"/>
    <col min="3" max="3" width="15.85546875" style="2" customWidth="1"/>
    <col min="4" max="4" width="12.140625" style="2" bestFit="1" customWidth="1"/>
    <col min="5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1" width="11.42578125" style="2" customWidth="1"/>
    <col min="12" max="13" width="14.42578125" style="2" bestFit="1" customWidth="1"/>
    <col min="14" max="14" width="12.85546875" style="2" bestFit="1" customWidth="1"/>
    <col min="15" max="15" width="14.42578125" style="2" bestFit="1" customWidth="1"/>
    <col min="16" max="17" width="11.42578125" style="4" customWidth="1"/>
    <col min="18" max="18" width="14.5703125" style="4" customWidth="1"/>
    <col min="19" max="20" width="11.42578125" style="4" customWidth="1"/>
    <col min="21" max="225" width="11.42578125" style="2" customWidth="1"/>
    <col min="226" max="16384" width="8.85546875" style="2"/>
  </cols>
  <sheetData>
    <row r="1" spans="1:25" ht="22.5" customHeight="1" x14ac:dyDescent="0.2">
      <c r="A1" s="84" t="s">
        <v>436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  <c r="U1" s="4"/>
      <c r="V1" s="4"/>
      <c r="W1" s="4"/>
      <c r="X1" s="4"/>
      <c r="Y1" s="4"/>
    </row>
    <row r="2" spans="1:25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437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2">
      <c r="A3" s="87"/>
      <c r="B3" s="87"/>
      <c r="C3" s="8" t="s">
        <v>47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43</v>
      </c>
      <c r="O4" s="17" t="s">
        <v>49</v>
      </c>
      <c r="Q4" s="79" t="s">
        <v>423</v>
      </c>
      <c r="U4" s="4"/>
      <c r="V4" s="4"/>
      <c r="W4" s="4"/>
      <c r="X4" s="4"/>
      <c r="Y4" s="4"/>
    </row>
    <row r="5" spans="1:25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48</v>
      </c>
      <c r="N5" s="27"/>
      <c r="O5" s="27"/>
      <c r="P5" s="4"/>
      <c r="Q5" s="79"/>
      <c r="R5" s="4"/>
      <c r="S5" s="4"/>
      <c r="T5" s="4"/>
      <c r="U5" s="4"/>
      <c r="V5" s="4"/>
      <c r="W5" s="4"/>
      <c r="X5" s="4"/>
      <c r="Y5" s="4"/>
    </row>
    <row r="6" spans="1:25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x14ac:dyDescent="0.2">
      <c r="A8" s="33">
        <v>301</v>
      </c>
      <c r="B8" s="34" t="s">
        <v>90</v>
      </c>
      <c r="C8" s="36">
        <v>22620693902</v>
      </c>
      <c r="D8" s="36">
        <f>jan!D8</f>
        <v>699827</v>
      </c>
      <c r="E8" s="37">
        <f>(C8)/D8</f>
        <v>32323.265467036854</v>
      </c>
      <c r="F8" s="38">
        <f>IF(ISNUMBER(C8),E8/E$365,"")</f>
        <v>1.403679561009554</v>
      </c>
      <c r="G8" s="37">
        <f>(E$365-E8)*0.6</f>
        <v>-5577.444586317476</v>
      </c>
      <c r="H8" s="39">
        <f>IF(E8&gt;=E$365*0.9,0,IF(E8&lt;0.9*E$365,(E$365*0.9-E8)*0.35))</f>
        <v>0</v>
      </c>
      <c r="I8" s="37">
        <f>G8+H8</f>
        <v>-5577.444586317476</v>
      </c>
      <c r="J8" s="81">
        <f>I$367</f>
        <v>-312.51310507809114</v>
      </c>
      <c r="K8" s="37">
        <f>I8+J8</f>
        <v>-5889.9576913955671</v>
      </c>
      <c r="L8" s="37">
        <f>(I8*D8)</f>
        <v>-3903246312.5088005</v>
      </c>
      <c r="M8" s="37">
        <f>(K8*D8)</f>
        <v>-4121951421.2962856</v>
      </c>
      <c r="N8" s="41">
        <f>'jan-mai'!M8</f>
        <v>-3195203529.2540612</v>
      </c>
      <c r="O8" s="41">
        <f>M8-N8</f>
        <v>-926747892.04222441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x14ac:dyDescent="0.2">
      <c r="A9" s="33">
        <v>1101</v>
      </c>
      <c r="B9" s="34" t="s">
        <v>204</v>
      </c>
      <c r="C9" s="36">
        <v>339752020</v>
      </c>
      <c r="D9" s="36">
        <f>jan!D9</f>
        <v>14860</v>
      </c>
      <c r="E9" s="37">
        <f t="shared" ref="E9:E72" si="1">(C9)/D9</f>
        <v>22863.527590847913</v>
      </c>
      <c r="F9" s="38">
        <f t="shared" ref="F9:F72" si="2">IF(ISNUMBER(C9),E9/E$365,"")</f>
        <v>0.99287822279526849</v>
      </c>
      <c r="G9" s="37">
        <f t="shared" ref="G9:G72" si="3">(E$365-E9)*0.6</f>
        <v>98.398139395888577</v>
      </c>
      <c r="H9" s="39">
        <f t="shared" ref="H9:H72" si="4">IF(E9&gt;=E$365*0.9,0,IF(E9&lt;0.9*E$365,(E$365*0.9-E9)*0.35))</f>
        <v>0</v>
      </c>
      <c r="I9" s="37">
        <f t="shared" ref="I9:I72" si="5">G9+H9</f>
        <v>98.398139395888577</v>
      </c>
      <c r="J9" s="81">
        <f t="shared" ref="J9:J72" si="6">I$367</f>
        <v>-312.51310507809114</v>
      </c>
      <c r="K9" s="37">
        <f t="shared" ref="K9:K72" si="7">I9+J9</f>
        <v>-214.11496568220258</v>
      </c>
      <c r="L9" s="37">
        <f>(I9*D9)</f>
        <v>1462196.3514229043</v>
      </c>
      <c r="M9" s="37">
        <f>(K9*D9)</f>
        <v>-3181748.3900375306</v>
      </c>
      <c r="N9" s="41">
        <f>'jan-mai'!M9</f>
        <v>-847220.42879019084</v>
      </c>
      <c r="O9" s="41">
        <f t="shared" ref="O9:O72" si="8">M9-N9</f>
        <v>-2334527.9612473398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x14ac:dyDescent="0.2">
      <c r="A10" s="33">
        <v>1103</v>
      </c>
      <c r="B10" s="34" t="s">
        <v>206</v>
      </c>
      <c r="C10" s="36">
        <v>4100000410</v>
      </c>
      <c r="D10" s="36">
        <f>jan!D10</f>
        <v>144699</v>
      </c>
      <c r="E10" s="37">
        <f t="shared" si="1"/>
        <v>28334.683791871401</v>
      </c>
      <c r="F10" s="38">
        <f t="shared" si="2"/>
        <v>1.2304702489567072</v>
      </c>
      <c r="G10" s="37">
        <f t="shared" si="3"/>
        <v>-3184.2955812182045</v>
      </c>
      <c r="H10" s="39">
        <f t="shared" si="4"/>
        <v>0</v>
      </c>
      <c r="I10" s="37">
        <f t="shared" si="5"/>
        <v>-3184.2955812182045</v>
      </c>
      <c r="J10" s="81">
        <f t="shared" si="6"/>
        <v>-312.51310507809114</v>
      </c>
      <c r="K10" s="37">
        <f t="shared" si="7"/>
        <v>-3496.8086862962955</v>
      </c>
      <c r="L10" s="37">
        <f t="shared" ref="L10:L72" si="9">(I10*D10)</f>
        <v>-460764386.30669296</v>
      </c>
      <c r="M10" s="37">
        <f t="shared" ref="M10:M72" si="10">(K10*D10)</f>
        <v>-505984720.09838766</v>
      </c>
      <c r="N10" s="41">
        <f>'jan-mai'!M10</f>
        <v>-413260760.82343954</v>
      </c>
      <c r="O10" s="41">
        <f t="shared" si="8"/>
        <v>-92723959.27494812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x14ac:dyDescent="0.2">
      <c r="A11" s="33">
        <v>1106</v>
      </c>
      <c r="B11" s="34" t="s">
        <v>207</v>
      </c>
      <c r="C11" s="36">
        <v>829319097</v>
      </c>
      <c r="D11" s="36">
        <f>jan!D11</f>
        <v>37444</v>
      </c>
      <c r="E11" s="37">
        <f t="shared" si="1"/>
        <v>22148.250640957162</v>
      </c>
      <c r="F11" s="38">
        <f t="shared" si="2"/>
        <v>0.96181639718712264</v>
      </c>
      <c r="G11" s="37">
        <f t="shared" si="3"/>
        <v>527.56430933033914</v>
      </c>
      <c r="H11" s="39">
        <f t="shared" si="4"/>
        <v>0</v>
      </c>
      <c r="I11" s="37">
        <f t="shared" si="5"/>
        <v>527.56430933033914</v>
      </c>
      <c r="J11" s="81">
        <f t="shared" si="6"/>
        <v>-312.51310507809114</v>
      </c>
      <c r="K11" s="37">
        <f t="shared" si="7"/>
        <v>215.051204252248</v>
      </c>
      <c r="L11" s="37">
        <f t="shared" si="9"/>
        <v>19754117.998565219</v>
      </c>
      <c r="M11" s="37">
        <f t="shared" si="10"/>
        <v>8052377.292021174</v>
      </c>
      <c r="N11" s="41">
        <f>'jan-mai'!M11</f>
        <v>7764260.7278317958</v>
      </c>
      <c r="O11" s="41">
        <f t="shared" si="8"/>
        <v>288116.56418937817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x14ac:dyDescent="0.2">
      <c r="A12" s="33">
        <v>1108</v>
      </c>
      <c r="B12" s="34" t="s">
        <v>205</v>
      </c>
      <c r="C12" s="36">
        <v>1861244461</v>
      </c>
      <c r="D12" s="36">
        <f>jan!D12</f>
        <v>81305</v>
      </c>
      <c r="E12" s="37">
        <f t="shared" si="1"/>
        <v>22892.127925711826</v>
      </c>
      <c r="F12" s="38">
        <f t="shared" si="2"/>
        <v>0.99412022928522059</v>
      </c>
      <c r="G12" s="37">
        <f t="shared" si="3"/>
        <v>81.237938477540595</v>
      </c>
      <c r="H12" s="39">
        <f t="shared" si="4"/>
        <v>0</v>
      </c>
      <c r="I12" s="37">
        <f t="shared" si="5"/>
        <v>81.237938477540595</v>
      </c>
      <c r="J12" s="81">
        <f t="shared" si="6"/>
        <v>-312.51310507809114</v>
      </c>
      <c r="K12" s="37">
        <f t="shared" si="7"/>
        <v>-231.27516660055056</v>
      </c>
      <c r="L12" s="37">
        <f t="shared" si="9"/>
        <v>6605050.5879164385</v>
      </c>
      <c r="M12" s="37">
        <f t="shared" si="10"/>
        <v>-18803827.420457762</v>
      </c>
      <c r="N12" s="41">
        <f>'jan-mai'!M12</f>
        <v>-27898771.019972254</v>
      </c>
      <c r="O12" s="41">
        <f t="shared" si="8"/>
        <v>9094943.5995144919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x14ac:dyDescent="0.2">
      <c r="A13" s="33">
        <v>1111</v>
      </c>
      <c r="B13" s="34" t="s">
        <v>208</v>
      </c>
      <c r="C13" s="36">
        <v>59300128</v>
      </c>
      <c r="D13" s="36">
        <f>jan!D13</f>
        <v>3281</v>
      </c>
      <c r="E13" s="37">
        <f t="shared" si="1"/>
        <v>18073.797013105759</v>
      </c>
      <c r="F13" s="38">
        <f t="shared" si="2"/>
        <v>0.78487798465177128</v>
      </c>
      <c r="G13" s="37">
        <f t="shared" si="3"/>
        <v>2972.2364860411803</v>
      </c>
      <c r="H13" s="39">
        <f t="shared" si="4"/>
        <v>927.84125971291849</v>
      </c>
      <c r="I13" s="37">
        <f t="shared" si="5"/>
        <v>3900.0777457540989</v>
      </c>
      <c r="J13" s="81">
        <f t="shared" si="6"/>
        <v>-312.51310507809114</v>
      </c>
      <c r="K13" s="37">
        <f t="shared" si="7"/>
        <v>3587.5646406760079</v>
      </c>
      <c r="L13" s="37">
        <f t="shared" si="9"/>
        <v>12796155.083819199</v>
      </c>
      <c r="M13" s="37">
        <f t="shared" si="10"/>
        <v>11770799.586057981</v>
      </c>
      <c r="N13" s="41">
        <f>'jan-mai'!M13</f>
        <v>9464026.6313505378</v>
      </c>
      <c r="O13" s="41">
        <f t="shared" si="8"/>
        <v>2306772.9547074437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x14ac:dyDescent="0.2">
      <c r="A14" s="33">
        <v>1112</v>
      </c>
      <c r="B14" s="34" t="s">
        <v>209</v>
      </c>
      <c r="C14" s="36">
        <v>59091282</v>
      </c>
      <c r="D14" s="36">
        <f>jan!D14</f>
        <v>3178</v>
      </c>
      <c r="E14" s="37">
        <f t="shared" si="1"/>
        <v>18593.858401510384</v>
      </c>
      <c r="F14" s="38">
        <f t="shared" si="2"/>
        <v>0.80746232230535009</v>
      </c>
      <c r="G14" s="37">
        <f t="shared" si="3"/>
        <v>2660.1996529984053</v>
      </c>
      <c r="H14" s="39">
        <f t="shared" si="4"/>
        <v>745.81977377129965</v>
      </c>
      <c r="I14" s="37">
        <f t="shared" si="5"/>
        <v>3406.0194267697052</v>
      </c>
      <c r="J14" s="81">
        <f t="shared" si="6"/>
        <v>-312.51310507809114</v>
      </c>
      <c r="K14" s="37">
        <f t="shared" si="7"/>
        <v>3093.5063216916142</v>
      </c>
      <c r="L14" s="37">
        <f t="shared" si="9"/>
        <v>10824329.738274124</v>
      </c>
      <c r="M14" s="37">
        <f t="shared" si="10"/>
        <v>9831163.0903359503</v>
      </c>
      <c r="N14" s="41">
        <f>'jan-mai'!M14</f>
        <v>8520457.4487448968</v>
      </c>
      <c r="O14" s="41">
        <f t="shared" si="8"/>
        <v>1310705.6415910535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x14ac:dyDescent="0.2">
      <c r="A15" s="33">
        <v>1114</v>
      </c>
      <c r="B15" s="34" t="s">
        <v>210</v>
      </c>
      <c r="C15" s="36">
        <v>59348780</v>
      </c>
      <c r="D15" s="36">
        <f>jan!D15</f>
        <v>2789</v>
      </c>
      <c r="E15" s="37">
        <f t="shared" si="1"/>
        <v>21279.591251344569</v>
      </c>
      <c r="F15" s="38">
        <f t="shared" si="2"/>
        <v>0.92409374098081543</v>
      </c>
      <c r="G15" s="37">
        <f t="shared" si="3"/>
        <v>1048.7599430978946</v>
      </c>
      <c r="H15" s="39">
        <f t="shared" si="4"/>
        <v>0</v>
      </c>
      <c r="I15" s="37">
        <f t="shared" si="5"/>
        <v>1048.7599430978946</v>
      </c>
      <c r="J15" s="81">
        <f t="shared" si="6"/>
        <v>-312.51310507809114</v>
      </c>
      <c r="K15" s="37">
        <f t="shared" si="7"/>
        <v>736.24683801980348</v>
      </c>
      <c r="L15" s="37">
        <f t="shared" si="9"/>
        <v>2924991.481300028</v>
      </c>
      <c r="M15" s="37">
        <f t="shared" si="10"/>
        <v>2053392.4312372319</v>
      </c>
      <c r="N15" s="41">
        <f>'jan-mai'!M15</f>
        <v>1883561.2886476519</v>
      </c>
      <c r="O15" s="41">
        <f t="shared" si="8"/>
        <v>169831.14258958003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x14ac:dyDescent="0.2">
      <c r="A16" s="33">
        <v>1119</v>
      </c>
      <c r="B16" s="34" t="s">
        <v>211</v>
      </c>
      <c r="C16" s="36">
        <v>356194804</v>
      </c>
      <c r="D16" s="36">
        <f>jan!D16</f>
        <v>19296</v>
      </c>
      <c r="E16" s="37">
        <f t="shared" si="1"/>
        <v>18459.515132669985</v>
      </c>
      <c r="F16" s="38">
        <f t="shared" si="2"/>
        <v>0.80162829229922994</v>
      </c>
      <c r="G16" s="37">
        <f t="shared" si="3"/>
        <v>2740.8056143026447</v>
      </c>
      <c r="H16" s="39">
        <f t="shared" si="4"/>
        <v>792.83991786543936</v>
      </c>
      <c r="I16" s="37">
        <f t="shared" si="5"/>
        <v>3533.6455321680842</v>
      </c>
      <c r="J16" s="81">
        <f t="shared" si="6"/>
        <v>-312.51310507809114</v>
      </c>
      <c r="K16" s="37">
        <f t="shared" si="7"/>
        <v>3221.1324270899931</v>
      </c>
      <c r="L16" s="37">
        <f t="shared" si="9"/>
        <v>68185224.188715354</v>
      </c>
      <c r="M16" s="37">
        <f t="shared" si="10"/>
        <v>62154971.313128509</v>
      </c>
      <c r="N16" s="41">
        <f>'jan-mai'!M16</f>
        <v>53631211.325324602</v>
      </c>
      <c r="O16" s="41">
        <f t="shared" si="8"/>
        <v>8523759.9878039062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x14ac:dyDescent="0.2">
      <c r="A17" s="33">
        <v>1120</v>
      </c>
      <c r="B17" s="34" t="s">
        <v>212</v>
      </c>
      <c r="C17" s="36">
        <v>423110922</v>
      </c>
      <c r="D17" s="36">
        <f>jan!D17</f>
        <v>20163</v>
      </c>
      <c r="E17" s="37">
        <f t="shared" si="1"/>
        <v>20984.522243713734</v>
      </c>
      <c r="F17" s="38">
        <f t="shared" si="2"/>
        <v>0.91127998812774569</v>
      </c>
      <c r="G17" s="37">
        <f t="shared" si="3"/>
        <v>1225.8013476763954</v>
      </c>
      <c r="H17" s="39">
        <f t="shared" si="4"/>
        <v>0</v>
      </c>
      <c r="I17" s="37">
        <f t="shared" si="5"/>
        <v>1225.8013476763954</v>
      </c>
      <c r="J17" s="81">
        <f t="shared" si="6"/>
        <v>-312.51310507809114</v>
      </c>
      <c r="K17" s="37">
        <f t="shared" si="7"/>
        <v>913.28824259830424</v>
      </c>
      <c r="L17" s="37">
        <f t="shared" si="9"/>
        <v>24715832.57319916</v>
      </c>
      <c r="M17" s="37">
        <f t="shared" si="10"/>
        <v>18414630.835509609</v>
      </c>
      <c r="N17" s="41">
        <f>'jan-mai'!M17</f>
        <v>14660881.943923512</v>
      </c>
      <c r="O17" s="41">
        <f t="shared" si="8"/>
        <v>3753748.891586097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x14ac:dyDescent="0.2">
      <c r="A18" s="33">
        <v>1121</v>
      </c>
      <c r="B18" s="34" t="s">
        <v>213</v>
      </c>
      <c r="C18" s="36">
        <v>445851944</v>
      </c>
      <c r="D18" s="36">
        <f>jan!D18</f>
        <v>19353</v>
      </c>
      <c r="E18" s="37">
        <f t="shared" si="1"/>
        <v>23037.872371208599</v>
      </c>
      <c r="F18" s="38">
        <f t="shared" si="2"/>
        <v>1.0004493701167099</v>
      </c>
      <c r="G18" s="37">
        <f t="shared" si="3"/>
        <v>-6.2087288205235378</v>
      </c>
      <c r="H18" s="39">
        <f t="shared" si="4"/>
        <v>0</v>
      </c>
      <c r="I18" s="37">
        <f t="shared" si="5"/>
        <v>-6.2087288205235378</v>
      </c>
      <c r="J18" s="81">
        <f t="shared" si="6"/>
        <v>-312.51310507809114</v>
      </c>
      <c r="K18" s="37">
        <f t="shared" si="7"/>
        <v>-318.7218338986147</v>
      </c>
      <c r="L18" s="37">
        <f t="shared" si="9"/>
        <v>-120157.52886359203</v>
      </c>
      <c r="M18" s="37">
        <f t="shared" si="10"/>
        <v>-6168223.6514398903</v>
      </c>
      <c r="N18" s="41">
        <f>'jan-mai'!M18</f>
        <v>-8156063.0841168715</v>
      </c>
      <c r="O18" s="41">
        <f t="shared" si="8"/>
        <v>1987839.4326769812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x14ac:dyDescent="0.2">
      <c r="A19" s="33">
        <v>1122</v>
      </c>
      <c r="B19" s="34" t="s">
        <v>214</v>
      </c>
      <c r="C19" s="36">
        <v>233987169</v>
      </c>
      <c r="D19" s="36">
        <f>jan!D19</f>
        <v>12131</v>
      </c>
      <c r="E19" s="37">
        <f t="shared" si="1"/>
        <v>19288.366086884842</v>
      </c>
      <c r="F19" s="38">
        <f t="shared" si="2"/>
        <v>0.83762221577027074</v>
      </c>
      <c r="G19" s="37">
        <f t="shared" si="3"/>
        <v>2243.4950417737309</v>
      </c>
      <c r="H19" s="39">
        <f t="shared" si="4"/>
        <v>502.74208389023948</v>
      </c>
      <c r="I19" s="37">
        <f t="shared" si="5"/>
        <v>2746.2371256639703</v>
      </c>
      <c r="J19" s="81">
        <f t="shared" si="6"/>
        <v>-312.51310507809114</v>
      </c>
      <c r="K19" s="37">
        <f t="shared" si="7"/>
        <v>2433.7240205858793</v>
      </c>
      <c r="L19" s="37">
        <f t="shared" si="9"/>
        <v>33314602.571429625</v>
      </c>
      <c r="M19" s="37">
        <f t="shared" si="10"/>
        <v>29523506.093727302</v>
      </c>
      <c r="N19" s="41">
        <f>'jan-mai'!M19</f>
        <v>23000586.279019628</v>
      </c>
      <c r="O19" s="41">
        <f t="shared" si="8"/>
        <v>6522919.8147076741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x14ac:dyDescent="0.2">
      <c r="A20" s="33">
        <v>1124</v>
      </c>
      <c r="B20" s="34" t="s">
        <v>215</v>
      </c>
      <c r="C20" s="36">
        <v>788709729</v>
      </c>
      <c r="D20" s="36">
        <f>jan!D20</f>
        <v>27568</v>
      </c>
      <c r="E20" s="37">
        <f t="shared" si="1"/>
        <v>28609.610018862448</v>
      </c>
      <c r="F20" s="38">
        <f t="shared" si="2"/>
        <v>1.2424092755382372</v>
      </c>
      <c r="G20" s="37">
        <f t="shared" si="3"/>
        <v>-3349.2513174128326</v>
      </c>
      <c r="H20" s="39">
        <f t="shared" si="4"/>
        <v>0</v>
      </c>
      <c r="I20" s="37">
        <f t="shared" si="5"/>
        <v>-3349.2513174128326</v>
      </c>
      <c r="J20" s="81">
        <f t="shared" si="6"/>
        <v>-312.51310507809114</v>
      </c>
      <c r="K20" s="37">
        <f t="shared" si="7"/>
        <v>-3661.7644224909236</v>
      </c>
      <c r="L20" s="37">
        <f t="shared" si="9"/>
        <v>-92332160.318436965</v>
      </c>
      <c r="M20" s="37">
        <f t="shared" si="10"/>
        <v>-100947521.59922978</v>
      </c>
      <c r="N20" s="41">
        <f>'jan-mai'!M20</f>
        <v>-79075334.179978997</v>
      </c>
      <c r="O20" s="41">
        <f t="shared" si="8"/>
        <v>-21872187.419250786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x14ac:dyDescent="0.2">
      <c r="A21" s="33">
        <v>1127</v>
      </c>
      <c r="B21" s="34" t="s">
        <v>216</v>
      </c>
      <c r="C21" s="36">
        <v>281380214</v>
      </c>
      <c r="D21" s="36">
        <f>jan!D21</f>
        <v>11454</v>
      </c>
      <c r="E21" s="37">
        <f t="shared" si="1"/>
        <v>24566.109132180896</v>
      </c>
      <c r="F21" s="38">
        <f t="shared" si="2"/>
        <v>1.0668150257757236</v>
      </c>
      <c r="G21" s="37">
        <f t="shared" si="3"/>
        <v>-923.15078540390164</v>
      </c>
      <c r="H21" s="39">
        <f t="shared" si="4"/>
        <v>0</v>
      </c>
      <c r="I21" s="37">
        <f t="shared" si="5"/>
        <v>-923.15078540390164</v>
      </c>
      <c r="J21" s="81">
        <f t="shared" si="6"/>
        <v>-312.51310507809114</v>
      </c>
      <c r="K21" s="37">
        <f t="shared" si="7"/>
        <v>-1235.6638904819929</v>
      </c>
      <c r="L21" s="37">
        <f t="shared" si="9"/>
        <v>-10573769.09601629</v>
      </c>
      <c r="M21" s="37">
        <f t="shared" si="10"/>
        <v>-14153294.201580746</v>
      </c>
      <c r="N21" s="41">
        <f>'jan-mai'!M21</f>
        <v>-11343654.636080937</v>
      </c>
      <c r="O21" s="41">
        <f t="shared" si="8"/>
        <v>-2809639.5654998086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x14ac:dyDescent="0.2">
      <c r="A22" s="33">
        <v>1130</v>
      </c>
      <c r="B22" s="34" t="s">
        <v>217</v>
      </c>
      <c r="C22" s="36">
        <v>262173847</v>
      </c>
      <c r="D22" s="36">
        <f>jan!D22</f>
        <v>13268</v>
      </c>
      <c r="E22" s="37">
        <f t="shared" si="1"/>
        <v>19759.861848055472</v>
      </c>
      <c r="F22" s="38">
        <f t="shared" si="2"/>
        <v>0.85809752831976505</v>
      </c>
      <c r="G22" s="37">
        <f t="shared" si="3"/>
        <v>1960.5975850713526</v>
      </c>
      <c r="H22" s="39">
        <f t="shared" si="4"/>
        <v>337.71856748051886</v>
      </c>
      <c r="I22" s="37">
        <f t="shared" si="5"/>
        <v>2298.3161525518713</v>
      </c>
      <c r="J22" s="81">
        <f t="shared" si="6"/>
        <v>-312.51310507809114</v>
      </c>
      <c r="K22" s="37">
        <f t="shared" si="7"/>
        <v>1985.8030474737802</v>
      </c>
      <c r="L22" s="37">
        <f t="shared" si="9"/>
        <v>30494058.712058228</v>
      </c>
      <c r="M22" s="37">
        <f t="shared" si="10"/>
        <v>26347634.833882116</v>
      </c>
      <c r="N22" s="41">
        <f>'jan-mai'!M22</f>
        <v>18864642.740889639</v>
      </c>
      <c r="O22" s="41">
        <f t="shared" si="8"/>
        <v>7482992.0929924771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x14ac:dyDescent="0.2">
      <c r="A23" s="33">
        <v>1133</v>
      </c>
      <c r="B23" s="34" t="s">
        <v>218</v>
      </c>
      <c r="C23" s="36">
        <v>72144863</v>
      </c>
      <c r="D23" s="36">
        <f>jan!D23</f>
        <v>2534</v>
      </c>
      <c r="E23" s="37">
        <f t="shared" si="1"/>
        <v>28470.743093922651</v>
      </c>
      <c r="F23" s="38">
        <f t="shared" si="2"/>
        <v>1.2363787999219347</v>
      </c>
      <c r="G23" s="37">
        <f t="shared" si="3"/>
        <v>-3265.9311624489542</v>
      </c>
      <c r="H23" s="39">
        <f t="shared" si="4"/>
        <v>0</v>
      </c>
      <c r="I23" s="37">
        <f t="shared" si="5"/>
        <v>-3265.9311624489542</v>
      </c>
      <c r="J23" s="81">
        <f t="shared" si="6"/>
        <v>-312.51310507809114</v>
      </c>
      <c r="K23" s="37">
        <f t="shared" si="7"/>
        <v>-3578.4442675270452</v>
      </c>
      <c r="L23" s="37">
        <f t="shared" si="9"/>
        <v>-8275869.56564565</v>
      </c>
      <c r="M23" s="37">
        <f t="shared" si="10"/>
        <v>-9067777.7739135325</v>
      </c>
      <c r="N23" s="41">
        <f>'jan-mai'!M23</f>
        <v>-9370482.2683280166</v>
      </c>
      <c r="O23" s="41">
        <f t="shared" si="8"/>
        <v>302704.49441448413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x14ac:dyDescent="0.2">
      <c r="A24" s="33">
        <v>1134</v>
      </c>
      <c r="B24" s="34" t="s">
        <v>219</v>
      </c>
      <c r="C24" s="36">
        <v>118786938</v>
      </c>
      <c r="D24" s="36">
        <f>jan!D24</f>
        <v>3784</v>
      </c>
      <c r="E24" s="37">
        <f t="shared" si="1"/>
        <v>31391.896934460889</v>
      </c>
      <c r="F24" s="38">
        <f t="shared" si="2"/>
        <v>1.3632336792567477</v>
      </c>
      <c r="G24" s="37">
        <f t="shared" si="3"/>
        <v>-5018.6234667718973</v>
      </c>
      <c r="H24" s="39">
        <f t="shared" si="4"/>
        <v>0</v>
      </c>
      <c r="I24" s="37">
        <f t="shared" si="5"/>
        <v>-5018.6234667718973</v>
      </c>
      <c r="J24" s="81">
        <f t="shared" si="6"/>
        <v>-312.51310507809114</v>
      </c>
      <c r="K24" s="37">
        <f t="shared" si="7"/>
        <v>-5331.1365718499883</v>
      </c>
      <c r="L24" s="37">
        <f t="shared" si="9"/>
        <v>-18990471.19826486</v>
      </c>
      <c r="M24" s="37">
        <f t="shared" si="10"/>
        <v>-20173020.787880357</v>
      </c>
      <c r="N24" s="41">
        <f>'jan-mai'!M24</f>
        <v>-21789117.592957076</v>
      </c>
      <c r="O24" s="41">
        <f t="shared" si="8"/>
        <v>1616096.8050767183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x14ac:dyDescent="0.2">
      <c r="A25" s="33">
        <v>1135</v>
      </c>
      <c r="B25" s="34" t="s">
        <v>220</v>
      </c>
      <c r="C25" s="36">
        <v>105235128</v>
      </c>
      <c r="D25" s="36">
        <f>jan!D25</f>
        <v>4525</v>
      </c>
      <c r="E25" s="37">
        <f t="shared" si="1"/>
        <v>23256.381878453038</v>
      </c>
      <c r="F25" s="38">
        <f t="shared" si="2"/>
        <v>1.0099384277590473</v>
      </c>
      <c r="G25" s="37">
        <f t="shared" si="3"/>
        <v>-137.31443316718651</v>
      </c>
      <c r="H25" s="39">
        <f t="shared" si="4"/>
        <v>0</v>
      </c>
      <c r="I25" s="37">
        <f t="shared" si="5"/>
        <v>-137.31443316718651</v>
      </c>
      <c r="J25" s="81">
        <f t="shared" si="6"/>
        <v>-312.51310507809114</v>
      </c>
      <c r="K25" s="37">
        <f t="shared" si="7"/>
        <v>-449.82753824527765</v>
      </c>
      <c r="L25" s="37">
        <f t="shared" si="9"/>
        <v>-621347.81008151895</v>
      </c>
      <c r="M25" s="37">
        <f t="shared" si="10"/>
        <v>-2035469.6105598814</v>
      </c>
      <c r="N25" s="41">
        <f>'jan-mai'!M25</f>
        <v>-4243759.3791571734</v>
      </c>
      <c r="O25" s="41">
        <f t="shared" si="8"/>
        <v>2208289.7685972918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x14ac:dyDescent="0.2">
      <c r="A26" s="33">
        <v>1144</v>
      </c>
      <c r="B26" s="34" t="s">
        <v>221</v>
      </c>
      <c r="C26" s="36">
        <v>10654808</v>
      </c>
      <c r="D26" s="36">
        <f>jan!D26</f>
        <v>523</v>
      </c>
      <c r="E26" s="37">
        <f t="shared" si="1"/>
        <v>20372.481835564053</v>
      </c>
      <c r="F26" s="38">
        <f t="shared" si="2"/>
        <v>0.88470134271496181</v>
      </c>
      <c r="G26" s="37">
        <f t="shared" si="3"/>
        <v>1593.0255925662043</v>
      </c>
      <c r="H26" s="39">
        <f t="shared" si="4"/>
        <v>123.30157185251572</v>
      </c>
      <c r="I26" s="37">
        <f t="shared" si="5"/>
        <v>1716.32716441872</v>
      </c>
      <c r="J26" s="81">
        <f t="shared" si="6"/>
        <v>-312.51310507809114</v>
      </c>
      <c r="K26" s="37">
        <f t="shared" si="7"/>
        <v>1403.8140593406288</v>
      </c>
      <c r="L26" s="37">
        <f t="shared" si="9"/>
        <v>897639.10699099058</v>
      </c>
      <c r="M26" s="37">
        <f t="shared" si="10"/>
        <v>734194.75303514884</v>
      </c>
      <c r="N26" s="41">
        <f>'jan-mai'!M26</f>
        <v>1094223.5194441727</v>
      </c>
      <c r="O26" s="41">
        <f t="shared" si="8"/>
        <v>-360028.7664090239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x14ac:dyDescent="0.2">
      <c r="A27" s="33">
        <v>1145</v>
      </c>
      <c r="B27" s="34" t="s">
        <v>222</v>
      </c>
      <c r="C27" s="36">
        <v>18633871</v>
      </c>
      <c r="D27" s="36">
        <f>jan!D27</f>
        <v>855</v>
      </c>
      <c r="E27" s="37">
        <f t="shared" si="1"/>
        <v>21794.001169590643</v>
      </c>
      <c r="F27" s="38">
        <f t="shared" si="2"/>
        <v>0.94643265624168138</v>
      </c>
      <c r="G27" s="37">
        <f t="shared" si="3"/>
        <v>740.11399215025006</v>
      </c>
      <c r="H27" s="39">
        <f t="shared" si="4"/>
        <v>0</v>
      </c>
      <c r="I27" s="37">
        <f t="shared" si="5"/>
        <v>740.11399215025006</v>
      </c>
      <c r="J27" s="81">
        <f t="shared" si="6"/>
        <v>-312.51310507809114</v>
      </c>
      <c r="K27" s="37">
        <f t="shared" si="7"/>
        <v>427.60088707215891</v>
      </c>
      <c r="L27" s="37">
        <f t="shared" si="9"/>
        <v>632797.46328846377</v>
      </c>
      <c r="M27" s="37">
        <f t="shared" si="10"/>
        <v>365598.75844669587</v>
      </c>
      <c r="N27" s="41">
        <f>'jan-mai'!M27</f>
        <v>65816.185153726576</v>
      </c>
      <c r="O27" s="41">
        <f t="shared" si="8"/>
        <v>299782.57329296926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x14ac:dyDescent="0.2">
      <c r="A28" s="33">
        <v>1146</v>
      </c>
      <c r="B28" s="34" t="s">
        <v>223</v>
      </c>
      <c r="C28" s="36">
        <v>231494170</v>
      </c>
      <c r="D28" s="36">
        <f>jan!D28</f>
        <v>11283</v>
      </c>
      <c r="E28" s="37">
        <f t="shared" si="1"/>
        <v>20517.076132234335</v>
      </c>
      <c r="F28" s="38">
        <f t="shared" si="2"/>
        <v>0.89098053684779499</v>
      </c>
      <c r="G28" s="37">
        <f t="shared" si="3"/>
        <v>1506.2690145640349</v>
      </c>
      <c r="H28" s="39">
        <f t="shared" si="4"/>
        <v>72.693568017916903</v>
      </c>
      <c r="I28" s="37">
        <f t="shared" si="5"/>
        <v>1578.9625825819519</v>
      </c>
      <c r="J28" s="81">
        <f t="shared" si="6"/>
        <v>-312.51310507809114</v>
      </c>
      <c r="K28" s="37">
        <f t="shared" si="7"/>
        <v>1266.4494775038606</v>
      </c>
      <c r="L28" s="37">
        <f t="shared" si="9"/>
        <v>17815434.819272164</v>
      </c>
      <c r="M28" s="37">
        <f t="shared" si="10"/>
        <v>14289349.45467606</v>
      </c>
      <c r="N28" s="41">
        <f>'jan-mai'!M28</f>
        <v>10004591.348926581</v>
      </c>
      <c r="O28" s="41">
        <f t="shared" si="8"/>
        <v>4284758.1057494786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x14ac:dyDescent="0.2">
      <c r="A29" s="33">
        <v>1149</v>
      </c>
      <c r="B29" s="34" t="s">
        <v>224</v>
      </c>
      <c r="C29" s="36">
        <v>833394833</v>
      </c>
      <c r="D29" s="36">
        <f>jan!D29</f>
        <v>42541</v>
      </c>
      <c r="E29" s="37">
        <f t="shared" si="1"/>
        <v>19590.391222585269</v>
      </c>
      <c r="F29" s="38">
        <f t="shared" si="2"/>
        <v>0.85073804747131487</v>
      </c>
      <c r="G29" s="37">
        <f t="shared" si="3"/>
        <v>2062.2799603534745</v>
      </c>
      <c r="H29" s="39">
        <f t="shared" si="4"/>
        <v>397.03328639508999</v>
      </c>
      <c r="I29" s="37">
        <f t="shared" si="5"/>
        <v>2459.3132467485643</v>
      </c>
      <c r="J29" s="81">
        <f t="shared" si="6"/>
        <v>-312.51310507809114</v>
      </c>
      <c r="K29" s="37">
        <f t="shared" si="7"/>
        <v>2146.8001416704733</v>
      </c>
      <c r="L29" s="37">
        <f t="shared" si="9"/>
        <v>104621644.82993068</v>
      </c>
      <c r="M29" s="37">
        <f t="shared" si="10"/>
        <v>91327024.82680361</v>
      </c>
      <c r="N29" s="41">
        <f>'jan-mai'!M29</f>
        <v>72419803.317733422</v>
      </c>
      <c r="O29" s="41">
        <f t="shared" si="8"/>
        <v>18907221.509070188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x14ac:dyDescent="0.2">
      <c r="A30" s="33">
        <v>1151</v>
      </c>
      <c r="B30" s="34" t="s">
        <v>225</v>
      </c>
      <c r="C30" s="36">
        <v>3939839</v>
      </c>
      <c r="D30" s="36">
        <f>jan!D30</f>
        <v>188</v>
      </c>
      <c r="E30" s="37">
        <f t="shared" si="1"/>
        <v>20956.590425531915</v>
      </c>
      <c r="F30" s="38">
        <f t="shared" si="2"/>
        <v>0.91006701283836355</v>
      </c>
      <c r="G30" s="37">
        <f t="shared" si="3"/>
        <v>1242.5604385854872</v>
      </c>
      <c r="H30" s="39">
        <f t="shared" si="4"/>
        <v>0</v>
      </c>
      <c r="I30" s="37">
        <f t="shared" si="5"/>
        <v>1242.5604385854872</v>
      </c>
      <c r="J30" s="81">
        <f t="shared" si="6"/>
        <v>-312.51310507809114</v>
      </c>
      <c r="K30" s="37">
        <f t="shared" si="7"/>
        <v>930.04733350739605</v>
      </c>
      <c r="L30" s="37">
        <f t="shared" si="9"/>
        <v>233601.36245407158</v>
      </c>
      <c r="M30" s="37">
        <f t="shared" si="10"/>
        <v>174848.89869939047</v>
      </c>
      <c r="N30" s="41">
        <f>'jan-mai'!M30</f>
        <v>94641.4474957903</v>
      </c>
      <c r="O30" s="41">
        <f t="shared" si="8"/>
        <v>80207.451203600169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x14ac:dyDescent="0.2">
      <c r="A31" s="33">
        <v>1160</v>
      </c>
      <c r="B31" s="34" t="s">
        <v>226</v>
      </c>
      <c r="C31" s="36">
        <v>238140165</v>
      </c>
      <c r="D31" s="36">
        <f>jan!D31</f>
        <v>8775</v>
      </c>
      <c r="E31" s="37">
        <f t="shared" si="1"/>
        <v>27138.480341880342</v>
      </c>
      <c r="F31" s="38">
        <f t="shared" si="2"/>
        <v>1.1785235687775684</v>
      </c>
      <c r="G31" s="37">
        <f t="shared" si="3"/>
        <v>-2466.5735112235693</v>
      </c>
      <c r="H31" s="39">
        <f t="shared" si="4"/>
        <v>0</v>
      </c>
      <c r="I31" s="37">
        <f t="shared" si="5"/>
        <v>-2466.5735112235693</v>
      </c>
      <c r="J31" s="81">
        <f t="shared" si="6"/>
        <v>-312.51310507809114</v>
      </c>
      <c r="K31" s="37">
        <f t="shared" si="7"/>
        <v>-2779.0866163016603</v>
      </c>
      <c r="L31" s="37">
        <f t="shared" si="9"/>
        <v>-21644182.560986821</v>
      </c>
      <c r="M31" s="37">
        <f t="shared" si="10"/>
        <v>-24386485.058047071</v>
      </c>
      <c r="N31" s="41">
        <f>'jan-mai'!M31</f>
        <v>-18796017.562895957</v>
      </c>
      <c r="O31" s="41">
        <f t="shared" si="8"/>
        <v>-5590467.4951511137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x14ac:dyDescent="0.2">
      <c r="A32" s="33">
        <v>1505</v>
      </c>
      <c r="B32" s="34" t="s">
        <v>267</v>
      </c>
      <c r="C32" s="36">
        <v>476480463</v>
      </c>
      <c r="D32" s="36">
        <f>jan!D32</f>
        <v>24013</v>
      </c>
      <c r="E32" s="37">
        <f t="shared" si="1"/>
        <v>19842.60454753675</v>
      </c>
      <c r="F32" s="38">
        <f t="shared" si="2"/>
        <v>0.86169073693920573</v>
      </c>
      <c r="G32" s="37">
        <f t="shared" si="3"/>
        <v>1910.951965382586</v>
      </c>
      <c r="H32" s="39">
        <f t="shared" si="4"/>
        <v>308.75862266207167</v>
      </c>
      <c r="I32" s="37">
        <f t="shared" si="5"/>
        <v>2219.7105880446575</v>
      </c>
      <c r="J32" s="81">
        <f t="shared" si="6"/>
        <v>-312.51310507809114</v>
      </c>
      <c r="K32" s="37">
        <f t="shared" si="7"/>
        <v>1907.1974829665664</v>
      </c>
      <c r="L32" s="37">
        <f t="shared" si="9"/>
        <v>53301910.35071636</v>
      </c>
      <c r="M32" s="37">
        <f t="shared" si="10"/>
        <v>45797533.158476159</v>
      </c>
      <c r="N32" s="41">
        <f>'jan-mai'!M32</f>
        <v>35717960.858342096</v>
      </c>
      <c r="O32" s="41">
        <f t="shared" si="8"/>
        <v>10079572.300134063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x14ac:dyDescent="0.2">
      <c r="A33" s="33">
        <v>1506</v>
      </c>
      <c r="B33" s="34" t="s">
        <v>265</v>
      </c>
      <c r="C33" s="36">
        <v>686066801</v>
      </c>
      <c r="D33" s="36">
        <f>jan!D33</f>
        <v>32002</v>
      </c>
      <c r="E33" s="37">
        <f t="shared" si="1"/>
        <v>21438.247640772453</v>
      </c>
      <c r="F33" s="38">
        <f t="shared" si="2"/>
        <v>0.93098359965832456</v>
      </c>
      <c r="G33" s="37">
        <f t="shared" si="3"/>
        <v>953.56610944116392</v>
      </c>
      <c r="H33" s="39">
        <f t="shared" si="4"/>
        <v>0</v>
      </c>
      <c r="I33" s="37">
        <f t="shared" si="5"/>
        <v>953.56610944116392</v>
      </c>
      <c r="J33" s="81">
        <f t="shared" si="6"/>
        <v>-312.51310507809114</v>
      </c>
      <c r="K33" s="37">
        <f t="shared" si="7"/>
        <v>641.05300436307277</v>
      </c>
      <c r="L33" s="37">
        <f t="shared" si="9"/>
        <v>30516022.634336129</v>
      </c>
      <c r="M33" s="37">
        <f t="shared" si="10"/>
        <v>20514978.245627053</v>
      </c>
      <c r="N33" s="41">
        <f>'jan-mai'!M33</f>
        <v>15210526.47425678</v>
      </c>
      <c r="O33" s="41">
        <f t="shared" si="8"/>
        <v>5304451.7713702731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x14ac:dyDescent="0.2">
      <c r="A34" s="33">
        <v>1507</v>
      </c>
      <c r="B34" s="34" t="s">
        <v>266</v>
      </c>
      <c r="C34" s="36">
        <v>1495488642</v>
      </c>
      <c r="D34" s="36">
        <f>jan!D34</f>
        <v>67114</v>
      </c>
      <c r="E34" s="37">
        <f t="shared" si="1"/>
        <v>22282.811961736745</v>
      </c>
      <c r="F34" s="38">
        <f t="shared" si="2"/>
        <v>0.96765989638040095</v>
      </c>
      <c r="G34" s="37">
        <f t="shared" si="3"/>
        <v>446.82751686258922</v>
      </c>
      <c r="H34" s="39">
        <f t="shared" si="4"/>
        <v>0</v>
      </c>
      <c r="I34" s="37">
        <f t="shared" si="5"/>
        <v>446.82751686258922</v>
      </c>
      <c r="J34" s="81">
        <f t="shared" si="6"/>
        <v>-312.51310507809114</v>
      </c>
      <c r="K34" s="37">
        <f t="shared" si="7"/>
        <v>134.31441178449808</v>
      </c>
      <c r="L34" s="37">
        <f t="shared" si="9"/>
        <v>29988381.966715813</v>
      </c>
      <c r="M34" s="37">
        <f t="shared" si="10"/>
        <v>9014377.4325048048</v>
      </c>
      <c r="N34" s="41">
        <f>'jan-mai'!M34</f>
        <v>11154809.251236498</v>
      </c>
      <c r="O34" s="41">
        <f t="shared" si="8"/>
        <v>-2140431.8187316936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x14ac:dyDescent="0.2">
      <c r="A35" s="33">
        <v>1511</v>
      </c>
      <c r="B35" s="34" t="s">
        <v>268</v>
      </c>
      <c r="C35" s="36">
        <v>60153018</v>
      </c>
      <c r="D35" s="36">
        <f>jan!D35</f>
        <v>3045</v>
      </c>
      <c r="E35" s="37">
        <f t="shared" si="1"/>
        <v>19754.685714285715</v>
      </c>
      <c r="F35" s="38">
        <f t="shared" si="2"/>
        <v>0.85787274802381785</v>
      </c>
      <c r="G35" s="37">
        <f t="shared" si="3"/>
        <v>1963.7032653332069</v>
      </c>
      <c r="H35" s="39">
        <f t="shared" si="4"/>
        <v>339.53021429993385</v>
      </c>
      <c r="I35" s="37">
        <f t="shared" si="5"/>
        <v>2303.2334796331406</v>
      </c>
      <c r="J35" s="81">
        <f t="shared" si="6"/>
        <v>-312.51310507809114</v>
      </c>
      <c r="K35" s="37">
        <f t="shared" si="7"/>
        <v>1990.7203745550496</v>
      </c>
      <c r="L35" s="37">
        <f t="shared" si="9"/>
        <v>7013345.9454829134</v>
      </c>
      <c r="M35" s="37">
        <f t="shared" si="10"/>
        <v>6061743.540520126</v>
      </c>
      <c r="N35" s="41">
        <f>'jan-mai'!M35</f>
        <v>4916346.3920793636</v>
      </c>
      <c r="O35" s="41">
        <f t="shared" si="8"/>
        <v>1145397.1484407624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x14ac:dyDescent="0.2">
      <c r="A36" s="33">
        <v>1514</v>
      </c>
      <c r="B36" s="34" t="s">
        <v>159</v>
      </c>
      <c r="C36" s="36">
        <v>53499939</v>
      </c>
      <c r="D36" s="36">
        <f>jan!D36</f>
        <v>2422</v>
      </c>
      <c r="E36" s="37">
        <f t="shared" si="1"/>
        <v>22089.157308009908</v>
      </c>
      <c r="F36" s="38">
        <f t="shared" si="2"/>
        <v>0.95925019286180213</v>
      </c>
      <c r="G36" s="37">
        <f t="shared" si="3"/>
        <v>563.02030909869131</v>
      </c>
      <c r="H36" s="39">
        <f t="shared" si="4"/>
        <v>0</v>
      </c>
      <c r="I36" s="37">
        <f t="shared" si="5"/>
        <v>563.02030909869131</v>
      </c>
      <c r="J36" s="81">
        <f t="shared" si="6"/>
        <v>-312.51310507809114</v>
      </c>
      <c r="K36" s="37">
        <f t="shared" si="7"/>
        <v>250.50720402060017</v>
      </c>
      <c r="L36" s="37">
        <f t="shared" si="9"/>
        <v>1363635.1886370303</v>
      </c>
      <c r="M36" s="37">
        <f t="shared" si="10"/>
        <v>606728.44813789357</v>
      </c>
      <c r="N36" s="41">
        <f>'jan-mai'!M36</f>
        <v>279154.26507874555</v>
      </c>
      <c r="O36" s="41">
        <f t="shared" si="8"/>
        <v>327574.18305914802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x14ac:dyDescent="0.2">
      <c r="A37" s="33">
        <v>1515</v>
      </c>
      <c r="B37" s="34" t="s">
        <v>393</v>
      </c>
      <c r="C37" s="36">
        <v>206498332</v>
      </c>
      <c r="D37" s="36">
        <f>jan!D37</f>
        <v>8765</v>
      </c>
      <c r="E37" s="37">
        <f t="shared" si="1"/>
        <v>23559.42179121506</v>
      </c>
      <c r="F37" s="38">
        <f t="shared" si="2"/>
        <v>1.0230983274649714</v>
      </c>
      <c r="G37" s="37">
        <f t="shared" si="3"/>
        <v>-319.1383808243998</v>
      </c>
      <c r="H37" s="39">
        <f t="shared" si="4"/>
        <v>0</v>
      </c>
      <c r="I37" s="37">
        <f t="shared" si="5"/>
        <v>-319.1383808243998</v>
      </c>
      <c r="J37" s="81">
        <f t="shared" si="6"/>
        <v>-312.51310507809114</v>
      </c>
      <c r="K37" s="37">
        <f t="shared" si="7"/>
        <v>-631.651485902491</v>
      </c>
      <c r="L37" s="37">
        <f t="shared" si="9"/>
        <v>-2797247.9079258642</v>
      </c>
      <c r="M37" s="37">
        <f t="shared" si="10"/>
        <v>-5536425.2739353338</v>
      </c>
      <c r="N37" s="41">
        <f>'jan-mai'!M37</f>
        <v>-6096187.4866989339</v>
      </c>
      <c r="O37" s="41">
        <f t="shared" si="8"/>
        <v>559762.21276360005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x14ac:dyDescent="0.2">
      <c r="A38" s="33">
        <v>1516</v>
      </c>
      <c r="B38" s="34" t="s">
        <v>269</v>
      </c>
      <c r="C38" s="36">
        <v>190355398</v>
      </c>
      <c r="D38" s="36">
        <f>jan!D38</f>
        <v>8557</v>
      </c>
      <c r="E38" s="37">
        <f t="shared" si="1"/>
        <v>22245.576487086597</v>
      </c>
      <c r="F38" s="38">
        <f t="shared" si="2"/>
        <v>0.96604289778958086</v>
      </c>
      <c r="G38" s="37">
        <f t="shared" si="3"/>
        <v>469.16880165267793</v>
      </c>
      <c r="H38" s="39">
        <f t="shared" si="4"/>
        <v>0</v>
      </c>
      <c r="I38" s="37">
        <f t="shared" si="5"/>
        <v>469.16880165267793</v>
      </c>
      <c r="J38" s="81">
        <f t="shared" si="6"/>
        <v>-312.51310507809114</v>
      </c>
      <c r="K38" s="37">
        <f t="shared" si="7"/>
        <v>156.65569657458678</v>
      </c>
      <c r="L38" s="37">
        <f t="shared" si="9"/>
        <v>4014677.4357419652</v>
      </c>
      <c r="M38" s="37">
        <f t="shared" si="10"/>
        <v>1340502.7955887392</v>
      </c>
      <c r="N38" s="41">
        <f>'jan-mai'!M38</f>
        <v>622288.6181993545</v>
      </c>
      <c r="O38" s="41">
        <f t="shared" si="8"/>
        <v>718214.17738938471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x14ac:dyDescent="0.2">
      <c r="A39" s="33">
        <v>1517</v>
      </c>
      <c r="B39" s="34" t="s">
        <v>270</v>
      </c>
      <c r="C39" s="36">
        <v>93429040</v>
      </c>
      <c r="D39" s="36">
        <f>jan!D39</f>
        <v>5126</v>
      </c>
      <c r="E39" s="37">
        <f t="shared" si="1"/>
        <v>18226.500195083885</v>
      </c>
      <c r="F39" s="38">
        <f t="shared" si="2"/>
        <v>0.79150931760488541</v>
      </c>
      <c r="G39" s="37">
        <f t="shared" si="3"/>
        <v>2880.6145768543051</v>
      </c>
      <c r="H39" s="39">
        <f t="shared" si="4"/>
        <v>874.39514602057443</v>
      </c>
      <c r="I39" s="37">
        <f t="shared" si="5"/>
        <v>3755.0097228748796</v>
      </c>
      <c r="J39" s="81">
        <f t="shared" si="6"/>
        <v>-312.51310507809114</v>
      </c>
      <c r="K39" s="37">
        <f t="shared" si="7"/>
        <v>3442.4966177967885</v>
      </c>
      <c r="L39" s="37">
        <f t="shared" si="9"/>
        <v>19248179.839456633</v>
      </c>
      <c r="M39" s="37">
        <f t="shared" si="10"/>
        <v>17646237.662826337</v>
      </c>
      <c r="N39" s="41">
        <f>'jan-mai'!M39</f>
        <v>13631180.461034089</v>
      </c>
      <c r="O39" s="41">
        <f t="shared" si="8"/>
        <v>4015057.2017922476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x14ac:dyDescent="0.2">
      <c r="A40" s="33">
        <v>1520</v>
      </c>
      <c r="B40" s="34" t="s">
        <v>272</v>
      </c>
      <c r="C40" s="36">
        <v>200285968</v>
      </c>
      <c r="D40" s="36">
        <f>jan!D40</f>
        <v>10833</v>
      </c>
      <c r="E40" s="37">
        <f t="shared" si="1"/>
        <v>18488.5043847503</v>
      </c>
      <c r="F40" s="38">
        <f t="shared" si="2"/>
        <v>0.80288718802174253</v>
      </c>
      <c r="G40" s="37">
        <f t="shared" si="3"/>
        <v>2723.4120630544558</v>
      </c>
      <c r="H40" s="39">
        <f t="shared" si="4"/>
        <v>782.69367963732907</v>
      </c>
      <c r="I40" s="37">
        <f t="shared" si="5"/>
        <v>3506.1057426917851</v>
      </c>
      <c r="J40" s="81">
        <f t="shared" si="6"/>
        <v>-312.51310507809114</v>
      </c>
      <c r="K40" s="37">
        <f t="shared" si="7"/>
        <v>3193.592637613694</v>
      </c>
      <c r="L40" s="37">
        <f t="shared" si="9"/>
        <v>37981643.510580108</v>
      </c>
      <c r="M40" s="37">
        <f t="shared" si="10"/>
        <v>34596189.04326915</v>
      </c>
      <c r="N40" s="41">
        <f>'jan-mai'!M40</f>
        <v>29179705.888028152</v>
      </c>
      <c r="O40" s="41">
        <f t="shared" si="8"/>
        <v>5416483.1552409977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x14ac:dyDescent="0.2">
      <c r="A41" s="33">
        <v>1525</v>
      </c>
      <c r="B41" s="34" t="s">
        <v>273</v>
      </c>
      <c r="C41" s="36">
        <v>90138753</v>
      </c>
      <c r="D41" s="36">
        <f>jan!D41</f>
        <v>4467</v>
      </c>
      <c r="E41" s="37">
        <f t="shared" si="1"/>
        <v>20178.811954331766</v>
      </c>
      <c r="F41" s="38">
        <f t="shared" si="2"/>
        <v>0.87629097792226662</v>
      </c>
      <c r="G41" s="37">
        <f t="shared" si="3"/>
        <v>1709.2275213055764</v>
      </c>
      <c r="H41" s="39">
        <f t="shared" si="4"/>
        <v>191.08603028381603</v>
      </c>
      <c r="I41" s="37">
        <f t="shared" si="5"/>
        <v>1900.3135515893923</v>
      </c>
      <c r="J41" s="81">
        <f t="shared" si="6"/>
        <v>-312.51310507809114</v>
      </c>
      <c r="K41" s="37">
        <f t="shared" si="7"/>
        <v>1587.8004465113013</v>
      </c>
      <c r="L41" s="37">
        <f t="shared" si="9"/>
        <v>8488700.6349498164</v>
      </c>
      <c r="M41" s="37">
        <f t="shared" si="10"/>
        <v>7092704.5945659829</v>
      </c>
      <c r="N41" s="41">
        <f>'jan-mai'!M41</f>
        <v>7615878.2325183982</v>
      </c>
      <c r="O41" s="41">
        <f t="shared" si="8"/>
        <v>-523173.63795241527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x14ac:dyDescent="0.2">
      <c r="A42" s="33">
        <v>1528</v>
      </c>
      <c r="B42" s="34" t="s">
        <v>274</v>
      </c>
      <c r="C42" s="36">
        <v>139977322</v>
      </c>
      <c r="D42" s="36">
        <f>jan!D42</f>
        <v>7558</v>
      </c>
      <c r="E42" s="37">
        <f t="shared" si="1"/>
        <v>18520.418364646732</v>
      </c>
      <c r="F42" s="38">
        <f t="shared" si="2"/>
        <v>0.80427309382809664</v>
      </c>
      <c r="G42" s="37">
        <f t="shared" si="3"/>
        <v>2704.2636751165969</v>
      </c>
      <c r="H42" s="39">
        <f t="shared" si="4"/>
        <v>771.523786673578</v>
      </c>
      <c r="I42" s="37">
        <f t="shared" si="5"/>
        <v>3475.7874617901748</v>
      </c>
      <c r="J42" s="81">
        <f t="shared" si="6"/>
        <v>-312.51310507809114</v>
      </c>
      <c r="K42" s="37">
        <f t="shared" si="7"/>
        <v>3163.2743567120838</v>
      </c>
      <c r="L42" s="37">
        <f t="shared" si="9"/>
        <v>26270001.63621014</v>
      </c>
      <c r="M42" s="37">
        <f t="shared" si="10"/>
        <v>23908027.588029929</v>
      </c>
      <c r="N42" s="41">
        <f>'jan-mai'!M42</f>
        <v>19665504.511489589</v>
      </c>
      <c r="O42" s="41">
        <f t="shared" si="8"/>
        <v>4242523.0765403397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x14ac:dyDescent="0.2">
      <c r="A43" s="33">
        <v>1531</v>
      </c>
      <c r="B43" s="34" t="s">
        <v>275</v>
      </c>
      <c r="C43" s="36">
        <v>177585722</v>
      </c>
      <c r="D43" s="36">
        <f>jan!D43</f>
        <v>9547</v>
      </c>
      <c r="E43" s="37">
        <f t="shared" si="1"/>
        <v>18601.20687126846</v>
      </c>
      <c r="F43" s="38">
        <f t="shared" si="2"/>
        <v>0.80778143909800915</v>
      </c>
      <c r="G43" s="37">
        <f t="shared" si="3"/>
        <v>2655.7905711435601</v>
      </c>
      <c r="H43" s="39">
        <f t="shared" si="4"/>
        <v>743.24780935597335</v>
      </c>
      <c r="I43" s="37">
        <f t="shared" si="5"/>
        <v>3399.0383804995336</v>
      </c>
      <c r="J43" s="81">
        <f t="shared" si="6"/>
        <v>-312.51310507809114</v>
      </c>
      <c r="K43" s="37">
        <f t="shared" si="7"/>
        <v>3086.5252754214425</v>
      </c>
      <c r="L43" s="37">
        <f t="shared" si="9"/>
        <v>32450619.418629047</v>
      </c>
      <c r="M43" s="37">
        <f t="shared" si="10"/>
        <v>29467056.804448511</v>
      </c>
      <c r="N43" s="41">
        <f>'jan-mai'!M43</f>
        <v>22720490.956660647</v>
      </c>
      <c r="O43" s="41">
        <f t="shared" si="8"/>
        <v>6746565.8477878645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x14ac:dyDescent="0.2">
      <c r="A44" s="33">
        <v>1532</v>
      </c>
      <c r="B44" s="34" t="s">
        <v>276</v>
      </c>
      <c r="C44" s="36">
        <v>183622354</v>
      </c>
      <c r="D44" s="36">
        <f>jan!D44</f>
        <v>8597</v>
      </c>
      <c r="E44" s="37">
        <f t="shared" si="1"/>
        <v>21358.887286262649</v>
      </c>
      <c r="F44" s="38">
        <f t="shared" si="2"/>
        <v>0.92753727373888772</v>
      </c>
      <c r="G44" s="37">
        <f t="shared" si="3"/>
        <v>1001.1823221470469</v>
      </c>
      <c r="H44" s="39">
        <f t="shared" si="4"/>
        <v>0</v>
      </c>
      <c r="I44" s="37">
        <f t="shared" si="5"/>
        <v>1001.1823221470469</v>
      </c>
      <c r="J44" s="81">
        <f t="shared" si="6"/>
        <v>-312.51310507809114</v>
      </c>
      <c r="K44" s="37">
        <f t="shared" si="7"/>
        <v>688.66921706895573</v>
      </c>
      <c r="L44" s="37">
        <f t="shared" si="9"/>
        <v>8607164.4234981611</v>
      </c>
      <c r="M44" s="37">
        <f t="shared" si="10"/>
        <v>5920489.2591418121</v>
      </c>
      <c r="N44" s="41">
        <f>'jan-mai'!M44</f>
        <v>4662098.9134112177</v>
      </c>
      <c r="O44" s="41">
        <f t="shared" si="8"/>
        <v>1258390.3457305944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x14ac:dyDescent="0.2">
      <c r="A45" s="33">
        <v>1535</v>
      </c>
      <c r="B45" s="34" t="s">
        <v>277</v>
      </c>
      <c r="C45" s="36">
        <v>143318129</v>
      </c>
      <c r="D45" s="36">
        <f>jan!D45</f>
        <v>6936</v>
      </c>
      <c r="E45" s="37">
        <f t="shared" si="1"/>
        <v>20662.936707035755</v>
      </c>
      <c r="F45" s="38">
        <f t="shared" si="2"/>
        <v>0.89731472074436491</v>
      </c>
      <c r="G45" s="37">
        <f t="shared" si="3"/>
        <v>1418.7526696831831</v>
      </c>
      <c r="H45" s="39">
        <f t="shared" si="4"/>
        <v>21.642366837420013</v>
      </c>
      <c r="I45" s="37">
        <f t="shared" si="5"/>
        <v>1440.3950365206031</v>
      </c>
      <c r="J45" s="81">
        <f t="shared" si="6"/>
        <v>-312.51310507809114</v>
      </c>
      <c r="K45" s="37">
        <f t="shared" si="7"/>
        <v>1127.8819314425118</v>
      </c>
      <c r="L45" s="37">
        <f t="shared" si="9"/>
        <v>9990579.9733069036</v>
      </c>
      <c r="M45" s="37">
        <f t="shared" si="10"/>
        <v>7822989.0764852623</v>
      </c>
      <c r="N45" s="41">
        <f>'jan-mai'!M45</f>
        <v>7440730.0626477683</v>
      </c>
      <c r="O45" s="41">
        <f t="shared" si="8"/>
        <v>382259.01383749396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x14ac:dyDescent="0.2">
      <c r="A46" s="33">
        <v>1539</v>
      </c>
      <c r="B46" s="34" t="s">
        <v>278</v>
      </c>
      <c r="C46" s="36">
        <v>134400278</v>
      </c>
      <c r="D46" s="36">
        <f>jan!D46</f>
        <v>7019</v>
      </c>
      <c r="E46" s="37">
        <f t="shared" si="1"/>
        <v>19148.06639122382</v>
      </c>
      <c r="F46" s="38">
        <f t="shared" si="2"/>
        <v>0.83152952023441673</v>
      </c>
      <c r="G46" s="37">
        <f t="shared" si="3"/>
        <v>2327.674859170344</v>
      </c>
      <c r="H46" s="39">
        <f t="shared" si="4"/>
        <v>551.84697737159729</v>
      </c>
      <c r="I46" s="37">
        <f t="shared" si="5"/>
        <v>2879.5218365419414</v>
      </c>
      <c r="J46" s="81">
        <f t="shared" si="6"/>
        <v>-312.51310507809114</v>
      </c>
      <c r="K46" s="37">
        <f t="shared" si="7"/>
        <v>2567.0087314638504</v>
      </c>
      <c r="L46" s="37">
        <f t="shared" si="9"/>
        <v>20211363.770687886</v>
      </c>
      <c r="M46" s="37">
        <f t="shared" si="10"/>
        <v>18017834.286144767</v>
      </c>
      <c r="N46" s="41">
        <f>'jan-mai'!M46</f>
        <v>16359899.229213484</v>
      </c>
      <c r="O46" s="41">
        <f t="shared" si="8"/>
        <v>1657935.0569312833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x14ac:dyDescent="0.2">
      <c r="A47" s="33">
        <v>1547</v>
      </c>
      <c r="B47" s="34" t="s">
        <v>279</v>
      </c>
      <c r="C47" s="36">
        <v>74743177</v>
      </c>
      <c r="D47" s="36">
        <f>jan!D47</f>
        <v>3518</v>
      </c>
      <c r="E47" s="37">
        <f t="shared" si="1"/>
        <v>21245.928652643546</v>
      </c>
      <c r="F47" s="38">
        <f t="shared" si="2"/>
        <v>0.9226318991438488</v>
      </c>
      <c r="G47" s="37">
        <f t="shared" si="3"/>
        <v>1068.9575023185082</v>
      </c>
      <c r="H47" s="39">
        <f t="shared" si="4"/>
        <v>0</v>
      </c>
      <c r="I47" s="37">
        <f t="shared" si="5"/>
        <v>1068.9575023185082</v>
      </c>
      <c r="J47" s="81">
        <f t="shared" si="6"/>
        <v>-312.51310507809114</v>
      </c>
      <c r="K47" s="37">
        <f t="shared" si="7"/>
        <v>756.44439724041706</v>
      </c>
      <c r="L47" s="37">
        <f t="shared" si="9"/>
        <v>3760592.4931565118</v>
      </c>
      <c r="M47" s="37">
        <f t="shared" si="10"/>
        <v>2661171.3894917872</v>
      </c>
      <c r="N47" s="41">
        <f>'jan-mai'!M47</f>
        <v>2236757.0738839936</v>
      </c>
      <c r="O47" s="41">
        <f t="shared" si="8"/>
        <v>424414.31560779363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x14ac:dyDescent="0.2">
      <c r="A48" s="33">
        <v>1554</v>
      </c>
      <c r="B48" s="34" t="s">
        <v>280</v>
      </c>
      <c r="C48" s="36">
        <v>121243338</v>
      </c>
      <c r="D48" s="36">
        <f>jan!D48</f>
        <v>5828</v>
      </c>
      <c r="E48" s="37">
        <f t="shared" si="1"/>
        <v>20803.592656142759</v>
      </c>
      <c r="F48" s="38">
        <f t="shared" si="2"/>
        <v>0.90342288704635088</v>
      </c>
      <c r="G48" s="37">
        <f t="shared" si="3"/>
        <v>1334.3591002189808</v>
      </c>
      <c r="H48" s="39">
        <f t="shared" si="4"/>
        <v>0</v>
      </c>
      <c r="I48" s="37">
        <f t="shared" si="5"/>
        <v>1334.3591002189808</v>
      </c>
      <c r="J48" s="81">
        <f t="shared" si="6"/>
        <v>-312.51310507809114</v>
      </c>
      <c r="K48" s="37">
        <f t="shared" si="7"/>
        <v>1021.8459951408896</v>
      </c>
      <c r="L48" s="37">
        <f t="shared" si="9"/>
        <v>7776644.8360762196</v>
      </c>
      <c r="M48" s="37">
        <f t="shared" si="10"/>
        <v>5955318.4596811049</v>
      </c>
      <c r="N48" s="41">
        <f>'jan-mai'!M48</f>
        <v>5697106.3240356427</v>
      </c>
      <c r="O48" s="41">
        <f t="shared" si="8"/>
        <v>258212.1356454622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x14ac:dyDescent="0.2">
      <c r="A49" s="33">
        <v>1557</v>
      </c>
      <c r="B49" s="34" t="s">
        <v>281</v>
      </c>
      <c r="C49" s="36">
        <v>43781518</v>
      </c>
      <c r="D49" s="36">
        <f>jan!D49</f>
        <v>2669</v>
      </c>
      <c r="E49" s="37">
        <f t="shared" si="1"/>
        <v>16403.715998501313</v>
      </c>
      <c r="F49" s="38">
        <f t="shared" si="2"/>
        <v>0.71235255903160843</v>
      </c>
      <c r="G49" s="37">
        <f t="shared" si="3"/>
        <v>3974.2850948038481</v>
      </c>
      <c r="H49" s="39">
        <f t="shared" si="4"/>
        <v>1512.3696148244744</v>
      </c>
      <c r="I49" s="37">
        <f t="shared" si="5"/>
        <v>5486.654709628323</v>
      </c>
      <c r="J49" s="81">
        <f t="shared" si="6"/>
        <v>-312.51310507809114</v>
      </c>
      <c r="K49" s="37">
        <f t="shared" si="7"/>
        <v>5174.1416045502319</v>
      </c>
      <c r="L49" s="37">
        <f t="shared" si="9"/>
        <v>14643881.419997994</v>
      </c>
      <c r="M49" s="37">
        <f t="shared" si="10"/>
        <v>13809783.942544568</v>
      </c>
      <c r="N49" s="41">
        <f>'jan-mai'!M49</f>
        <v>11432138.940528676</v>
      </c>
      <c r="O49" s="41">
        <f t="shared" si="8"/>
        <v>2377645.0020158924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x14ac:dyDescent="0.2">
      <c r="A50" s="33">
        <v>1560</v>
      </c>
      <c r="B50" s="34" t="s">
        <v>282</v>
      </c>
      <c r="C50" s="36">
        <v>49649452</v>
      </c>
      <c r="D50" s="36">
        <f>jan!D50</f>
        <v>2960</v>
      </c>
      <c r="E50" s="37">
        <f t="shared" si="1"/>
        <v>16773.463513513514</v>
      </c>
      <c r="F50" s="38">
        <f t="shared" si="2"/>
        <v>0.72840932254413104</v>
      </c>
      <c r="G50" s="37">
        <f t="shared" si="3"/>
        <v>3752.4365857965277</v>
      </c>
      <c r="H50" s="39">
        <f t="shared" si="4"/>
        <v>1382.9579845702042</v>
      </c>
      <c r="I50" s="37">
        <f t="shared" si="5"/>
        <v>5135.3945703667323</v>
      </c>
      <c r="J50" s="81">
        <f t="shared" si="6"/>
        <v>-312.51310507809114</v>
      </c>
      <c r="K50" s="37">
        <f t="shared" si="7"/>
        <v>4822.8814652886413</v>
      </c>
      <c r="L50" s="37">
        <f t="shared" si="9"/>
        <v>15200767.928285528</v>
      </c>
      <c r="M50" s="37">
        <f t="shared" si="10"/>
        <v>14275729.137254378</v>
      </c>
      <c r="N50" s="41">
        <f>'jan-mai'!M50</f>
        <v>12100747.723909661</v>
      </c>
      <c r="O50" s="41">
        <f t="shared" si="8"/>
        <v>2174981.4133447167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x14ac:dyDescent="0.2">
      <c r="A51" s="33">
        <v>1563</v>
      </c>
      <c r="B51" s="34" t="s">
        <v>283</v>
      </c>
      <c r="C51" s="36">
        <v>152376702</v>
      </c>
      <c r="D51" s="36">
        <f>jan!D51</f>
        <v>6932</v>
      </c>
      <c r="E51" s="37">
        <f t="shared" si="1"/>
        <v>21981.63618003462</v>
      </c>
      <c r="F51" s="38">
        <f t="shared" si="2"/>
        <v>0.95458094897400503</v>
      </c>
      <c r="G51" s="37">
        <f t="shared" si="3"/>
        <v>627.53298588386383</v>
      </c>
      <c r="H51" s="39">
        <f t="shared" si="4"/>
        <v>0</v>
      </c>
      <c r="I51" s="37">
        <f t="shared" si="5"/>
        <v>627.53298588386383</v>
      </c>
      <c r="J51" s="81">
        <f t="shared" si="6"/>
        <v>-312.51310507809114</v>
      </c>
      <c r="K51" s="37">
        <f t="shared" si="7"/>
        <v>315.01988080577269</v>
      </c>
      <c r="L51" s="37">
        <f t="shared" si="9"/>
        <v>4350058.6581469439</v>
      </c>
      <c r="M51" s="37">
        <f t="shared" si="10"/>
        <v>2183717.8137456165</v>
      </c>
      <c r="N51" s="41">
        <f>'jan-mai'!M51</f>
        <v>486465.90021712281</v>
      </c>
      <c r="O51" s="41">
        <f t="shared" si="8"/>
        <v>1697251.9135284936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x14ac:dyDescent="0.2">
      <c r="A52" s="33">
        <v>1566</v>
      </c>
      <c r="B52" s="34" t="s">
        <v>284</v>
      </c>
      <c r="C52" s="36">
        <v>108243512</v>
      </c>
      <c r="D52" s="36">
        <f>jan!D52</f>
        <v>5849</v>
      </c>
      <c r="E52" s="37">
        <f t="shared" si="1"/>
        <v>18506.327919302446</v>
      </c>
      <c r="F52" s="38">
        <f t="shared" si="2"/>
        <v>0.80366119803571556</v>
      </c>
      <c r="G52" s="37">
        <f t="shared" si="3"/>
        <v>2712.7179423231682</v>
      </c>
      <c r="H52" s="39">
        <f t="shared" si="4"/>
        <v>776.45544254407787</v>
      </c>
      <c r="I52" s="37">
        <f t="shared" si="5"/>
        <v>3489.1733848672461</v>
      </c>
      <c r="J52" s="81">
        <f t="shared" si="6"/>
        <v>-312.51310507809114</v>
      </c>
      <c r="K52" s="37">
        <f t="shared" si="7"/>
        <v>3176.6602797891551</v>
      </c>
      <c r="L52" s="37">
        <f t="shared" si="9"/>
        <v>20408175.128088523</v>
      </c>
      <c r="M52" s="37">
        <f t="shared" si="10"/>
        <v>18580285.976486769</v>
      </c>
      <c r="N52" s="41">
        <f>'jan-mai'!M52</f>
        <v>13889349.790877571</v>
      </c>
      <c r="O52" s="41">
        <f t="shared" si="8"/>
        <v>4690936.1856091972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x14ac:dyDescent="0.2">
      <c r="A53" s="33">
        <v>1573</v>
      </c>
      <c r="B53" s="34" t="s">
        <v>286</v>
      </c>
      <c r="C53" s="36">
        <v>40559706</v>
      </c>
      <c r="D53" s="36">
        <f>jan!D53</f>
        <v>2120</v>
      </c>
      <c r="E53" s="37">
        <f t="shared" si="1"/>
        <v>19131.936792452831</v>
      </c>
      <c r="F53" s="38">
        <f t="shared" si="2"/>
        <v>0.8308290715701192</v>
      </c>
      <c r="G53" s="37">
        <f t="shared" si="3"/>
        <v>2337.3526184329376</v>
      </c>
      <c r="H53" s="39">
        <f t="shared" si="4"/>
        <v>557.49233694144345</v>
      </c>
      <c r="I53" s="37">
        <f t="shared" si="5"/>
        <v>2894.8449553743812</v>
      </c>
      <c r="J53" s="81">
        <f t="shared" si="6"/>
        <v>-312.51310507809114</v>
      </c>
      <c r="K53" s="37">
        <f t="shared" si="7"/>
        <v>2582.3318502962902</v>
      </c>
      <c r="L53" s="37">
        <f t="shared" si="9"/>
        <v>6137071.3053936884</v>
      </c>
      <c r="M53" s="37">
        <f t="shared" si="10"/>
        <v>5474543.522628135</v>
      </c>
      <c r="N53" s="41">
        <f>'jan-mai'!M53</f>
        <v>5065952.1002325928</v>
      </c>
      <c r="O53" s="41">
        <f t="shared" si="8"/>
        <v>408591.42239554226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x14ac:dyDescent="0.2">
      <c r="A54" s="33">
        <v>1576</v>
      </c>
      <c r="B54" s="34" t="s">
        <v>287</v>
      </c>
      <c r="C54" s="36">
        <v>65359847</v>
      </c>
      <c r="D54" s="36">
        <f>jan!D54</f>
        <v>3384</v>
      </c>
      <c r="E54" s="37">
        <f t="shared" si="1"/>
        <v>19314.375591016549</v>
      </c>
      <c r="F54" s="38">
        <f t="shared" si="2"/>
        <v>0.83875171208860844</v>
      </c>
      <c r="G54" s="37">
        <f t="shared" si="3"/>
        <v>2227.8893392947066</v>
      </c>
      <c r="H54" s="39">
        <f t="shared" si="4"/>
        <v>493.63875744414196</v>
      </c>
      <c r="I54" s="37">
        <f t="shared" si="5"/>
        <v>2721.5280967388485</v>
      </c>
      <c r="J54" s="81">
        <f t="shared" si="6"/>
        <v>-312.51310507809114</v>
      </c>
      <c r="K54" s="37">
        <f t="shared" si="7"/>
        <v>2409.0149916607575</v>
      </c>
      <c r="L54" s="37">
        <f t="shared" si="9"/>
        <v>9209651.0793642625</v>
      </c>
      <c r="M54" s="37">
        <f t="shared" si="10"/>
        <v>8152106.7317800028</v>
      </c>
      <c r="N54" s="41">
        <f>'jan-mai'!M54</f>
        <v>7130700.9639561763</v>
      </c>
      <c r="O54" s="41">
        <f t="shared" si="8"/>
        <v>1021405.7678238265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x14ac:dyDescent="0.2">
      <c r="A55" s="33">
        <v>1577</v>
      </c>
      <c r="B55" s="34" t="s">
        <v>271</v>
      </c>
      <c r="C55" s="36">
        <v>185769737</v>
      </c>
      <c r="D55" s="36">
        <f>jan!D55</f>
        <v>10809</v>
      </c>
      <c r="E55" s="37">
        <f t="shared" si="1"/>
        <v>17186.579424553613</v>
      </c>
      <c r="F55" s="38">
        <f t="shared" si="2"/>
        <v>0.7463494146813624</v>
      </c>
      <c r="G55" s="37">
        <f t="shared" si="3"/>
        <v>3504.5670391724684</v>
      </c>
      <c r="H55" s="39">
        <f t="shared" si="4"/>
        <v>1238.3674157061696</v>
      </c>
      <c r="I55" s="37">
        <f t="shared" si="5"/>
        <v>4742.9344548786376</v>
      </c>
      <c r="J55" s="81">
        <f t="shared" si="6"/>
        <v>-312.51310507809114</v>
      </c>
      <c r="K55" s="37">
        <f t="shared" si="7"/>
        <v>4430.4213498005465</v>
      </c>
      <c r="L55" s="37">
        <f t="shared" si="9"/>
        <v>51266378.52278319</v>
      </c>
      <c r="M55" s="37">
        <f t="shared" si="10"/>
        <v>47888424.369994104</v>
      </c>
      <c r="N55" s="41">
        <f>'jan-mai'!M55</f>
        <v>36991608.218780234</v>
      </c>
      <c r="O55" s="41">
        <f t="shared" si="8"/>
        <v>10896816.151213869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x14ac:dyDescent="0.2">
      <c r="A56" s="33">
        <v>1578</v>
      </c>
      <c r="B56" s="34" t="s">
        <v>394</v>
      </c>
      <c r="C56" s="36">
        <v>49540365</v>
      </c>
      <c r="D56" s="36">
        <f>jan!D56</f>
        <v>2491</v>
      </c>
      <c r="E56" s="37">
        <f t="shared" si="1"/>
        <v>19887.741870734644</v>
      </c>
      <c r="F56" s="38">
        <f t="shared" si="2"/>
        <v>0.86365088351153085</v>
      </c>
      <c r="G56" s="37">
        <f t="shared" si="3"/>
        <v>1883.8695714638495</v>
      </c>
      <c r="H56" s="39">
        <f t="shared" si="4"/>
        <v>292.96055954280871</v>
      </c>
      <c r="I56" s="37">
        <f t="shared" si="5"/>
        <v>2176.8301310066581</v>
      </c>
      <c r="J56" s="81">
        <f t="shared" si="6"/>
        <v>-312.51310507809114</v>
      </c>
      <c r="K56" s="37">
        <f t="shared" si="7"/>
        <v>1864.3170259285671</v>
      </c>
      <c r="L56" s="37">
        <f t="shared" si="9"/>
        <v>5422483.8563375855</v>
      </c>
      <c r="M56" s="37">
        <f t="shared" si="10"/>
        <v>4644013.7115880605</v>
      </c>
      <c r="N56" s="41">
        <f>'jan-mai'!M56</f>
        <v>2194666.4977732999</v>
      </c>
      <c r="O56" s="41">
        <f t="shared" si="8"/>
        <v>2449347.2138147606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x14ac:dyDescent="0.2">
      <c r="A57" s="33">
        <v>1579</v>
      </c>
      <c r="B57" s="34" t="s">
        <v>395</v>
      </c>
      <c r="C57" s="36">
        <v>242807206</v>
      </c>
      <c r="D57" s="36">
        <f>jan!D57</f>
        <v>13287</v>
      </c>
      <c r="E57" s="37">
        <f t="shared" si="1"/>
        <v>18274.042748551215</v>
      </c>
      <c r="F57" s="38">
        <f t="shared" si="2"/>
        <v>0.79357391440895375</v>
      </c>
      <c r="G57" s="37">
        <f t="shared" si="3"/>
        <v>2852.0890447739066</v>
      </c>
      <c r="H57" s="39">
        <f t="shared" si="4"/>
        <v>857.75525230700873</v>
      </c>
      <c r="I57" s="37">
        <f t="shared" si="5"/>
        <v>3709.8442970809156</v>
      </c>
      <c r="J57" s="81">
        <f t="shared" si="6"/>
        <v>-312.51310507809114</v>
      </c>
      <c r="K57" s="37">
        <f t="shared" si="7"/>
        <v>3397.3311920028245</v>
      </c>
      <c r="L57" s="37">
        <f t="shared" si="9"/>
        <v>49292701.175314128</v>
      </c>
      <c r="M57" s="37">
        <f t="shared" si="10"/>
        <v>45140339.548141532</v>
      </c>
      <c r="N57" s="41">
        <f>'jan-mai'!M57</f>
        <v>39056431.056127571</v>
      </c>
      <c r="O57" s="41">
        <f t="shared" si="8"/>
        <v>6083908.4920139611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x14ac:dyDescent="0.2">
      <c r="A58" s="33">
        <v>1804</v>
      </c>
      <c r="B58" s="34" t="s">
        <v>288</v>
      </c>
      <c r="C58" s="36">
        <v>1169301048</v>
      </c>
      <c r="D58" s="36">
        <f>jan!D58</f>
        <v>52803</v>
      </c>
      <c r="E58" s="37">
        <f t="shared" si="1"/>
        <v>22144.594966195102</v>
      </c>
      <c r="F58" s="38">
        <f t="shared" si="2"/>
        <v>0.96165764478785043</v>
      </c>
      <c r="G58" s="37">
        <f t="shared" si="3"/>
        <v>529.75771418757506</v>
      </c>
      <c r="H58" s="39">
        <f t="shared" si="4"/>
        <v>0</v>
      </c>
      <c r="I58" s="37">
        <f t="shared" si="5"/>
        <v>529.75771418757506</v>
      </c>
      <c r="J58" s="81">
        <f t="shared" si="6"/>
        <v>-312.51310507809114</v>
      </c>
      <c r="K58" s="37">
        <f t="shared" si="7"/>
        <v>217.24460910948392</v>
      </c>
      <c r="L58" s="37">
        <f t="shared" si="9"/>
        <v>27972796.582246527</v>
      </c>
      <c r="M58" s="37">
        <f t="shared" si="10"/>
        <v>11471167.094808079</v>
      </c>
      <c r="N58" s="41">
        <f>'jan-mai'!M58</f>
        <v>4178608.0368096004</v>
      </c>
      <c r="O58" s="41">
        <f t="shared" si="8"/>
        <v>7292559.0579984784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x14ac:dyDescent="0.2">
      <c r="A59" s="33">
        <v>1806</v>
      </c>
      <c r="B59" s="34" t="s">
        <v>289</v>
      </c>
      <c r="C59" s="36">
        <v>426949882</v>
      </c>
      <c r="D59" s="36">
        <f>jan!D59</f>
        <v>21530</v>
      </c>
      <c r="E59" s="37">
        <f t="shared" si="1"/>
        <v>19830.4636321412</v>
      </c>
      <c r="F59" s="38">
        <f t="shared" si="2"/>
        <v>0.86116350200342673</v>
      </c>
      <c r="G59" s="37">
        <f t="shared" si="3"/>
        <v>1918.2365146199161</v>
      </c>
      <c r="H59" s="39">
        <f t="shared" si="4"/>
        <v>313.0079430505142</v>
      </c>
      <c r="I59" s="37">
        <f t="shared" si="5"/>
        <v>2231.2444576704302</v>
      </c>
      <c r="J59" s="81">
        <f t="shared" si="6"/>
        <v>-312.51310507809114</v>
      </c>
      <c r="K59" s="37">
        <f t="shared" si="7"/>
        <v>1918.7313525923391</v>
      </c>
      <c r="L59" s="37">
        <f t="shared" si="9"/>
        <v>48038693.173644364</v>
      </c>
      <c r="M59" s="37">
        <f t="shared" si="10"/>
        <v>41310286.021313064</v>
      </c>
      <c r="N59" s="41">
        <f>'jan-mai'!M59</f>
        <v>34034322.766984783</v>
      </c>
      <c r="O59" s="41">
        <f t="shared" si="8"/>
        <v>7275963.2543282807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x14ac:dyDescent="0.2">
      <c r="A60" s="33">
        <v>1811</v>
      </c>
      <c r="B60" s="34" t="s">
        <v>290</v>
      </c>
      <c r="C60" s="36">
        <v>31607768</v>
      </c>
      <c r="D60" s="36">
        <f>jan!D60</f>
        <v>1406</v>
      </c>
      <c r="E60" s="37">
        <f t="shared" si="1"/>
        <v>22480.63157894737</v>
      </c>
      <c r="F60" s="38">
        <f t="shared" si="2"/>
        <v>0.97625046881895794</v>
      </c>
      <c r="G60" s="37">
        <f t="shared" si="3"/>
        <v>328.13574653621396</v>
      </c>
      <c r="H60" s="39">
        <f t="shared" si="4"/>
        <v>0</v>
      </c>
      <c r="I60" s="37">
        <f t="shared" si="5"/>
        <v>328.13574653621396</v>
      </c>
      <c r="J60" s="81">
        <f t="shared" si="6"/>
        <v>-312.51310507809114</v>
      </c>
      <c r="K60" s="37">
        <f t="shared" si="7"/>
        <v>15.622641458122814</v>
      </c>
      <c r="L60" s="37">
        <f t="shared" si="9"/>
        <v>461358.85962991684</v>
      </c>
      <c r="M60" s="37">
        <f t="shared" si="10"/>
        <v>21965.433890120676</v>
      </c>
      <c r="N60" s="41">
        <f>'jan-mai'!M60</f>
        <v>-244721.95330275901</v>
      </c>
      <c r="O60" s="41">
        <f t="shared" si="8"/>
        <v>266687.38719287969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x14ac:dyDescent="0.2">
      <c r="A61" s="33">
        <v>1812</v>
      </c>
      <c r="B61" s="34" t="s">
        <v>291</v>
      </c>
      <c r="C61" s="36">
        <v>35891283</v>
      </c>
      <c r="D61" s="36">
        <f>jan!D61</f>
        <v>1981</v>
      </c>
      <c r="E61" s="37">
        <f t="shared" si="1"/>
        <v>18117.760222110046</v>
      </c>
      <c r="F61" s="38">
        <f t="shared" si="2"/>
        <v>0.78678714379841264</v>
      </c>
      <c r="G61" s="37">
        <f t="shared" si="3"/>
        <v>2945.8585606386082</v>
      </c>
      <c r="H61" s="39">
        <f t="shared" si="4"/>
        <v>912.45413656141807</v>
      </c>
      <c r="I61" s="37">
        <f t="shared" si="5"/>
        <v>3858.3126972000264</v>
      </c>
      <c r="J61" s="81">
        <f t="shared" si="6"/>
        <v>-312.51310507809114</v>
      </c>
      <c r="K61" s="37">
        <f t="shared" si="7"/>
        <v>3545.7995921219353</v>
      </c>
      <c r="L61" s="37">
        <f t="shared" si="9"/>
        <v>7643317.4531532526</v>
      </c>
      <c r="M61" s="37">
        <f t="shared" si="10"/>
        <v>7024228.9919935539</v>
      </c>
      <c r="N61" s="41">
        <f>'jan-mai'!M61</f>
        <v>5528342.1887550782</v>
      </c>
      <c r="O61" s="41">
        <f t="shared" si="8"/>
        <v>1495886.8032384757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x14ac:dyDescent="0.2">
      <c r="A62" s="33">
        <v>1813</v>
      </c>
      <c r="B62" s="34" t="s">
        <v>292</v>
      </c>
      <c r="C62" s="36">
        <v>173276388</v>
      </c>
      <c r="D62" s="36">
        <f>jan!D62</f>
        <v>7777</v>
      </c>
      <c r="E62" s="37">
        <f t="shared" si="1"/>
        <v>22280.620804937636</v>
      </c>
      <c r="F62" s="38">
        <f t="shared" si="2"/>
        <v>0.96756474256566605</v>
      </c>
      <c r="G62" s="37">
        <f t="shared" si="3"/>
        <v>448.14221094205419</v>
      </c>
      <c r="H62" s="39">
        <f t="shared" si="4"/>
        <v>0</v>
      </c>
      <c r="I62" s="37">
        <f t="shared" si="5"/>
        <v>448.14221094205419</v>
      </c>
      <c r="J62" s="81">
        <f t="shared" si="6"/>
        <v>-312.51310507809114</v>
      </c>
      <c r="K62" s="37">
        <f t="shared" si="7"/>
        <v>135.62910586396305</v>
      </c>
      <c r="L62" s="37">
        <f t="shared" si="9"/>
        <v>3485201.9744963553</v>
      </c>
      <c r="M62" s="37">
        <f t="shared" si="10"/>
        <v>1054787.5563040406</v>
      </c>
      <c r="N62" s="41">
        <f>'jan-mai'!M62</f>
        <v>-1159676.6384321218</v>
      </c>
      <c r="O62" s="41">
        <f t="shared" si="8"/>
        <v>2214464.1947361622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x14ac:dyDescent="0.2">
      <c r="A63" s="33">
        <v>1815</v>
      </c>
      <c r="B63" s="34" t="s">
        <v>293</v>
      </c>
      <c r="C63" s="36">
        <v>23820796</v>
      </c>
      <c r="D63" s="36">
        <f>jan!D63</f>
        <v>1175</v>
      </c>
      <c r="E63" s="37">
        <f t="shared" si="1"/>
        <v>20273.017872340424</v>
      </c>
      <c r="F63" s="38">
        <f t="shared" si="2"/>
        <v>0.88038199161547614</v>
      </c>
      <c r="G63" s="37">
        <f t="shared" si="3"/>
        <v>1652.7039705003815</v>
      </c>
      <c r="H63" s="39">
        <f t="shared" si="4"/>
        <v>158.1139589807857</v>
      </c>
      <c r="I63" s="37">
        <f t="shared" si="5"/>
        <v>1810.8179294811671</v>
      </c>
      <c r="J63" s="81">
        <f t="shared" si="6"/>
        <v>-312.51310507809114</v>
      </c>
      <c r="K63" s="37">
        <f t="shared" si="7"/>
        <v>1498.3048244030761</v>
      </c>
      <c r="L63" s="37">
        <f t="shared" si="9"/>
        <v>2127711.0671403715</v>
      </c>
      <c r="M63" s="37">
        <f t="shared" si="10"/>
        <v>1760508.1686736143</v>
      </c>
      <c r="N63" s="41">
        <f>'jan-mai'!M63</f>
        <v>1051955.1923458958</v>
      </c>
      <c r="O63" s="41">
        <f t="shared" si="8"/>
        <v>708552.97632771847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x14ac:dyDescent="0.2">
      <c r="A64" s="33">
        <v>1816</v>
      </c>
      <c r="B64" s="34" t="s">
        <v>294</v>
      </c>
      <c r="C64" s="36">
        <v>8662305</v>
      </c>
      <c r="D64" s="36">
        <f>jan!D64</f>
        <v>462</v>
      </c>
      <c r="E64" s="37">
        <f t="shared" si="1"/>
        <v>18749.577922077922</v>
      </c>
      <c r="F64" s="38">
        <f t="shared" si="2"/>
        <v>0.81422464365848712</v>
      </c>
      <c r="G64" s="37">
        <f t="shared" si="3"/>
        <v>2566.7679406578827</v>
      </c>
      <c r="H64" s="39">
        <f t="shared" si="4"/>
        <v>691.31794157266131</v>
      </c>
      <c r="I64" s="37">
        <f t="shared" si="5"/>
        <v>3258.085882230544</v>
      </c>
      <c r="J64" s="81">
        <f t="shared" si="6"/>
        <v>-312.51310507809114</v>
      </c>
      <c r="K64" s="37">
        <f t="shared" si="7"/>
        <v>2945.572777152453</v>
      </c>
      <c r="L64" s="37">
        <f t="shared" si="9"/>
        <v>1505235.6775905113</v>
      </c>
      <c r="M64" s="37">
        <f t="shared" si="10"/>
        <v>1360854.6230444333</v>
      </c>
      <c r="N64" s="41">
        <f>'jan-mai'!M64</f>
        <v>762693.12052238605</v>
      </c>
      <c r="O64" s="41">
        <f t="shared" si="8"/>
        <v>598161.50252204726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x14ac:dyDescent="0.2">
      <c r="A65" s="33">
        <v>1818</v>
      </c>
      <c r="B65" s="34" t="s">
        <v>396</v>
      </c>
      <c r="C65" s="36">
        <v>37982228</v>
      </c>
      <c r="D65" s="36">
        <f>jan!D65</f>
        <v>1825</v>
      </c>
      <c r="E65" s="37">
        <f t="shared" si="1"/>
        <v>20812.179726027396</v>
      </c>
      <c r="F65" s="38">
        <f t="shared" si="2"/>
        <v>0.90379579164964097</v>
      </c>
      <c r="G65" s="37">
        <f t="shared" si="3"/>
        <v>1329.2068582881984</v>
      </c>
      <c r="H65" s="39">
        <f t="shared" si="4"/>
        <v>0</v>
      </c>
      <c r="I65" s="37">
        <f t="shared" si="5"/>
        <v>1329.2068582881984</v>
      </c>
      <c r="J65" s="81">
        <f t="shared" si="6"/>
        <v>-312.51310507809114</v>
      </c>
      <c r="K65" s="37">
        <f t="shared" si="7"/>
        <v>1016.6937532101073</v>
      </c>
      <c r="L65" s="37">
        <f t="shared" si="9"/>
        <v>2425802.5163759622</v>
      </c>
      <c r="M65" s="37">
        <f t="shared" si="10"/>
        <v>1855466.0996084458</v>
      </c>
      <c r="N65" s="41">
        <f>'jan-mai'!M65</f>
        <v>2597398.9136436246</v>
      </c>
      <c r="O65" s="41">
        <f t="shared" si="8"/>
        <v>-741932.81403517886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x14ac:dyDescent="0.2">
      <c r="A66" s="33">
        <v>1820</v>
      </c>
      <c r="B66" s="34" t="s">
        <v>295</v>
      </c>
      <c r="C66" s="36">
        <v>134295398</v>
      </c>
      <c r="D66" s="36">
        <f>jan!D66</f>
        <v>7333</v>
      </c>
      <c r="E66" s="37">
        <f t="shared" si="1"/>
        <v>18313.84126551207</v>
      </c>
      <c r="F66" s="38">
        <f t="shared" si="2"/>
        <v>0.79530221642328502</v>
      </c>
      <c r="G66" s="37">
        <f t="shared" si="3"/>
        <v>2828.2099345973938</v>
      </c>
      <c r="H66" s="39">
        <f t="shared" si="4"/>
        <v>843.82577137070962</v>
      </c>
      <c r="I66" s="37">
        <f t="shared" si="5"/>
        <v>3672.0357059681037</v>
      </c>
      <c r="J66" s="81">
        <f t="shared" si="6"/>
        <v>-312.51310507809114</v>
      </c>
      <c r="K66" s="37">
        <f t="shared" si="7"/>
        <v>3359.5226008900127</v>
      </c>
      <c r="L66" s="37">
        <f t="shared" si="9"/>
        <v>26927037.831864104</v>
      </c>
      <c r="M66" s="37">
        <f t="shared" si="10"/>
        <v>24635379.232326463</v>
      </c>
      <c r="N66" s="41">
        <f>'jan-mai'!M66</f>
        <v>18833178.681040384</v>
      </c>
      <c r="O66" s="41">
        <f t="shared" si="8"/>
        <v>5802200.551286079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x14ac:dyDescent="0.2">
      <c r="A67" s="33">
        <v>1822</v>
      </c>
      <c r="B67" s="34" t="s">
        <v>296</v>
      </c>
      <c r="C67" s="36">
        <v>33759601</v>
      </c>
      <c r="D67" s="36">
        <f>jan!D67</f>
        <v>2257</v>
      </c>
      <c r="E67" s="37">
        <f t="shared" si="1"/>
        <v>14957.731945059813</v>
      </c>
      <c r="F67" s="38">
        <f t="shared" si="2"/>
        <v>0.64955883345857013</v>
      </c>
      <c r="G67" s="37">
        <f t="shared" si="3"/>
        <v>4841.8755268687482</v>
      </c>
      <c r="H67" s="39">
        <f t="shared" si="4"/>
        <v>2018.4640335289994</v>
      </c>
      <c r="I67" s="37">
        <f t="shared" si="5"/>
        <v>6860.3395603977478</v>
      </c>
      <c r="J67" s="81">
        <f t="shared" si="6"/>
        <v>-312.51310507809114</v>
      </c>
      <c r="K67" s="37">
        <f t="shared" si="7"/>
        <v>6547.8264553196568</v>
      </c>
      <c r="L67" s="37">
        <f t="shared" si="9"/>
        <v>15483786.387817716</v>
      </c>
      <c r="M67" s="37">
        <f t="shared" si="10"/>
        <v>14778444.309656465</v>
      </c>
      <c r="N67" s="41">
        <f>'jan-mai'!M67</f>
        <v>11824455.810106115</v>
      </c>
      <c r="O67" s="41">
        <f t="shared" si="8"/>
        <v>2953988.49955035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x14ac:dyDescent="0.2">
      <c r="A68" s="33">
        <v>1824</v>
      </c>
      <c r="B68" s="34" t="s">
        <v>297</v>
      </c>
      <c r="C68" s="36">
        <v>244235504</v>
      </c>
      <c r="D68" s="36">
        <f>jan!D68</f>
        <v>13233</v>
      </c>
      <c r="E68" s="37">
        <f t="shared" si="1"/>
        <v>18456.548326154312</v>
      </c>
      <c r="F68" s="38">
        <f t="shared" si="2"/>
        <v>0.80149945489349916</v>
      </c>
      <c r="G68" s="37">
        <f t="shared" si="3"/>
        <v>2742.5856982120486</v>
      </c>
      <c r="H68" s="39">
        <f t="shared" si="4"/>
        <v>793.87830014592487</v>
      </c>
      <c r="I68" s="37">
        <f t="shared" si="5"/>
        <v>3536.4639983579737</v>
      </c>
      <c r="J68" s="81">
        <f t="shared" si="6"/>
        <v>-312.51310507809114</v>
      </c>
      <c r="K68" s="37">
        <f t="shared" si="7"/>
        <v>3223.9508932798826</v>
      </c>
      <c r="L68" s="37">
        <f t="shared" si="9"/>
        <v>46798028.090271063</v>
      </c>
      <c r="M68" s="37">
        <f t="shared" si="10"/>
        <v>42662542.170772687</v>
      </c>
      <c r="N68" s="41">
        <f>'jan-mai'!M68</f>
        <v>31894982.11281978</v>
      </c>
      <c r="O68" s="41">
        <f t="shared" si="8"/>
        <v>10767560.057952907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x14ac:dyDescent="0.2">
      <c r="A69" s="33">
        <v>1825</v>
      </c>
      <c r="B69" s="34" t="s">
        <v>298</v>
      </c>
      <c r="C69" s="36">
        <v>24950038</v>
      </c>
      <c r="D69" s="36">
        <f>jan!D69</f>
        <v>1461</v>
      </c>
      <c r="E69" s="37">
        <f t="shared" si="1"/>
        <v>17077.37029431896</v>
      </c>
      <c r="F69" s="38">
        <f t="shared" si="2"/>
        <v>0.74160686711473911</v>
      </c>
      <c r="G69" s="37">
        <f t="shared" si="3"/>
        <v>3570.09251731326</v>
      </c>
      <c r="H69" s="39">
        <f t="shared" si="4"/>
        <v>1276.5906112882981</v>
      </c>
      <c r="I69" s="37">
        <f t="shared" si="5"/>
        <v>4846.6831286015586</v>
      </c>
      <c r="J69" s="81">
        <f t="shared" si="6"/>
        <v>-312.51310507809114</v>
      </c>
      <c r="K69" s="37">
        <f t="shared" si="7"/>
        <v>4534.1700235234675</v>
      </c>
      <c r="L69" s="37">
        <f t="shared" si="9"/>
        <v>7081004.0508868769</v>
      </c>
      <c r="M69" s="37">
        <f t="shared" si="10"/>
        <v>6624422.4043677859</v>
      </c>
      <c r="N69" s="41">
        <f>'jan-mai'!M69</f>
        <v>4804929.0717168972</v>
      </c>
      <c r="O69" s="41">
        <f t="shared" si="8"/>
        <v>1819493.3326508887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x14ac:dyDescent="0.2">
      <c r="A70" s="33">
        <v>1826</v>
      </c>
      <c r="B70" s="34" t="s">
        <v>397</v>
      </c>
      <c r="C70" s="36">
        <v>20586329</v>
      </c>
      <c r="D70" s="36">
        <f>jan!D70</f>
        <v>1273</v>
      </c>
      <c r="E70" s="37">
        <f t="shared" si="1"/>
        <v>16171.507462686568</v>
      </c>
      <c r="F70" s="38">
        <f t="shared" si="2"/>
        <v>0.70226860337596742</v>
      </c>
      <c r="G70" s="37">
        <f t="shared" si="3"/>
        <v>4113.6102162926954</v>
      </c>
      <c r="H70" s="39">
        <f t="shared" si="4"/>
        <v>1593.6426023596352</v>
      </c>
      <c r="I70" s="37">
        <f t="shared" si="5"/>
        <v>5707.2528186523305</v>
      </c>
      <c r="J70" s="81">
        <f t="shared" si="6"/>
        <v>-312.51310507809114</v>
      </c>
      <c r="K70" s="37">
        <f t="shared" si="7"/>
        <v>5394.7397135742394</v>
      </c>
      <c r="L70" s="37">
        <f t="shared" si="9"/>
        <v>7265332.8381444169</v>
      </c>
      <c r="M70" s="37">
        <f t="shared" si="10"/>
        <v>6867503.6553800069</v>
      </c>
      <c r="N70" s="41">
        <f>'jan-mai'!M70</f>
        <v>4956739.0709415535</v>
      </c>
      <c r="O70" s="41">
        <f t="shared" si="8"/>
        <v>1910764.5844384534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x14ac:dyDescent="0.2">
      <c r="A71" s="33">
        <v>1827</v>
      </c>
      <c r="B71" s="34" t="s">
        <v>299</v>
      </c>
      <c r="C71" s="36">
        <v>30326613</v>
      </c>
      <c r="D71" s="36">
        <f>jan!D71</f>
        <v>1369</v>
      </c>
      <c r="E71" s="37">
        <f t="shared" si="1"/>
        <v>22152.383491599707</v>
      </c>
      <c r="F71" s="38">
        <f t="shared" si="2"/>
        <v>0.96199587156546351</v>
      </c>
      <c r="G71" s="37">
        <f t="shared" si="3"/>
        <v>525.084598944812</v>
      </c>
      <c r="H71" s="39">
        <f t="shared" si="4"/>
        <v>0</v>
      </c>
      <c r="I71" s="37">
        <f t="shared" si="5"/>
        <v>525.084598944812</v>
      </c>
      <c r="J71" s="81">
        <f t="shared" si="6"/>
        <v>-312.51310507809114</v>
      </c>
      <c r="K71" s="37">
        <f t="shared" si="7"/>
        <v>212.57149386672086</v>
      </c>
      <c r="L71" s="37">
        <f t="shared" si="9"/>
        <v>718840.81595544762</v>
      </c>
      <c r="M71" s="37">
        <f t="shared" si="10"/>
        <v>291010.37510354083</v>
      </c>
      <c r="N71" s="41">
        <f>'jan-mai'!M71</f>
        <v>663729.10862625868</v>
      </c>
      <c r="O71" s="41">
        <f t="shared" si="8"/>
        <v>-372718.73352271784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x14ac:dyDescent="0.2">
      <c r="A72" s="33">
        <v>1828</v>
      </c>
      <c r="B72" s="34" t="s">
        <v>300</v>
      </c>
      <c r="C72" s="36">
        <v>27141233</v>
      </c>
      <c r="D72" s="36">
        <f>jan!D72</f>
        <v>1698</v>
      </c>
      <c r="E72" s="37">
        <f t="shared" si="1"/>
        <v>15984.236160188457</v>
      </c>
      <c r="F72" s="38">
        <f t="shared" si="2"/>
        <v>0.69413610513106361</v>
      </c>
      <c r="G72" s="37">
        <f t="shared" si="3"/>
        <v>4225.9729977915622</v>
      </c>
      <c r="H72" s="39">
        <f t="shared" si="4"/>
        <v>1659.1875582339742</v>
      </c>
      <c r="I72" s="37">
        <f t="shared" si="5"/>
        <v>5885.1605560255366</v>
      </c>
      <c r="J72" s="81">
        <f t="shared" si="6"/>
        <v>-312.51310507809114</v>
      </c>
      <c r="K72" s="37">
        <f t="shared" si="7"/>
        <v>5572.6474509474456</v>
      </c>
      <c r="L72" s="37">
        <f t="shared" si="9"/>
        <v>9993002.624131361</v>
      </c>
      <c r="M72" s="37">
        <f t="shared" si="10"/>
        <v>9462355.3717087619</v>
      </c>
      <c r="N72" s="41">
        <f>'jan-mai'!M72</f>
        <v>7797160.6117900694</v>
      </c>
      <c r="O72" s="41">
        <f t="shared" si="8"/>
        <v>1665194.7599186925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x14ac:dyDescent="0.2">
      <c r="A73" s="33">
        <v>1832</v>
      </c>
      <c r="B73" s="34" t="s">
        <v>301</v>
      </c>
      <c r="C73" s="36">
        <v>101437828</v>
      </c>
      <c r="D73" s="36">
        <f>jan!D73</f>
        <v>4420</v>
      </c>
      <c r="E73" s="37">
        <f t="shared" ref="E73:E136" si="11">(C73)/D73</f>
        <v>22949.734841628961</v>
      </c>
      <c r="F73" s="38">
        <f t="shared" ref="F73:F136" si="12">IF(ISNUMBER(C73),E73/E$365,"")</f>
        <v>0.99662188403072083</v>
      </c>
      <c r="G73" s="37">
        <f t="shared" ref="G73:G136" si="13">(E$365-E73)*0.6</f>
        <v>46.673788927259736</v>
      </c>
      <c r="H73" s="39">
        <f t="shared" ref="H73:H136" si="14">IF(E73&gt;=E$365*0.9,0,IF(E73&lt;0.9*E$365,(E$365*0.9-E73)*0.35))</f>
        <v>0</v>
      </c>
      <c r="I73" s="37">
        <f t="shared" ref="I73:I136" si="15">G73+H73</f>
        <v>46.673788927259736</v>
      </c>
      <c r="J73" s="81">
        <f t="shared" ref="J73:J136" si="16">I$367</f>
        <v>-312.51310507809114</v>
      </c>
      <c r="K73" s="37">
        <f t="shared" ref="K73:K136" si="17">I73+J73</f>
        <v>-265.83931615083139</v>
      </c>
      <c r="L73" s="37">
        <f t="shared" ref="L73:L136" si="18">(I73*D73)</f>
        <v>206298.14705848804</v>
      </c>
      <c r="M73" s="37">
        <f t="shared" ref="M73:M136" si="19">(K73*D73)</f>
        <v>-1175009.7773866747</v>
      </c>
      <c r="N73" s="41">
        <f>'jan-mai'!M73</f>
        <v>-5227607.079088334</v>
      </c>
      <c r="O73" s="41">
        <f t="shared" ref="O73:O136" si="20">M73-N73</f>
        <v>4052597.3017016593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x14ac:dyDescent="0.2">
      <c r="A74" s="33">
        <v>1833</v>
      </c>
      <c r="B74" s="34" t="s">
        <v>302</v>
      </c>
      <c r="C74" s="36">
        <v>504681694</v>
      </c>
      <c r="D74" s="36">
        <f>jan!D74</f>
        <v>26092</v>
      </c>
      <c r="E74" s="37">
        <f t="shared" si="11"/>
        <v>19342.39207419899</v>
      </c>
      <c r="F74" s="38">
        <f t="shared" si="12"/>
        <v>0.8399683640650204</v>
      </c>
      <c r="G74" s="37">
        <f t="shared" si="13"/>
        <v>2211.0794493852422</v>
      </c>
      <c r="H74" s="39">
        <f t="shared" si="14"/>
        <v>483.83298833028783</v>
      </c>
      <c r="I74" s="37">
        <f t="shared" si="15"/>
        <v>2694.9124377155299</v>
      </c>
      <c r="J74" s="81">
        <f t="shared" si="16"/>
        <v>-312.51310507809114</v>
      </c>
      <c r="K74" s="37">
        <f t="shared" si="17"/>
        <v>2382.3993326374389</v>
      </c>
      <c r="L74" s="37">
        <f t="shared" si="18"/>
        <v>70315655.324873611</v>
      </c>
      <c r="M74" s="37">
        <f t="shared" si="19"/>
        <v>62161563.387176052</v>
      </c>
      <c r="N74" s="41">
        <f>'jan-mai'!M74</f>
        <v>40593000.225692853</v>
      </c>
      <c r="O74" s="41">
        <f t="shared" si="20"/>
        <v>21568563.161483198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x14ac:dyDescent="0.2">
      <c r="A75" s="33">
        <v>1834</v>
      </c>
      <c r="B75" s="34" t="s">
        <v>303</v>
      </c>
      <c r="C75" s="36">
        <v>53012157</v>
      </c>
      <c r="D75" s="36">
        <f>jan!D75</f>
        <v>1869</v>
      </c>
      <c r="E75" s="37">
        <f t="shared" si="11"/>
        <v>28363.914927768859</v>
      </c>
      <c r="F75" s="38">
        <f t="shared" si="12"/>
        <v>1.2317396487964665</v>
      </c>
      <c r="G75" s="37">
        <f t="shared" si="13"/>
        <v>-3201.8342627566794</v>
      </c>
      <c r="H75" s="39">
        <f t="shared" si="14"/>
        <v>0</v>
      </c>
      <c r="I75" s="37">
        <f t="shared" si="15"/>
        <v>-3201.8342627566794</v>
      </c>
      <c r="J75" s="81">
        <f t="shared" si="16"/>
        <v>-312.51310507809114</v>
      </c>
      <c r="K75" s="37">
        <f t="shared" si="17"/>
        <v>-3514.3473678347705</v>
      </c>
      <c r="L75" s="37">
        <f t="shared" si="18"/>
        <v>-5984228.2370922342</v>
      </c>
      <c r="M75" s="37">
        <f t="shared" si="19"/>
        <v>-6568315.2304831864</v>
      </c>
      <c r="N75" s="41">
        <f>'jan-mai'!M75</f>
        <v>-5809812.5012253616</v>
      </c>
      <c r="O75" s="41">
        <f t="shared" si="20"/>
        <v>-758502.72925782483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x14ac:dyDescent="0.2">
      <c r="A76" s="33">
        <v>1835</v>
      </c>
      <c r="B76" s="34" t="s">
        <v>304</v>
      </c>
      <c r="C76" s="36">
        <v>9479198</v>
      </c>
      <c r="D76" s="36">
        <f>jan!D76</f>
        <v>450</v>
      </c>
      <c r="E76" s="37">
        <f t="shared" si="11"/>
        <v>21064.884444444444</v>
      </c>
      <c r="F76" s="38">
        <f t="shared" si="12"/>
        <v>0.91476982051360034</v>
      </c>
      <c r="G76" s="37">
        <f t="shared" si="13"/>
        <v>1177.5840272379696</v>
      </c>
      <c r="H76" s="39">
        <f t="shared" si="14"/>
        <v>0</v>
      </c>
      <c r="I76" s="37">
        <f t="shared" si="15"/>
        <v>1177.5840272379696</v>
      </c>
      <c r="J76" s="81">
        <f t="shared" si="16"/>
        <v>-312.51310507809114</v>
      </c>
      <c r="K76" s="37">
        <f t="shared" si="17"/>
        <v>865.07092215987848</v>
      </c>
      <c r="L76" s="37">
        <f t="shared" si="18"/>
        <v>529912.81225708628</v>
      </c>
      <c r="M76" s="37">
        <f t="shared" si="19"/>
        <v>389281.91497194534</v>
      </c>
      <c r="N76" s="41">
        <f>'jan-mai'!M76</f>
        <v>979845.11089842836</v>
      </c>
      <c r="O76" s="41">
        <f t="shared" si="20"/>
        <v>-590563.19592648302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x14ac:dyDescent="0.2">
      <c r="A77" s="33">
        <v>1836</v>
      </c>
      <c r="B77" s="34" t="s">
        <v>305</v>
      </c>
      <c r="C77" s="36">
        <v>20202915</v>
      </c>
      <c r="D77" s="36">
        <f>jan!D77</f>
        <v>1153</v>
      </c>
      <c r="E77" s="37">
        <f t="shared" si="11"/>
        <v>17522.042497831742</v>
      </c>
      <c r="F77" s="38">
        <f t="shared" si="12"/>
        <v>0.76091733201985545</v>
      </c>
      <c r="G77" s="37">
        <f t="shared" si="13"/>
        <v>3303.2891952055907</v>
      </c>
      <c r="H77" s="39">
        <f t="shared" si="14"/>
        <v>1120.9553400588243</v>
      </c>
      <c r="I77" s="37">
        <f t="shared" si="15"/>
        <v>4424.2445352644154</v>
      </c>
      <c r="J77" s="81">
        <f t="shared" si="16"/>
        <v>-312.51310507809114</v>
      </c>
      <c r="K77" s="37">
        <f t="shared" si="17"/>
        <v>4111.7314301863244</v>
      </c>
      <c r="L77" s="37">
        <f t="shared" si="18"/>
        <v>5101153.9491598709</v>
      </c>
      <c r="M77" s="37">
        <f t="shared" si="19"/>
        <v>4740826.3390048323</v>
      </c>
      <c r="N77" s="41">
        <f>'jan-mai'!M77</f>
        <v>3864887.3747019721</v>
      </c>
      <c r="O77" s="41">
        <f t="shared" si="20"/>
        <v>875938.9643028602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x14ac:dyDescent="0.2">
      <c r="A78" s="33">
        <v>1837</v>
      </c>
      <c r="B78" s="34" t="s">
        <v>306</v>
      </c>
      <c r="C78" s="36">
        <v>126744326</v>
      </c>
      <c r="D78" s="36">
        <f>jan!D78</f>
        <v>6214</v>
      </c>
      <c r="E78" s="37">
        <f t="shared" si="11"/>
        <v>20396.576440296107</v>
      </c>
      <c r="F78" s="38">
        <f t="shared" si="12"/>
        <v>0.88574768205303023</v>
      </c>
      <c r="G78" s="37">
        <f t="shared" si="13"/>
        <v>1578.5688297269719</v>
      </c>
      <c r="H78" s="39">
        <f t="shared" si="14"/>
        <v>114.86846019629682</v>
      </c>
      <c r="I78" s="37">
        <f t="shared" si="15"/>
        <v>1693.4372899232687</v>
      </c>
      <c r="J78" s="81">
        <f t="shared" si="16"/>
        <v>-312.51310507809114</v>
      </c>
      <c r="K78" s="37">
        <f t="shared" si="17"/>
        <v>1380.9241848451775</v>
      </c>
      <c r="L78" s="37">
        <f t="shared" si="18"/>
        <v>10523019.319583192</v>
      </c>
      <c r="M78" s="37">
        <f t="shared" si="19"/>
        <v>8581062.8846279327</v>
      </c>
      <c r="N78" s="41">
        <f>'jan-mai'!M78</f>
        <v>4166596.2911640448</v>
      </c>
      <c r="O78" s="41">
        <f t="shared" si="20"/>
        <v>4414466.5934638884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x14ac:dyDescent="0.2">
      <c r="A79" s="33">
        <v>1838</v>
      </c>
      <c r="B79" s="34" t="s">
        <v>307</v>
      </c>
      <c r="C79" s="36">
        <v>37945857</v>
      </c>
      <c r="D79" s="36">
        <f>jan!D79</f>
        <v>1894</v>
      </c>
      <c r="E79" s="37">
        <f t="shared" si="11"/>
        <v>20034.771383315732</v>
      </c>
      <c r="F79" s="38">
        <f t="shared" si="12"/>
        <v>0.87003583004132179</v>
      </c>
      <c r="G79" s="37">
        <f t="shared" si="13"/>
        <v>1795.6518639151966</v>
      </c>
      <c r="H79" s="39">
        <f t="shared" si="14"/>
        <v>241.50023013942788</v>
      </c>
      <c r="I79" s="37">
        <f t="shared" si="15"/>
        <v>2037.1520940546245</v>
      </c>
      <c r="J79" s="81">
        <f t="shared" si="16"/>
        <v>-312.51310507809114</v>
      </c>
      <c r="K79" s="37">
        <f t="shared" si="17"/>
        <v>1724.6389889765333</v>
      </c>
      <c r="L79" s="37">
        <f t="shared" si="18"/>
        <v>3858366.0661394587</v>
      </c>
      <c r="M79" s="37">
        <f t="shared" si="19"/>
        <v>3266466.245121554</v>
      </c>
      <c r="N79" s="41">
        <f>'jan-mai'!M79</f>
        <v>1700440.2689813823</v>
      </c>
      <c r="O79" s="41">
        <f t="shared" si="20"/>
        <v>1566025.9761401718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x14ac:dyDescent="0.2">
      <c r="A80" s="33">
        <v>1839</v>
      </c>
      <c r="B80" s="34" t="s">
        <v>308</v>
      </c>
      <c r="C80" s="36">
        <v>19477058</v>
      </c>
      <c r="D80" s="36">
        <f>jan!D80</f>
        <v>1012</v>
      </c>
      <c r="E80" s="37">
        <f t="shared" si="11"/>
        <v>19246.104743083004</v>
      </c>
      <c r="F80" s="38">
        <f t="shared" si="12"/>
        <v>0.83578696231866845</v>
      </c>
      <c r="G80" s="37">
        <f t="shared" si="13"/>
        <v>2268.8518480548337</v>
      </c>
      <c r="H80" s="39">
        <f t="shared" si="14"/>
        <v>517.53355422088282</v>
      </c>
      <c r="I80" s="37">
        <f t="shared" si="15"/>
        <v>2786.3854022757164</v>
      </c>
      <c r="J80" s="81">
        <f t="shared" si="16"/>
        <v>-312.51310507809114</v>
      </c>
      <c r="K80" s="37">
        <f t="shared" si="17"/>
        <v>2473.8722971976254</v>
      </c>
      <c r="L80" s="37">
        <f t="shared" si="18"/>
        <v>2819822.027103025</v>
      </c>
      <c r="M80" s="37">
        <f t="shared" si="19"/>
        <v>2503558.7647639969</v>
      </c>
      <c r="N80" s="41">
        <f>'jan-mai'!M80</f>
        <v>1043210.9116204651</v>
      </c>
      <c r="O80" s="41">
        <f t="shared" si="20"/>
        <v>1460347.8531435318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x14ac:dyDescent="0.2">
      <c r="A81" s="33">
        <v>1840</v>
      </c>
      <c r="B81" s="34" t="s">
        <v>309</v>
      </c>
      <c r="C81" s="36">
        <v>79775621</v>
      </c>
      <c r="D81" s="36">
        <f>jan!D81</f>
        <v>4617</v>
      </c>
      <c r="E81" s="37">
        <f t="shared" si="11"/>
        <v>17278.670348711283</v>
      </c>
      <c r="F81" s="38">
        <f t="shared" si="12"/>
        <v>0.75034858203425336</v>
      </c>
      <c r="G81" s="37">
        <f t="shared" si="13"/>
        <v>3449.3124846778665</v>
      </c>
      <c r="H81" s="39">
        <f t="shared" si="14"/>
        <v>1206.1355922509852</v>
      </c>
      <c r="I81" s="37">
        <f t="shared" si="15"/>
        <v>4655.4480769288512</v>
      </c>
      <c r="J81" s="81">
        <f t="shared" si="16"/>
        <v>-312.51310507809114</v>
      </c>
      <c r="K81" s="37">
        <f t="shared" si="17"/>
        <v>4342.9349718507601</v>
      </c>
      <c r="L81" s="37">
        <f t="shared" si="18"/>
        <v>21494203.771180507</v>
      </c>
      <c r="M81" s="37">
        <f t="shared" si="19"/>
        <v>20051330.765034959</v>
      </c>
      <c r="N81" s="41">
        <f>'jan-mai'!M81</f>
        <v>15417668.652817873</v>
      </c>
      <c r="O81" s="41">
        <f t="shared" si="20"/>
        <v>4633662.1122170854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x14ac:dyDescent="0.2">
      <c r="A82" s="33">
        <v>1841</v>
      </c>
      <c r="B82" s="34" t="s">
        <v>398</v>
      </c>
      <c r="C82" s="36">
        <v>186186136</v>
      </c>
      <c r="D82" s="36">
        <f>jan!D82</f>
        <v>9603</v>
      </c>
      <c r="E82" s="37">
        <f t="shared" si="11"/>
        <v>19388.330313443716</v>
      </c>
      <c r="F82" s="38">
        <f t="shared" si="12"/>
        <v>0.84196329145137461</v>
      </c>
      <c r="G82" s="37">
        <f t="shared" si="13"/>
        <v>2183.5165058384068</v>
      </c>
      <c r="H82" s="39">
        <f t="shared" si="14"/>
        <v>467.75460459463369</v>
      </c>
      <c r="I82" s="37">
        <f t="shared" si="15"/>
        <v>2651.2711104330406</v>
      </c>
      <c r="J82" s="81">
        <f t="shared" si="16"/>
        <v>-312.51310507809114</v>
      </c>
      <c r="K82" s="37">
        <f t="shared" si="17"/>
        <v>2338.7580053549495</v>
      </c>
      <c r="L82" s="37">
        <f t="shared" si="18"/>
        <v>25460156.473488487</v>
      </c>
      <c r="M82" s="37">
        <f t="shared" si="19"/>
        <v>22459093.12542358</v>
      </c>
      <c r="N82" s="41">
        <f>'jan-mai'!M82</f>
        <v>15207891.401572449</v>
      </c>
      <c r="O82" s="41">
        <f t="shared" si="20"/>
        <v>7251201.7238511313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x14ac:dyDescent="0.2">
      <c r="A83" s="33">
        <v>1845</v>
      </c>
      <c r="B83" s="34" t="s">
        <v>310</v>
      </c>
      <c r="C83" s="36">
        <v>44920769</v>
      </c>
      <c r="D83" s="36">
        <f>jan!D83</f>
        <v>1869</v>
      </c>
      <c r="E83" s="37">
        <f t="shared" si="11"/>
        <v>24034.654360620654</v>
      </c>
      <c r="F83" s="38">
        <f t="shared" si="12"/>
        <v>1.0437359157396144</v>
      </c>
      <c r="G83" s="37">
        <f t="shared" si="13"/>
        <v>-604.27792246775641</v>
      </c>
      <c r="H83" s="39">
        <f t="shared" si="14"/>
        <v>0</v>
      </c>
      <c r="I83" s="37">
        <f t="shared" si="15"/>
        <v>-604.27792246775641</v>
      </c>
      <c r="J83" s="81">
        <f t="shared" si="16"/>
        <v>-312.51310507809114</v>
      </c>
      <c r="K83" s="37">
        <f t="shared" si="17"/>
        <v>-916.79102754584756</v>
      </c>
      <c r="L83" s="37">
        <f t="shared" si="18"/>
        <v>-1129395.4370922367</v>
      </c>
      <c r="M83" s="37">
        <f t="shared" si="19"/>
        <v>-1713482.4304831892</v>
      </c>
      <c r="N83" s="41">
        <f>'jan-mai'!M83</f>
        <v>-3103638.5012253611</v>
      </c>
      <c r="O83" s="41">
        <f t="shared" si="20"/>
        <v>1390156.070742172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x14ac:dyDescent="0.2">
      <c r="A84" s="33">
        <v>1848</v>
      </c>
      <c r="B84" s="34" t="s">
        <v>311</v>
      </c>
      <c r="C84" s="36">
        <v>50001205</v>
      </c>
      <c r="D84" s="36">
        <f>jan!D84</f>
        <v>2591</v>
      </c>
      <c r="E84" s="37">
        <f t="shared" si="11"/>
        <v>19298.033577769202</v>
      </c>
      <c r="F84" s="38">
        <f t="shared" si="12"/>
        <v>0.83804203905125885</v>
      </c>
      <c r="G84" s="37">
        <f t="shared" si="13"/>
        <v>2237.6945472431148</v>
      </c>
      <c r="H84" s="39">
        <f t="shared" si="14"/>
        <v>499.35846208071359</v>
      </c>
      <c r="I84" s="37">
        <f t="shared" si="15"/>
        <v>2737.0530093238285</v>
      </c>
      <c r="J84" s="81">
        <f t="shared" si="16"/>
        <v>-312.51310507809114</v>
      </c>
      <c r="K84" s="37">
        <f t="shared" si="17"/>
        <v>2424.5399042457375</v>
      </c>
      <c r="L84" s="37">
        <f t="shared" si="18"/>
        <v>7091704.3471580399</v>
      </c>
      <c r="M84" s="37">
        <f t="shared" si="19"/>
        <v>6281982.8919007061</v>
      </c>
      <c r="N84" s="41">
        <f>'jan-mai'!M84</f>
        <v>7352482.477972948</v>
      </c>
      <c r="O84" s="41">
        <f t="shared" si="20"/>
        <v>-1070499.5860722419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x14ac:dyDescent="0.2">
      <c r="A85" s="33">
        <v>1851</v>
      </c>
      <c r="B85" s="34" t="s">
        <v>312</v>
      </c>
      <c r="C85" s="36">
        <v>38949798</v>
      </c>
      <c r="D85" s="36">
        <f>jan!D85</f>
        <v>1976</v>
      </c>
      <c r="E85" s="37">
        <f t="shared" si="11"/>
        <v>19711.436234817815</v>
      </c>
      <c r="F85" s="38">
        <f t="shared" si="12"/>
        <v>0.8559945835043542</v>
      </c>
      <c r="G85" s="37">
        <f t="shared" si="13"/>
        <v>1989.6529530139471</v>
      </c>
      <c r="H85" s="39">
        <f t="shared" si="14"/>
        <v>354.66753211369905</v>
      </c>
      <c r="I85" s="37">
        <f t="shared" si="15"/>
        <v>2344.320485127646</v>
      </c>
      <c r="J85" s="81">
        <f t="shared" si="16"/>
        <v>-312.51310507809114</v>
      </c>
      <c r="K85" s="37">
        <f t="shared" si="17"/>
        <v>2031.8073800495549</v>
      </c>
      <c r="L85" s="37">
        <f t="shared" si="18"/>
        <v>4632377.2786122281</v>
      </c>
      <c r="M85" s="37">
        <f t="shared" si="19"/>
        <v>4014851.3829779206</v>
      </c>
      <c r="N85" s="41">
        <f>'jan-mai'!M85</f>
        <v>2480256.834745096</v>
      </c>
      <c r="O85" s="41">
        <f t="shared" si="20"/>
        <v>1534594.5482328245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x14ac:dyDescent="0.2">
      <c r="A86" s="33">
        <v>1853</v>
      </c>
      <c r="B86" s="34" t="s">
        <v>314</v>
      </c>
      <c r="C86" s="36">
        <v>22140134</v>
      </c>
      <c r="D86" s="36">
        <f>jan!D86</f>
        <v>1334</v>
      </c>
      <c r="E86" s="37">
        <f t="shared" si="11"/>
        <v>16596.802098950524</v>
      </c>
      <c r="F86" s="38">
        <f t="shared" si="12"/>
        <v>0.72073757238961811</v>
      </c>
      <c r="G86" s="37">
        <f t="shared" si="13"/>
        <v>3858.4334345343213</v>
      </c>
      <c r="H86" s="39">
        <f t="shared" si="14"/>
        <v>1444.7894796672508</v>
      </c>
      <c r="I86" s="37">
        <f t="shared" si="15"/>
        <v>5303.2229142015722</v>
      </c>
      <c r="J86" s="81">
        <f t="shared" si="16"/>
        <v>-312.51310507809114</v>
      </c>
      <c r="K86" s="37">
        <f t="shared" si="17"/>
        <v>4990.7098091234811</v>
      </c>
      <c r="L86" s="37">
        <f t="shared" si="18"/>
        <v>7074499.3675448969</v>
      </c>
      <c r="M86" s="37">
        <f t="shared" si="19"/>
        <v>6657606.8853707239</v>
      </c>
      <c r="N86" s="41">
        <f>'jan-mai'!M86</f>
        <v>4906523.3698633397</v>
      </c>
      <c r="O86" s="41">
        <f t="shared" si="20"/>
        <v>1751083.5155073842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x14ac:dyDescent="0.2">
      <c r="A87" s="33">
        <v>1856</v>
      </c>
      <c r="B87" s="34" t="s">
        <v>315</v>
      </c>
      <c r="C87" s="36">
        <v>11000346</v>
      </c>
      <c r="D87" s="36">
        <f>jan!D87</f>
        <v>469</v>
      </c>
      <c r="E87" s="37">
        <f t="shared" si="11"/>
        <v>23454.895522388058</v>
      </c>
      <c r="F87" s="38">
        <f t="shared" si="12"/>
        <v>1.0185591392047173</v>
      </c>
      <c r="G87" s="37">
        <f t="shared" si="13"/>
        <v>-256.42261952819899</v>
      </c>
      <c r="H87" s="39">
        <f t="shared" si="14"/>
        <v>0</v>
      </c>
      <c r="I87" s="37">
        <f t="shared" si="15"/>
        <v>-256.42261952819899</v>
      </c>
      <c r="J87" s="81">
        <f t="shared" si="16"/>
        <v>-312.51310507809114</v>
      </c>
      <c r="K87" s="37">
        <f t="shared" si="17"/>
        <v>-568.93572460629014</v>
      </c>
      <c r="L87" s="37">
        <f t="shared" si="18"/>
        <v>-120262.20855872532</v>
      </c>
      <c r="M87" s="37">
        <f t="shared" si="19"/>
        <v>-266830.85484035005</v>
      </c>
      <c r="N87" s="41">
        <f>'jan-mai'!M87</f>
        <v>389002.12613636191</v>
      </c>
      <c r="O87" s="41">
        <f t="shared" si="20"/>
        <v>-655832.98097671196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x14ac:dyDescent="0.2">
      <c r="A88" s="33">
        <v>1857</v>
      </c>
      <c r="B88" s="34" t="s">
        <v>316</v>
      </c>
      <c r="C88" s="36">
        <v>15096215</v>
      </c>
      <c r="D88" s="36">
        <f>jan!D88</f>
        <v>678</v>
      </c>
      <c r="E88" s="37">
        <f t="shared" si="11"/>
        <v>22265.803834808259</v>
      </c>
      <c r="F88" s="38">
        <f t="shared" si="12"/>
        <v>0.9669212964959023</v>
      </c>
      <c r="G88" s="37">
        <f t="shared" si="13"/>
        <v>457.03239301968057</v>
      </c>
      <c r="H88" s="39">
        <f t="shared" si="14"/>
        <v>0</v>
      </c>
      <c r="I88" s="37">
        <f t="shared" si="15"/>
        <v>457.03239301968057</v>
      </c>
      <c r="J88" s="81">
        <f t="shared" si="16"/>
        <v>-312.51310507809114</v>
      </c>
      <c r="K88" s="37">
        <f t="shared" si="17"/>
        <v>144.51928794158943</v>
      </c>
      <c r="L88" s="37">
        <f t="shared" si="18"/>
        <v>309867.96246734343</v>
      </c>
      <c r="M88" s="37">
        <f t="shared" si="19"/>
        <v>97984.077224397624</v>
      </c>
      <c r="N88" s="41">
        <f>'jan-mai'!M88</f>
        <v>549156.71384120116</v>
      </c>
      <c r="O88" s="41">
        <f t="shared" si="20"/>
        <v>-451172.63661680353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x14ac:dyDescent="0.2">
      <c r="A89" s="33">
        <v>1859</v>
      </c>
      <c r="B89" s="34" t="s">
        <v>317</v>
      </c>
      <c r="C89" s="36">
        <v>25063747</v>
      </c>
      <c r="D89" s="36">
        <f>jan!D89</f>
        <v>1216</v>
      </c>
      <c r="E89" s="37">
        <f t="shared" si="11"/>
        <v>20611.63404605263</v>
      </c>
      <c r="F89" s="38">
        <f t="shared" si="12"/>
        <v>0.89508683641377795</v>
      </c>
      <c r="G89" s="37">
        <f t="shared" si="13"/>
        <v>1449.5342662730582</v>
      </c>
      <c r="H89" s="39">
        <f t="shared" si="14"/>
        <v>39.598298181513741</v>
      </c>
      <c r="I89" s="37">
        <f t="shared" si="15"/>
        <v>1489.1325644545718</v>
      </c>
      <c r="J89" s="81">
        <f t="shared" si="16"/>
        <v>-312.51310507809114</v>
      </c>
      <c r="K89" s="37">
        <f t="shared" si="17"/>
        <v>1176.6194593764808</v>
      </c>
      <c r="L89" s="37">
        <f t="shared" si="18"/>
        <v>1810785.1983767594</v>
      </c>
      <c r="M89" s="37">
        <f t="shared" si="19"/>
        <v>1430769.2626018007</v>
      </c>
      <c r="N89" s="41">
        <f>'jan-mai'!M89</f>
        <v>2704455.275227753</v>
      </c>
      <c r="O89" s="41">
        <f t="shared" si="20"/>
        <v>-1273686.0126259523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x14ac:dyDescent="0.2">
      <c r="A90" s="33">
        <v>1860</v>
      </c>
      <c r="B90" s="34" t="s">
        <v>318</v>
      </c>
      <c r="C90" s="36">
        <v>217567975</v>
      </c>
      <c r="D90" s="36">
        <f>jan!D90</f>
        <v>11566</v>
      </c>
      <c r="E90" s="37">
        <f t="shared" si="11"/>
        <v>18810.995590523951</v>
      </c>
      <c r="F90" s="38">
        <f t="shared" si="12"/>
        <v>0.81689178525562767</v>
      </c>
      <c r="G90" s="37">
        <f t="shared" si="13"/>
        <v>2529.9173395902653</v>
      </c>
      <c r="H90" s="39">
        <f t="shared" si="14"/>
        <v>669.82175761655117</v>
      </c>
      <c r="I90" s="37">
        <f t="shared" si="15"/>
        <v>3199.7390972068165</v>
      </c>
      <c r="J90" s="81">
        <f t="shared" si="16"/>
        <v>-312.51310507809114</v>
      </c>
      <c r="K90" s="37">
        <f t="shared" si="17"/>
        <v>2887.2259921287255</v>
      </c>
      <c r="L90" s="37">
        <f t="shared" si="18"/>
        <v>37008182.398294039</v>
      </c>
      <c r="M90" s="37">
        <f t="shared" si="19"/>
        <v>33393655.824960839</v>
      </c>
      <c r="N90" s="41">
        <f>'jan-mai'!M90</f>
        <v>29257848.125891596</v>
      </c>
      <c r="O90" s="41">
        <f t="shared" si="20"/>
        <v>4135807.6990692429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x14ac:dyDescent="0.2">
      <c r="A91" s="33">
        <v>1865</v>
      </c>
      <c r="B91" s="34" t="s">
        <v>319</v>
      </c>
      <c r="C91" s="36">
        <v>211260448</v>
      </c>
      <c r="D91" s="36">
        <f>jan!D91</f>
        <v>9724</v>
      </c>
      <c r="E91" s="37">
        <f t="shared" si="11"/>
        <v>21725.673385438091</v>
      </c>
      <c r="F91" s="38">
        <f t="shared" si="12"/>
        <v>0.94346543394287563</v>
      </c>
      <c r="G91" s="37">
        <f t="shared" si="13"/>
        <v>781.11066264178146</v>
      </c>
      <c r="H91" s="39">
        <f t="shared" si="14"/>
        <v>0</v>
      </c>
      <c r="I91" s="37">
        <f t="shared" si="15"/>
        <v>781.11066264178146</v>
      </c>
      <c r="J91" s="81">
        <f t="shared" si="16"/>
        <v>-312.51310507809114</v>
      </c>
      <c r="K91" s="37">
        <f t="shared" si="17"/>
        <v>468.59755756369032</v>
      </c>
      <c r="L91" s="37">
        <f t="shared" si="18"/>
        <v>7595520.0835286826</v>
      </c>
      <c r="M91" s="37">
        <f t="shared" si="19"/>
        <v>4556642.6497493247</v>
      </c>
      <c r="N91" s="41">
        <f>'jan-mai'!M91</f>
        <v>5017939.546005656</v>
      </c>
      <c r="O91" s="41">
        <f t="shared" si="20"/>
        <v>-461296.89625633135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x14ac:dyDescent="0.2">
      <c r="A92" s="33">
        <v>1866</v>
      </c>
      <c r="B92" s="34" t="s">
        <v>320</v>
      </c>
      <c r="C92" s="36">
        <v>199477895</v>
      </c>
      <c r="D92" s="36">
        <f>jan!D92</f>
        <v>8107</v>
      </c>
      <c r="E92" s="37">
        <f t="shared" si="11"/>
        <v>24605.636486986554</v>
      </c>
      <c r="F92" s="38">
        <f t="shared" si="12"/>
        <v>1.0685315522231538</v>
      </c>
      <c r="G92" s="37">
        <f t="shared" si="13"/>
        <v>-946.86719828729611</v>
      </c>
      <c r="H92" s="39">
        <f t="shared" si="14"/>
        <v>0</v>
      </c>
      <c r="I92" s="37">
        <f t="shared" si="15"/>
        <v>-946.86719828729611</v>
      </c>
      <c r="J92" s="81">
        <f t="shared" si="16"/>
        <v>-312.51310507809114</v>
      </c>
      <c r="K92" s="37">
        <f t="shared" si="17"/>
        <v>-1259.3803033653871</v>
      </c>
      <c r="L92" s="37">
        <f t="shared" si="18"/>
        <v>-7676252.3765151091</v>
      </c>
      <c r="M92" s="37">
        <f t="shared" si="19"/>
        <v>-10209796.119383194</v>
      </c>
      <c r="N92" s="41">
        <f>'jan-mai'!M92</f>
        <v>-9254350.5529341884</v>
      </c>
      <c r="O92" s="41">
        <f t="shared" si="20"/>
        <v>-955445.56644900516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x14ac:dyDescent="0.2">
      <c r="A93" s="33">
        <v>1867</v>
      </c>
      <c r="B93" s="34" t="s">
        <v>170</v>
      </c>
      <c r="C93" s="36">
        <v>109732337</v>
      </c>
      <c r="D93" s="36">
        <f>jan!D93</f>
        <v>2565</v>
      </c>
      <c r="E93" s="37">
        <f t="shared" si="11"/>
        <v>42780.638206627678</v>
      </c>
      <c r="F93" s="38">
        <f t="shared" si="12"/>
        <v>1.8578044820015718</v>
      </c>
      <c r="G93" s="37">
        <f t="shared" si="13"/>
        <v>-11851.86823007197</v>
      </c>
      <c r="H93" s="39">
        <f t="shared" si="14"/>
        <v>0</v>
      </c>
      <c r="I93" s="37">
        <f t="shared" si="15"/>
        <v>-11851.86823007197</v>
      </c>
      <c r="J93" s="81">
        <f t="shared" si="16"/>
        <v>-312.51310507809114</v>
      </c>
      <c r="K93" s="37">
        <f t="shared" si="17"/>
        <v>-12164.381335150061</v>
      </c>
      <c r="L93" s="37">
        <f t="shared" si="18"/>
        <v>-30400042.010134604</v>
      </c>
      <c r="M93" s="37">
        <f t="shared" si="19"/>
        <v>-31201638.124659907</v>
      </c>
      <c r="N93" s="41">
        <f>'jan-mai'!M93</f>
        <v>-24931494.644538816</v>
      </c>
      <c r="O93" s="41">
        <f t="shared" si="20"/>
        <v>-6270143.480121091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x14ac:dyDescent="0.2">
      <c r="A94" s="33">
        <v>1868</v>
      </c>
      <c r="B94" s="34" t="s">
        <v>321</v>
      </c>
      <c r="C94" s="36">
        <v>91635581</v>
      </c>
      <c r="D94" s="36">
        <f>jan!D94</f>
        <v>4458</v>
      </c>
      <c r="E94" s="37">
        <f t="shared" si="11"/>
        <v>20555.312023328846</v>
      </c>
      <c r="F94" s="38">
        <f t="shared" si="12"/>
        <v>0.89264097981513957</v>
      </c>
      <c r="G94" s="37">
        <f t="shared" si="13"/>
        <v>1483.3274799073281</v>
      </c>
      <c r="H94" s="39">
        <f t="shared" si="14"/>
        <v>59.311006134837946</v>
      </c>
      <c r="I94" s="37">
        <f t="shared" si="15"/>
        <v>1542.6384860421661</v>
      </c>
      <c r="J94" s="81">
        <f t="shared" si="16"/>
        <v>-312.51310507809114</v>
      </c>
      <c r="K94" s="37">
        <f t="shared" si="17"/>
        <v>1230.1253809640748</v>
      </c>
      <c r="L94" s="37">
        <f t="shared" si="18"/>
        <v>6877082.3707759762</v>
      </c>
      <c r="M94" s="37">
        <f t="shared" si="19"/>
        <v>5483898.9483378455</v>
      </c>
      <c r="N94" s="41">
        <f>'jan-mai'!M94</f>
        <v>4858146.7753004245</v>
      </c>
      <c r="O94" s="41">
        <f t="shared" si="20"/>
        <v>625752.17303742096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x14ac:dyDescent="0.2">
      <c r="A95" s="33">
        <v>1870</v>
      </c>
      <c r="B95" s="34" t="s">
        <v>385</v>
      </c>
      <c r="C95" s="36">
        <v>216387264</v>
      </c>
      <c r="D95" s="36">
        <f>jan!D95</f>
        <v>10468</v>
      </c>
      <c r="E95" s="37">
        <f t="shared" si="11"/>
        <v>20671.309132594575</v>
      </c>
      <c r="F95" s="38">
        <f t="shared" si="12"/>
        <v>0.89767830414050953</v>
      </c>
      <c r="G95" s="37">
        <f t="shared" si="13"/>
        <v>1413.729214347891</v>
      </c>
      <c r="H95" s="39">
        <f t="shared" si="14"/>
        <v>18.712017891832872</v>
      </c>
      <c r="I95" s="37">
        <f t="shared" si="15"/>
        <v>1432.4412322397238</v>
      </c>
      <c r="J95" s="81">
        <f t="shared" si="16"/>
        <v>-312.51310507809114</v>
      </c>
      <c r="K95" s="37">
        <f t="shared" si="17"/>
        <v>1119.9281271616328</v>
      </c>
      <c r="L95" s="37">
        <f t="shared" si="18"/>
        <v>14994794.819085428</v>
      </c>
      <c r="M95" s="37">
        <f t="shared" si="19"/>
        <v>11723407.635127973</v>
      </c>
      <c r="N95" s="41">
        <f>'jan-mai'!M95</f>
        <v>6409904.7169464398</v>
      </c>
      <c r="O95" s="41">
        <f t="shared" si="20"/>
        <v>5313502.918181533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x14ac:dyDescent="0.2">
      <c r="A96" s="33">
        <v>1871</v>
      </c>
      <c r="B96" s="34" t="s">
        <v>322</v>
      </c>
      <c r="C96" s="36">
        <v>90887238</v>
      </c>
      <c r="D96" s="36">
        <f>jan!D96</f>
        <v>4572</v>
      </c>
      <c r="E96" s="37">
        <f t="shared" si="11"/>
        <v>19879.098425196851</v>
      </c>
      <c r="F96" s="38">
        <f t="shared" si="12"/>
        <v>0.86327553072267127</v>
      </c>
      <c r="G96" s="37">
        <f t="shared" si="13"/>
        <v>1889.0556387865254</v>
      </c>
      <c r="H96" s="39">
        <f t="shared" si="14"/>
        <v>295.98576548103625</v>
      </c>
      <c r="I96" s="37">
        <f t="shared" si="15"/>
        <v>2185.0414042675616</v>
      </c>
      <c r="J96" s="81">
        <f t="shared" si="16"/>
        <v>-312.51310507809114</v>
      </c>
      <c r="K96" s="37">
        <f t="shared" si="17"/>
        <v>1872.5282991894705</v>
      </c>
      <c r="L96" s="37">
        <f t="shared" si="18"/>
        <v>9990009.3003112916</v>
      </c>
      <c r="M96" s="37">
        <f t="shared" si="19"/>
        <v>8561199.3838942591</v>
      </c>
      <c r="N96" s="41">
        <f>'jan-mai'!M96</f>
        <v>7665842.4167280253</v>
      </c>
      <c r="O96" s="41">
        <f t="shared" si="20"/>
        <v>895356.96716623381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x14ac:dyDescent="0.2">
      <c r="A97" s="33">
        <v>1874</v>
      </c>
      <c r="B97" s="34" t="s">
        <v>323</v>
      </c>
      <c r="C97" s="36">
        <v>23702796</v>
      </c>
      <c r="D97" s="36">
        <f>jan!D97</f>
        <v>982</v>
      </c>
      <c r="E97" s="37">
        <f t="shared" si="11"/>
        <v>24137.266802443992</v>
      </c>
      <c r="F97" s="38">
        <f t="shared" si="12"/>
        <v>1.0481919935897803</v>
      </c>
      <c r="G97" s="37">
        <f t="shared" si="13"/>
        <v>-665.84538756175891</v>
      </c>
      <c r="H97" s="39">
        <f t="shared" si="14"/>
        <v>0</v>
      </c>
      <c r="I97" s="37">
        <f t="shared" si="15"/>
        <v>-665.84538756175891</v>
      </c>
      <c r="J97" s="81">
        <f t="shared" si="16"/>
        <v>-312.51310507809114</v>
      </c>
      <c r="K97" s="37">
        <f t="shared" si="17"/>
        <v>-978.35849263985006</v>
      </c>
      <c r="L97" s="37">
        <f t="shared" si="18"/>
        <v>-653860.17058564723</v>
      </c>
      <c r="M97" s="37">
        <f t="shared" si="19"/>
        <v>-960748.03977233276</v>
      </c>
      <c r="N97" s="41">
        <f>'jan-mai'!M97</f>
        <v>-518852.16254858597</v>
      </c>
      <c r="O97" s="41">
        <f t="shared" si="20"/>
        <v>-441895.87722374679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x14ac:dyDescent="0.2">
      <c r="A98" s="33">
        <v>1875</v>
      </c>
      <c r="B98" s="34" t="s">
        <v>419</v>
      </c>
      <c r="C98" s="36">
        <v>50092638</v>
      </c>
      <c r="D98" s="36">
        <f>jan!D98</f>
        <v>2708</v>
      </c>
      <c r="E98" s="37">
        <f t="shared" si="11"/>
        <v>18498.019940915805</v>
      </c>
      <c r="F98" s="38">
        <f t="shared" si="12"/>
        <v>0.80330041334128144</v>
      </c>
      <c r="G98" s="37">
        <f t="shared" si="13"/>
        <v>2717.7027293551532</v>
      </c>
      <c r="H98" s="39">
        <f t="shared" si="14"/>
        <v>779.36323497940248</v>
      </c>
      <c r="I98" s="37">
        <f t="shared" si="15"/>
        <v>3497.0659643345557</v>
      </c>
      <c r="J98" s="81">
        <f t="shared" si="16"/>
        <v>-312.51310507809114</v>
      </c>
      <c r="K98" s="37">
        <f t="shared" si="17"/>
        <v>3184.5528592564647</v>
      </c>
      <c r="L98" s="37">
        <f t="shared" si="18"/>
        <v>9470054.6314179767</v>
      </c>
      <c r="M98" s="37">
        <f t="shared" si="19"/>
        <v>8623769.1428665072</v>
      </c>
      <c r="N98" s="41">
        <f>'jan-mai'!M98</f>
        <v>6080109.3218065379</v>
      </c>
      <c r="O98" s="41">
        <f t="shared" si="20"/>
        <v>2543659.8210599693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x14ac:dyDescent="0.2">
      <c r="A99" s="33">
        <v>3001</v>
      </c>
      <c r="B99" s="34" t="s">
        <v>63</v>
      </c>
      <c r="C99" s="36">
        <v>538831075</v>
      </c>
      <c r="D99" s="36">
        <f>jan!D99</f>
        <v>31444</v>
      </c>
      <c r="E99" s="37">
        <f t="shared" si="11"/>
        <v>17136.212790993512</v>
      </c>
      <c r="F99" s="38">
        <f t="shared" si="12"/>
        <v>0.74416217855086464</v>
      </c>
      <c r="G99" s="37">
        <f t="shared" si="13"/>
        <v>3534.7870193085291</v>
      </c>
      <c r="H99" s="39">
        <f t="shared" si="14"/>
        <v>1255.995737452205</v>
      </c>
      <c r="I99" s="37">
        <f t="shared" si="15"/>
        <v>4790.7827567607346</v>
      </c>
      <c r="J99" s="81">
        <f t="shared" si="16"/>
        <v>-312.51310507809114</v>
      </c>
      <c r="K99" s="37">
        <f t="shared" si="17"/>
        <v>4478.2696516826436</v>
      </c>
      <c r="L99" s="37">
        <f t="shared" si="18"/>
        <v>150641373.00358453</v>
      </c>
      <c r="M99" s="37">
        <f t="shared" si="19"/>
        <v>140814710.92750904</v>
      </c>
      <c r="N99" s="41">
        <f>'jan-mai'!M99</f>
        <v>108580490.31797816</v>
      </c>
      <c r="O99" s="41">
        <f t="shared" si="20"/>
        <v>32234220.609530881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x14ac:dyDescent="0.2">
      <c r="A100" s="33">
        <v>3002</v>
      </c>
      <c r="B100" s="34" t="s">
        <v>64</v>
      </c>
      <c r="C100" s="36">
        <v>1061920845</v>
      </c>
      <c r="D100" s="36">
        <f>jan!D100</f>
        <v>50290</v>
      </c>
      <c r="E100" s="37">
        <f t="shared" si="11"/>
        <v>21115.944422350367</v>
      </c>
      <c r="F100" s="38">
        <f t="shared" si="12"/>
        <v>0.91698716601804009</v>
      </c>
      <c r="G100" s="37">
        <f t="shared" si="13"/>
        <v>1146.9480404944159</v>
      </c>
      <c r="H100" s="39">
        <f t="shared" si="14"/>
        <v>0</v>
      </c>
      <c r="I100" s="37">
        <f t="shared" si="15"/>
        <v>1146.9480404944159</v>
      </c>
      <c r="J100" s="81">
        <f t="shared" si="16"/>
        <v>-312.51310507809114</v>
      </c>
      <c r="K100" s="37">
        <f t="shared" si="17"/>
        <v>834.43493541632472</v>
      </c>
      <c r="L100" s="37">
        <f t="shared" si="18"/>
        <v>57680016.956464171</v>
      </c>
      <c r="M100" s="37">
        <f t="shared" si="19"/>
        <v>41963732.902086973</v>
      </c>
      <c r="N100" s="41">
        <f>'jan-mai'!M100</f>
        <v>27120828.605123907</v>
      </c>
      <c r="O100" s="41">
        <f t="shared" si="20"/>
        <v>14842904.296963066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x14ac:dyDescent="0.2">
      <c r="A101" s="33">
        <v>3003</v>
      </c>
      <c r="B101" s="34" t="s">
        <v>65</v>
      </c>
      <c r="C101" s="36">
        <v>1046977630</v>
      </c>
      <c r="D101" s="36">
        <f>jan!D101</f>
        <v>58182</v>
      </c>
      <c r="E101" s="37">
        <f t="shared" si="11"/>
        <v>17994.871781650683</v>
      </c>
      <c r="F101" s="38">
        <f t="shared" si="12"/>
        <v>0.78145055451311718</v>
      </c>
      <c r="G101" s="37">
        <f t="shared" si="13"/>
        <v>3019.591624914226</v>
      </c>
      <c r="H101" s="39">
        <f t="shared" si="14"/>
        <v>955.46509072219499</v>
      </c>
      <c r="I101" s="37">
        <f t="shared" si="15"/>
        <v>3975.0567156364209</v>
      </c>
      <c r="J101" s="81">
        <f t="shared" si="16"/>
        <v>-312.51310507809114</v>
      </c>
      <c r="K101" s="37">
        <f t="shared" si="17"/>
        <v>3662.5436105583299</v>
      </c>
      <c r="L101" s="37">
        <f t="shared" si="18"/>
        <v>231276749.82915825</v>
      </c>
      <c r="M101" s="37">
        <f t="shared" si="19"/>
        <v>213094112.34950474</v>
      </c>
      <c r="N101" s="41">
        <f>'jan-mai'!M101</f>
        <v>166577022.71176076</v>
      </c>
      <c r="O101" s="41">
        <f t="shared" si="20"/>
        <v>46517089.63774398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x14ac:dyDescent="0.2">
      <c r="A102" s="33">
        <v>3004</v>
      </c>
      <c r="B102" s="34" t="s">
        <v>66</v>
      </c>
      <c r="C102" s="36">
        <v>1608540825</v>
      </c>
      <c r="D102" s="36">
        <f>jan!D102</f>
        <v>83892</v>
      </c>
      <c r="E102" s="37">
        <f t="shared" si="11"/>
        <v>19173.94775425547</v>
      </c>
      <c r="F102" s="38">
        <f t="shared" si="12"/>
        <v>0.83265345185994033</v>
      </c>
      <c r="G102" s="37">
        <f t="shared" si="13"/>
        <v>2312.1460413513537</v>
      </c>
      <c r="H102" s="39">
        <f t="shared" si="14"/>
        <v>542.78850031051945</v>
      </c>
      <c r="I102" s="37">
        <f t="shared" si="15"/>
        <v>2854.934541661873</v>
      </c>
      <c r="J102" s="81">
        <f t="shared" si="16"/>
        <v>-312.51310507809114</v>
      </c>
      <c r="K102" s="37">
        <f t="shared" si="17"/>
        <v>2542.421436583782</v>
      </c>
      <c r="L102" s="37">
        <f t="shared" si="18"/>
        <v>239506168.56909785</v>
      </c>
      <c r="M102" s="37">
        <f t="shared" si="19"/>
        <v>213288819.15788665</v>
      </c>
      <c r="N102" s="41">
        <f>'jan-mai'!M102</f>
        <v>173560243.23109093</v>
      </c>
      <c r="O102" s="41">
        <f t="shared" si="20"/>
        <v>39728575.926795721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x14ac:dyDescent="0.2">
      <c r="A103" s="33">
        <v>3005</v>
      </c>
      <c r="B103" s="34" t="s">
        <v>138</v>
      </c>
      <c r="C103" s="36">
        <v>2139289017</v>
      </c>
      <c r="D103" s="36">
        <f>jan!D103</f>
        <v>102273</v>
      </c>
      <c r="E103" s="37">
        <f t="shared" si="11"/>
        <v>20917.436830835119</v>
      </c>
      <c r="F103" s="38">
        <f t="shared" si="12"/>
        <v>0.90836671740651764</v>
      </c>
      <c r="G103" s="37">
        <f t="shared" si="13"/>
        <v>1266.052595403565</v>
      </c>
      <c r="H103" s="39">
        <f t="shared" si="14"/>
        <v>0</v>
      </c>
      <c r="I103" s="37">
        <f t="shared" si="15"/>
        <v>1266.052595403565</v>
      </c>
      <c r="J103" s="81">
        <f t="shared" si="16"/>
        <v>-312.51310507809114</v>
      </c>
      <c r="K103" s="37">
        <f t="shared" si="17"/>
        <v>953.53949032547382</v>
      </c>
      <c r="L103" s="37">
        <f t="shared" si="18"/>
        <v>129482997.08970881</v>
      </c>
      <c r="M103" s="37">
        <f t="shared" si="19"/>
        <v>97521344.29405719</v>
      </c>
      <c r="N103" s="41">
        <f>'jan-mai'!M103</f>
        <v>78849608.690090224</v>
      </c>
      <c r="O103" s="41">
        <f t="shared" si="20"/>
        <v>18671735.603966966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x14ac:dyDescent="0.2">
      <c r="A104" s="33">
        <v>3006</v>
      </c>
      <c r="B104" s="34" t="s">
        <v>139</v>
      </c>
      <c r="C104" s="36">
        <v>638160461</v>
      </c>
      <c r="D104" s="36">
        <f>jan!D104</f>
        <v>27879</v>
      </c>
      <c r="E104" s="37">
        <f t="shared" si="11"/>
        <v>22890.364109186125</v>
      </c>
      <c r="F104" s="38">
        <f t="shared" si="12"/>
        <v>0.99404363327393508</v>
      </c>
      <c r="G104" s="37">
        <f t="shared" si="13"/>
        <v>82.296228392961339</v>
      </c>
      <c r="H104" s="39">
        <f t="shared" si="14"/>
        <v>0</v>
      </c>
      <c r="I104" s="37">
        <f t="shared" si="15"/>
        <v>82.296228392961339</v>
      </c>
      <c r="J104" s="81">
        <f t="shared" si="16"/>
        <v>-312.51310507809114</v>
      </c>
      <c r="K104" s="37">
        <f t="shared" si="17"/>
        <v>-230.21687668512982</v>
      </c>
      <c r="L104" s="37">
        <f t="shared" si="18"/>
        <v>2294336.551367369</v>
      </c>
      <c r="M104" s="37">
        <f t="shared" si="19"/>
        <v>-6418216.3051047344</v>
      </c>
      <c r="N104" s="41">
        <f>'jan-mai'!M104</f>
        <v>-5229676.8897067085</v>
      </c>
      <c r="O104" s="41">
        <f t="shared" si="20"/>
        <v>-1188539.4153980259</v>
      </c>
      <c r="P104" s="4"/>
      <c r="Q104" s="4"/>
      <c r="R104" s="4"/>
      <c r="S104" s="4"/>
      <c r="T104" s="4"/>
    </row>
    <row r="105" spans="1:25" s="34" customFormat="1" x14ac:dyDescent="0.2">
      <c r="A105" s="33">
        <v>3007</v>
      </c>
      <c r="B105" s="34" t="s">
        <v>140</v>
      </c>
      <c r="C105" s="36">
        <v>630403657</v>
      </c>
      <c r="D105" s="36">
        <f>jan!D105</f>
        <v>31011</v>
      </c>
      <c r="E105" s="37">
        <f t="shared" si="11"/>
        <v>20328.38853955048</v>
      </c>
      <c r="F105" s="38">
        <f t="shared" si="12"/>
        <v>0.88278653437188426</v>
      </c>
      <c r="G105" s="37">
        <f t="shared" si="13"/>
        <v>1619.4815701743478</v>
      </c>
      <c r="H105" s="39">
        <f t="shared" si="14"/>
        <v>138.73422545726606</v>
      </c>
      <c r="I105" s="37">
        <f t="shared" si="15"/>
        <v>1758.2157956316139</v>
      </c>
      <c r="J105" s="81">
        <f t="shared" si="16"/>
        <v>-312.51310507809114</v>
      </c>
      <c r="K105" s="37">
        <f t="shared" si="17"/>
        <v>1445.7026905535226</v>
      </c>
      <c r="L105" s="37">
        <f t="shared" si="18"/>
        <v>54524030.038331978</v>
      </c>
      <c r="M105" s="37">
        <f t="shared" si="19"/>
        <v>44832686.136755288</v>
      </c>
      <c r="N105" s="41">
        <f>'jan-mai'!M105</f>
        <v>32242979.970713686</v>
      </c>
      <c r="O105" s="41">
        <f t="shared" si="20"/>
        <v>12589706.166041601</v>
      </c>
      <c r="P105" s="4"/>
      <c r="Q105" s="4"/>
      <c r="R105" s="4"/>
      <c r="S105" s="4"/>
      <c r="T105" s="4"/>
    </row>
    <row r="106" spans="1:25" s="34" customFormat="1" x14ac:dyDescent="0.2">
      <c r="A106" s="33">
        <v>3011</v>
      </c>
      <c r="B106" s="34" t="s">
        <v>67</v>
      </c>
      <c r="C106" s="36">
        <v>116280382</v>
      </c>
      <c r="D106" s="36">
        <f>jan!D106</f>
        <v>4741</v>
      </c>
      <c r="E106" s="37">
        <f t="shared" si="11"/>
        <v>24526.551782324404</v>
      </c>
      <c r="F106" s="38">
        <f t="shared" si="12"/>
        <v>1.0650971967544607</v>
      </c>
      <c r="G106" s="37">
        <f t="shared" si="13"/>
        <v>-899.41637549000654</v>
      </c>
      <c r="H106" s="39">
        <f t="shared" si="14"/>
        <v>0</v>
      </c>
      <c r="I106" s="37">
        <f t="shared" si="15"/>
        <v>-899.41637549000654</v>
      </c>
      <c r="J106" s="81">
        <f t="shared" si="16"/>
        <v>-312.51310507809114</v>
      </c>
      <c r="K106" s="37">
        <f t="shared" si="17"/>
        <v>-1211.9294805680977</v>
      </c>
      <c r="L106" s="37">
        <f t="shared" si="18"/>
        <v>-4264133.0361981206</v>
      </c>
      <c r="M106" s="37">
        <f t="shared" si="19"/>
        <v>-5745757.6673733508</v>
      </c>
      <c r="N106" s="41">
        <f>'jan-mai'!M106</f>
        <v>-2713094.0650130818</v>
      </c>
      <c r="O106" s="41">
        <f t="shared" si="20"/>
        <v>-3032663.6023602691</v>
      </c>
      <c r="P106" s="4"/>
      <c r="Q106" s="4"/>
      <c r="R106" s="4"/>
      <c r="S106" s="4"/>
      <c r="T106" s="4"/>
    </row>
    <row r="107" spans="1:25" s="34" customFormat="1" x14ac:dyDescent="0.2">
      <c r="A107" s="33">
        <v>3012</v>
      </c>
      <c r="B107" s="34" t="s">
        <v>68</v>
      </c>
      <c r="C107" s="36">
        <v>23775263</v>
      </c>
      <c r="D107" s="36">
        <f>jan!D107</f>
        <v>1315</v>
      </c>
      <c r="E107" s="37">
        <f t="shared" si="11"/>
        <v>18080.047908745248</v>
      </c>
      <c r="F107" s="38">
        <f t="shared" si="12"/>
        <v>0.78514943787038571</v>
      </c>
      <c r="G107" s="37">
        <f t="shared" si="13"/>
        <v>2968.4859486574874</v>
      </c>
      <c r="H107" s="39">
        <f t="shared" si="14"/>
        <v>925.65344623909743</v>
      </c>
      <c r="I107" s="37">
        <f t="shared" si="15"/>
        <v>3894.1393948965847</v>
      </c>
      <c r="J107" s="81">
        <f t="shared" si="16"/>
        <v>-312.51310507809114</v>
      </c>
      <c r="K107" s="37">
        <f t="shared" si="17"/>
        <v>3581.6262898184937</v>
      </c>
      <c r="L107" s="37">
        <f t="shared" si="18"/>
        <v>5120793.3042890085</v>
      </c>
      <c r="M107" s="37">
        <f t="shared" si="19"/>
        <v>4709838.5711113196</v>
      </c>
      <c r="N107" s="41">
        <f>'jan-mai'!M107</f>
        <v>3555516.0046254052</v>
      </c>
      <c r="O107" s="41">
        <f t="shared" si="20"/>
        <v>1154322.5664859144</v>
      </c>
      <c r="P107" s="4"/>
      <c r="Q107" s="4"/>
      <c r="R107" s="4"/>
      <c r="S107" s="4"/>
      <c r="T107" s="4"/>
    </row>
    <row r="108" spans="1:25" s="34" customFormat="1" x14ac:dyDescent="0.2">
      <c r="A108" s="33">
        <v>3013</v>
      </c>
      <c r="B108" s="34" t="s">
        <v>69</v>
      </c>
      <c r="C108" s="36">
        <v>64457394</v>
      </c>
      <c r="D108" s="36">
        <f>jan!D108</f>
        <v>3578</v>
      </c>
      <c r="E108" s="37">
        <f t="shared" si="11"/>
        <v>18014.922861934043</v>
      </c>
      <c r="F108" s="38">
        <f t="shared" si="12"/>
        <v>0.78232129857821231</v>
      </c>
      <c r="G108" s="37">
        <f t="shared" si="13"/>
        <v>3007.5609767442102</v>
      </c>
      <c r="H108" s="39">
        <f t="shared" si="14"/>
        <v>948.44721262301914</v>
      </c>
      <c r="I108" s="37">
        <f t="shared" si="15"/>
        <v>3956.0081893672295</v>
      </c>
      <c r="J108" s="81">
        <f t="shared" si="16"/>
        <v>-312.51310507809114</v>
      </c>
      <c r="K108" s="37">
        <f t="shared" si="17"/>
        <v>3643.4950842891385</v>
      </c>
      <c r="L108" s="37">
        <f t="shared" si="18"/>
        <v>14154597.301555946</v>
      </c>
      <c r="M108" s="37">
        <f t="shared" si="19"/>
        <v>13036425.411586538</v>
      </c>
      <c r="N108" s="41">
        <f>'jan-mai'!M108</f>
        <v>10964792.169543501</v>
      </c>
      <c r="O108" s="41">
        <f t="shared" si="20"/>
        <v>2071633.242043037</v>
      </c>
      <c r="P108" s="4"/>
      <c r="Q108" s="4"/>
      <c r="R108" s="4"/>
      <c r="S108" s="4"/>
      <c r="T108" s="4"/>
    </row>
    <row r="109" spans="1:25" s="34" customFormat="1" x14ac:dyDescent="0.2">
      <c r="A109" s="33">
        <v>3014</v>
      </c>
      <c r="B109" s="34" t="s">
        <v>399</v>
      </c>
      <c r="C109" s="36">
        <v>864036383</v>
      </c>
      <c r="D109" s="36">
        <f>jan!D109</f>
        <v>45608</v>
      </c>
      <c r="E109" s="37">
        <f t="shared" si="11"/>
        <v>18944.842637256621</v>
      </c>
      <c r="F109" s="38">
        <f t="shared" si="12"/>
        <v>0.82270426617565529</v>
      </c>
      <c r="G109" s="37">
        <f t="shared" si="13"/>
        <v>2449.6091115506633</v>
      </c>
      <c r="H109" s="39">
        <f t="shared" si="14"/>
        <v>622.97529126011682</v>
      </c>
      <c r="I109" s="37">
        <f t="shared" si="15"/>
        <v>3072.5844028107804</v>
      </c>
      <c r="J109" s="81">
        <f t="shared" si="16"/>
        <v>-312.51310507809114</v>
      </c>
      <c r="K109" s="37">
        <f t="shared" si="17"/>
        <v>2760.0712977326893</v>
      </c>
      <c r="L109" s="37">
        <f t="shared" si="18"/>
        <v>140134429.44339406</v>
      </c>
      <c r="M109" s="37">
        <f t="shared" si="19"/>
        <v>125881331.7469925</v>
      </c>
      <c r="N109" s="41">
        <f>'jan-mai'!M109</f>
        <v>94494437.677456707</v>
      </c>
      <c r="O109" s="41">
        <f t="shared" si="20"/>
        <v>31386894.069535792</v>
      </c>
      <c r="P109" s="4"/>
      <c r="Q109" s="4"/>
      <c r="R109" s="4"/>
      <c r="S109" s="4"/>
      <c r="T109" s="4"/>
    </row>
    <row r="110" spans="1:25" s="34" customFormat="1" x14ac:dyDescent="0.2">
      <c r="A110" s="33">
        <v>3015</v>
      </c>
      <c r="B110" s="34" t="s">
        <v>70</v>
      </c>
      <c r="C110" s="36">
        <v>68728694</v>
      </c>
      <c r="D110" s="36">
        <f>jan!D110</f>
        <v>3846</v>
      </c>
      <c r="E110" s="37">
        <f t="shared" si="11"/>
        <v>17870.17524700988</v>
      </c>
      <c r="F110" s="38">
        <f t="shared" si="12"/>
        <v>0.77603544640213395</v>
      </c>
      <c r="G110" s="37">
        <f t="shared" si="13"/>
        <v>3094.4095456987079</v>
      </c>
      <c r="H110" s="39">
        <f t="shared" si="14"/>
        <v>999.10887784647616</v>
      </c>
      <c r="I110" s="37">
        <f t="shared" si="15"/>
        <v>4093.5184235451843</v>
      </c>
      <c r="J110" s="81">
        <f t="shared" si="16"/>
        <v>-312.51310507809114</v>
      </c>
      <c r="K110" s="37">
        <f t="shared" si="17"/>
        <v>3781.0053184670933</v>
      </c>
      <c r="L110" s="37">
        <f t="shared" si="18"/>
        <v>15743671.856954779</v>
      </c>
      <c r="M110" s="37">
        <f t="shared" si="19"/>
        <v>14541746.45482444</v>
      </c>
      <c r="N110" s="41">
        <f>'jan-mai'!M110</f>
        <v>11147677.034478564</v>
      </c>
      <c r="O110" s="41">
        <f t="shared" si="20"/>
        <v>3394069.4203458764</v>
      </c>
      <c r="P110" s="4"/>
      <c r="Q110" s="4"/>
      <c r="R110" s="4"/>
      <c r="S110" s="4"/>
      <c r="T110" s="4"/>
    </row>
    <row r="111" spans="1:25" s="34" customFormat="1" x14ac:dyDescent="0.2">
      <c r="A111" s="33">
        <v>3016</v>
      </c>
      <c r="B111" s="34" t="s">
        <v>71</v>
      </c>
      <c r="C111" s="36">
        <v>146502226</v>
      </c>
      <c r="D111" s="36">
        <f>jan!D111</f>
        <v>8312</v>
      </c>
      <c r="E111" s="37">
        <f t="shared" si="11"/>
        <v>17625.388113570742</v>
      </c>
      <c r="F111" s="38">
        <f t="shared" si="12"/>
        <v>0.76540524889448913</v>
      </c>
      <c r="G111" s="37">
        <f t="shared" si="13"/>
        <v>3241.2818257621911</v>
      </c>
      <c r="H111" s="39">
        <f t="shared" si="14"/>
        <v>1084.7843745501746</v>
      </c>
      <c r="I111" s="37">
        <f t="shared" si="15"/>
        <v>4326.0662003123653</v>
      </c>
      <c r="J111" s="81">
        <f t="shared" si="16"/>
        <v>-312.51310507809114</v>
      </c>
      <c r="K111" s="37">
        <f t="shared" si="17"/>
        <v>4013.5530952342742</v>
      </c>
      <c r="L111" s="37">
        <f t="shared" si="18"/>
        <v>35958262.256996378</v>
      </c>
      <c r="M111" s="37">
        <f t="shared" si="19"/>
        <v>33360653.327587288</v>
      </c>
      <c r="N111" s="41">
        <f>'jan-mai'!M111</f>
        <v>27895630.166194964</v>
      </c>
      <c r="O111" s="41">
        <f t="shared" si="20"/>
        <v>5465023.1613923237</v>
      </c>
      <c r="P111" s="4"/>
      <c r="Q111" s="4"/>
      <c r="R111" s="4"/>
      <c r="S111" s="4"/>
      <c r="T111" s="4"/>
    </row>
    <row r="112" spans="1:25" s="34" customFormat="1" x14ac:dyDescent="0.2">
      <c r="A112" s="33">
        <v>3017</v>
      </c>
      <c r="B112" s="34" t="s">
        <v>72</v>
      </c>
      <c r="C112" s="36">
        <v>147693191</v>
      </c>
      <c r="D112" s="36">
        <f>jan!D112</f>
        <v>7633</v>
      </c>
      <c r="E112" s="37">
        <f t="shared" si="11"/>
        <v>19349.297916939606</v>
      </c>
      <c r="F112" s="38">
        <f t="shared" si="12"/>
        <v>0.84026825920762094</v>
      </c>
      <c r="G112" s="37">
        <f t="shared" si="13"/>
        <v>2206.9359437408725</v>
      </c>
      <c r="H112" s="39">
        <f t="shared" si="14"/>
        <v>481.41594337107216</v>
      </c>
      <c r="I112" s="37">
        <f t="shared" si="15"/>
        <v>2688.3518871119445</v>
      </c>
      <c r="J112" s="81">
        <f t="shared" si="16"/>
        <v>-312.51310507809114</v>
      </c>
      <c r="K112" s="37">
        <f t="shared" si="17"/>
        <v>2375.8387820338535</v>
      </c>
      <c r="L112" s="37">
        <f t="shared" si="18"/>
        <v>20520189.954325471</v>
      </c>
      <c r="M112" s="37">
        <f t="shared" si="19"/>
        <v>18134777.423264403</v>
      </c>
      <c r="N112" s="41">
        <f>'jan-mai'!M112</f>
        <v>15539417.471639339</v>
      </c>
      <c r="O112" s="41">
        <f t="shared" si="20"/>
        <v>2595359.951625064</v>
      </c>
      <c r="P112" s="4"/>
      <c r="Q112" s="4"/>
      <c r="R112" s="4"/>
      <c r="S112" s="4"/>
      <c r="T112" s="4"/>
    </row>
    <row r="113" spans="1:20" s="34" customFormat="1" x14ac:dyDescent="0.2">
      <c r="A113" s="33">
        <v>3018</v>
      </c>
      <c r="B113" s="34" t="s">
        <v>400</v>
      </c>
      <c r="C113" s="36">
        <v>108801949</v>
      </c>
      <c r="D113" s="36">
        <f>jan!D113</f>
        <v>5913</v>
      </c>
      <c r="E113" s="37">
        <f t="shared" si="11"/>
        <v>18400.464907830206</v>
      </c>
      <c r="F113" s="38">
        <f t="shared" si="12"/>
        <v>0.79906395999916746</v>
      </c>
      <c r="G113" s="37">
        <f t="shared" si="13"/>
        <v>2776.2357492065121</v>
      </c>
      <c r="H113" s="39">
        <f t="shared" si="14"/>
        <v>813.50749655936193</v>
      </c>
      <c r="I113" s="37">
        <f t="shared" si="15"/>
        <v>3589.7432457658742</v>
      </c>
      <c r="J113" s="81">
        <f t="shared" si="16"/>
        <v>-312.51310507809114</v>
      </c>
      <c r="K113" s="37">
        <f t="shared" si="17"/>
        <v>3277.2301406877832</v>
      </c>
      <c r="L113" s="37">
        <f t="shared" si="18"/>
        <v>21226151.812213615</v>
      </c>
      <c r="M113" s="37">
        <f t="shared" si="19"/>
        <v>19378261.821886864</v>
      </c>
      <c r="N113" s="41">
        <f>'jan-mai'!M113</f>
        <v>16075472.792205337</v>
      </c>
      <c r="O113" s="41">
        <f t="shared" si="20"/>
        <v>3302789.0296815261</v>
      </c>
      <c r="P113" s="4"/>
      <c r="Q113" s="4"/>
      <c r="R113" s="4"/>
      <c r="S113" s="4"/>
      <c r="T113" s="4"/>
    </row>
    <row r="114" spans="1:20" s="34" customFormat="1" x14ac:dyDescent="0.2">
      <c r="A114" s="33">
        <v>3019</v>
      </c>
      <c r="B114" s="34" t="s">
        <v>73</v>
      </c>
      <c r="C114" s="36">
        <v>404965605</v>
      </c>
      <c r="D114" s="36">
        <f>jan!D114</f>
        <v>18699</v>
      </c>
      <c r="E114" s="37">
        <f t="shared" si="11"/>
        <v>21657.072838119686</v>
      </c>
      <c r="F114" s="38">
        <f t="shared" si="12"/>
        <v>0.94048636655121265</v>
      </c>
      <c r="G114" s="37">
        <f t="shared" si="13"/>
        <v>822.27099103282455</v>
      </c>
      <c r="H114" s="39">
        <f t="shared" si="14"/>
        <v>0</v>
      </c>
      <c r="I114" s="37">
        <f t="shared" si="15"/>
        <v>822.27099103282455</v>
      </c>
      <c r="J114" s="81">
        <f t="shared" si="16"/>
        <v>-312.51310507809114</v>
      </c>
      <c r="K114" s="37">
        <f t="shared" si="17"/>
        <v>509.75788595473341</v>
      </c>
      <c r="L114" s="37">
        <f t="shared" si="18"/>
        <v>15375645.261322787</v>
      </c>
      <c r="M114" s="37">
        <f t="shared" si="19"/>
        <v>9531962.7094675601</v>
      </c>
      <c r="N114" s="41">
        <f>'jan-mai'!M114</f>
        <v>6438653.6591690686</v>
      </c>
      <c r="O114" s="41">
        <f t="shared" si="20"/>
        <v>3093309.0502984915</v>
      </c>
      <c r="P114" s="4"/>
      <c r="Q114" s="4"/>
      <c r="R114" s="4"/>
      <c r="S114" s="4"/>
      <c r="T114" s="4"/>
    </row>
    <row r="115" spans="1:20" s="34" customFormat="1" x14ac:dyDescent="0.2">
      <c r="A115" s="33">
        <v>3020</v>
      </c>
      <c r="B115" s="34" t="s">
        <v>401</v>
      </c>
      <c r="C115" s="36">
        <v>1551437862</v>
      </c>
      <c r="D115" s="36">
        <f>jan!D115</f>
        <v>61032</v>
      </c>
      <c r="E115" s="37">
        <f t="shared" si="11"/>
        <v>25420.072453794732</v>
      </c>
      <c r="F115" s="38">
        <f t="shared" si="12"/>
        <v>1.1038994862434814</v>
      </c>
      <c r="G115" s="37">
        <f t="shared" si="13"/>
        <v>-1435.5287783722029</v>
      </c>
      <c r="H115" s="39">
        <f t="shared" si="14"/>
        <v>0</v>
      </c>
      <c r="I115" s="37">
        <f t="shared" si="15"/>
        <v>-1435.5287783722029</v>
      </c>
      <c r="J115" s="81">
        <f t="shared" si="16"/>
        <v>-312.51310507809114</v>
      </c>
      <c r="K115" s="37">
        <f t="shared" si="17"/>
        <v>-1748.0418834502939</v>
      </c>
      <c r="L115" s="37">
        <f t="shared" si="18"/>
        <v>-87613192.401612282</v>
      </c>
      <c r="M115" s="37">
        <f t="shared" si="19"/>
        <v>-106686492.23073834</v>
      </c>
      <c r="N115" s="41">
        <f>'jan-mai'!M115</f>
        <v>-91523719.125728354</v>
      </c>
      <c r="O115" s="41">
        <f t="shared" si="20"/>
        <v>-15162773.105009988</v>
      </c>
      <c r="P115" s="4"/>
      <c r="Q115" s="4"/>
      <c r="R115" s="4"/>
      <c r="S115" s="4"/>
      <c r="T115" s="4"/>
    </row>
    <row r="116" spans="1:20" s="34" customFormat="1" x14ac:dyDescent="0.2">
      <c r="A116" s="33">
        <v>3021</v>
      </c>
      <c r="B116" s="34" t="s">
        <v>74</v>
      </c>
      <c r="C116" s="36">
        <v>433258099</v>
      </c>
      <c r="D116" s="36">
        <f>jan!D116</f>
        <v>20780</v>
      </c>
      <c r="E116" s="37">
        <f t="shared" si="11"/>
        <v>20849.764148219441</v>
      </c>
      <c r="F116" s="38">
        <f t="shared" si="12"/>
        <v>0.90542794373826985</v>
      </c>
      <c r="G116" s="37">
        <f t="shared" si="13"/>
        <v>1306.6562049729712</v>
      </c>
      <c r="H116" s="39">
        <f t="shared" si="14"/>
        <v>0</v>
      </c>
      <c r="I116" s="37">
        <f t="shared" si="15"/>
        <v>1306.6562049729712</v>
      </c>
      <c r="J116" s="81">
        <f t="shared" si="16"/>
        <v>-312.51310507809114</v>
      </c>
      <c r="K116" s="37">
        <f t="shared" si="17"/>
        <v>994.14309989488004</v>
      </c>
      <c r="L116" s="37">
        <f t="shared" si="18"/>
        <v>27152315.939338341</v>
      </c>
      <c r="M116" s="37">
        <f t="shared" si="19"/>
        <v>20658293.615815606</v>
      </c>
      <c r="N116" s="41">
        <f>'jan-mai'!M116</f>
        <v>16693387.462566612</v>
      </c>
      <c r="O116" s="41">
        <f t="shared" si="20"/>
        <v>3964906.1532489937</v>
      </c>
      <c r="P116" s="4"/>
      <c r="Q116" s="4"/>
      <c r="R116" s="4"/>
      <c r="S116" s="4"/>
      <c r="T116" s="4"/>
    </row>
    <row r="117" spans="1:20" s="34" customFormat="1" x14ac:dyDescent="0.2">
      <c r="A117" s="33">
        <v>3022</v>
      </c>
      <c r="B117" s="34" t="s">
        <v>75</v>
      </c>
      <c r="C117" s="36">
        <v>444375484</v>
      </c>
      <c r="D117" s="36">
        <f>jan!D117</f>
        <v>16084</v>
      </c>
      <c r="E117" s="37">
        <f t="shared" si="11"/>
        <v>27628.418552598858</v>
      </c>
      <c r="F117" s="38">
        <f t="shared" si="12"/>
        <v>1.1997997685242958</v>
      </c>
      <c r="G117" s="37">
        <f t="shared" si="13"/>
        <v>-2760.5364376546786</v>
      </c>
      <c r="H117" s="39">
        <f t="shared" si="14"/>
        <v>0</v>
      </c>
      <c r="I117" s="37">
        <f t="shared" si="15"/>
        <v>-2760.5364376546786</v>
      </c>
      <c r="J117" s="81">
        <f t="shared" si="16"/>
        <v>-312.51310507809114</v>
      </c>
      <c r="K117" s="37">
        <f t="shared" si="17"/>
        <v>-3073.0495427327696</v>
      </c>
      <c r="L117" s="37">
        <f t="shared" si="18"/>
        <v>-44400468.063237853</v>
      </c>
      <c r="M117" s="37">
        <f t="shared" si="19"/>
        <v>-49426928.845313869</v>
      </c>
      <c r="N117" s="41">
        <f>'jan-mai'!M117</f>
        <v>-37663064.51530695</v>
      </c>
      <c r="O117" s="41">
        <f t="shared" si="20"/>
        <v>-11763864.33000692</v>
      </c>
      <c r="P117" s="4"/>
      <c r="Q117" s="4"/>
      <c r="R117" s="4"/>
      <c r="S117" s="4"/>
      <c r="T117" s="4"/>
    </row>
    <row r="118" spans="1:20" s="34" customFormat="1" x14ac:dyDescent="0.2">
      <c r="A118" s="33">
        <v>3023</v>
      </c>
      <c r="B118" s="34" t="s">
        <v>76</v>
      </c>
      <c r="C118" s="36">
        <v>476196234</v>
      </c>
      <c r="D118" s="36">
        <f>jan!D118</f>
        <v>19939</v>
      </c>
      <c r="E118" s="37">
        <f t="shared" si="11"/>
        <v>23882.653794071921</v>
      </c>
      <c r="F118" s="38">
        <f t="shared" si="12"/>
        <v>1.0371350947692235</v>
      </c>
      <c r="G118" s="37">
        <f t="shared" si="13"/>
        <v>-513.07758253851637</v>
      </c>
      <c r="H118" s="39">
        <f t="shared" si="14"/>
        <v>0</v>
      </c>
      <c r="I118" s="37">
        <f t="shared" si="15"/>
        <v>-513.07758253851637</v>
      </c>
      <c r="J118" s="81">
        <f t="shared" si="16"/>
        <v>-312.51310507809114</v>
      </c>
      <c r="K118" s="37">
        <f t="shared" si="17"/>
        <v>-825.59068761660751</v>
      </c>
      <c r="L118" s="37">
        <f t="shared" si="18"/>
        <v>-10230253.918235477</v>
      </c>
      <c r="M118" s="37">
        <f t="shared" si="19"/>
        <v>-16461452.720387537</v>
      </c>
      <c r="N118" s="41">
        <f>'jan-mai'!M118</f>
        <v>-12172262.789262958</v>
      </c>
      <c r="O118" s="41">
        <f t="shared" si="20"/>
        <v>-4289189.9311245792</v>
      </c>
      <c r="P118" s="4"/>
      <c r="Q118" s="4"/>
      <c r="R118" s="4"/>
      <c r="S118" s="4"/>
      <c r="T118" s="4"/>
    </row>
    <row r="119" spans="1:20" s="34" customFormat="1" x14ac:dyDescent="0.2">
      <c r="A119" s="33">
        <v>3024</v>
      </c>
      <c r="B119" s="34" t="s">
        <v>77</v>
      </c>
      <c r="C119" s="36">
        <v>5070726254</v>
      </c>
      <c r="D119" s="36">
        <f>jan!D119</f>
        <v>128982</v>
      </c>
      <c r="E119" s="37">
        <f t="shared" si="11"/>
        <v>39313.441053790448</v>
      </c>
      <c r="F119" s="38">
        <f t="shared" si="12"/>
        <v>1.7072369664022793</v>
      </c>
      <c r="G119" s="37">
        <f t="shared" si="13"/>
        <v>-9771.5499383696315</v>
      </c>
      <c r="H119" s="39">
        <f t="shared" si="14"/>
        <v>0</v>
      </c>
      <c r="I119" s="37">
        <f t="shared" si="15"/>
        <v>-9771.5499383696315</v>
      </c>
      <c r="J119" s="81">
        <f t="shared" si="16"/>
        <v>-312.51310507809114</v>
      </c>
      <c r="K119" s="37">
        <f t="shared" si="17"/>
        <v>-10084.063043447723</v>
      </c>
      <c r="L119" s="37">
        <f t="shared" si="18"/>
        <v>-1260354054.1507919</v>
      </c>
      <c r="M119" s="37">
        <f t="shared" si="19"/>
        <v>-1300662619.469974</v>
      </c>
      <c r="N119" s="41">
        <f>'jan-mai'!M119</f>
        <v>-1038894724.6845636</v>
      </c>
      <c r="O119" s="41">
        <f t="shared" si="20"/>
        <v>-261767894.7854104</v>
      </c>
      <c r="P119" s="4"/>
      <c r="Q119" s="4"/>
      <c r="R119" s="4"/>
      <c r="S119" s="4"/>
      <c r="T119" s="4"/>
    </row>
    <row r="120" spans="1:20" s="34" customFormat="1" x14ac:dyDescent="0.2">
      <c r="A120" s="33">
        <v>3025</v>
      </c>
      <c r="B120" s="34" t="s">
        <v>78</v>
      </c>
      <c r="C120" s="36">
        <v>2967163294</v>
      </c>
      <c r="D120" s="36">
        <f>jan!D120</f>
        <v>96088</v>
      </c>
      <c r="E120" s="37">
        <f t="shared" si="11"/>
        <v>30879.644638248272</v>
      </c>
      <c r="F120" s="38">
        <f t="shared" si="12"/>
        <v>1.3409884615200949</v>
      </c>
      <c r="G120" s="37">
        <f t="shared" si="13"/>
        <v>-4711.272089044327</v>
      </c>
      <c r="H120" s="39">
        <f t="shared" si="14"/>
        <v>0</v>
      </c>
      <c r="I120" s="37">
        <f t="shared" si="15"/>
        <v>-4711.272089044327</v>
      </c>
      <c r="J120" s="81">
        <f t="shared" si="16"/>
        <v>-312.51310507809114</v>
      </c>
      <c r="K120" s="37">
        <f t="shared" si="17"/>
        <v>-5023.785194122418</v>
      </c>
      <c r="L120" s="37">
        <f t="shared" si="18"/>
        <v>-452696712.4920913</v>
      </c>
      <c r="M120" s="37">
        <f t="shared" si="19"/>
        <v>-482725471.73283488</v>
      </c>
      <c r="N120" s="41">
        <f>'jan-mai'!M120</f>
        <v>-366152704.08204526</v>
      </c>
      <c r="O120" s="41">
        <f t="shared" si="20"/>
        <v>-116572767.65078962</v>
      </c>
      <c r="P120" s="4"/>
      <c r="Q120" s="4"/>
      <c r="R120" s="4"/>
      <c r="S120" s="4"/>
      <c r="T120" s="4"/>
    </row>
    <row r="121" spans="1:20" s="34" customFormat="1" x14ac:dyDescent="0.2">
      <c r="A121" s="33">
        <v>3026</v>
      </c>
      <c r="B121" s="34" t="s">
        <v>79</v>
      </c>
      <c r="C121" s="36">
        <v>311059787</v>
      </c>
      <c r="D121" s="36">
        <f>jan!D121</f>
        <v>17754</v>
      </c>
      <c r="E121" s="37">
        <f t="shared" si="11"/>
        <v>17520.546750028163</v>
      </c>
      <c r="F121" s="38">
        <f t="shared" si="12"/>
        <v>0.76085237723914334</v>
      </c>
      <c r="G121" s="37">
        <f t="shared" si="13"/>
        <v>3304.1866438877382</v>
      </c>
      <c r="H121" s="39">
        <f t="shared" si="14"/>
        <v>1121.478851790077</v>
      </c>
      <c r="I121" s="37">
        <f t="shared" si="15"/>
        <v>4425.6654956778148</v>
      </c>
      <c r="J121" s="81">
        <f t="shared" si="16"/>
        <v>-312.51310507809114</v>
      </c>
      <c r="K121" s="37">
        <f t="shared" si="17"/>
        <v>4113.1523905997237</v>
      </c>
      <c r="L121" s="37">
        <f t="shared" si="18"/>
        <v>78573265.210263923</v>
      </c>
      <c r="M121" s="37">
        <f t="shared" si="19"/>
        <v>73024907.542707488</v>
      </c>
      <c r="N121" s="41">
        <f>'jan-mai'!M121</f>
        <v>57787028.08864598</v>
      </c>
      <c r="O121" s="41">
        <f t="shared" si="20"/>
        <v>15237879.454061508</v>
      </c>
      <c r="P121" s="4"/>
      <c r="Q121" s="4"/>
      <c r="R121" s="4"/>
      <c r="S121" s="4"/>
      <c r="T121" s="4"/>
    </row>
    <row r="122" spans="1:20" s="34" customFormat="1" x14ac:dyDescent="0.2">
      <c r="A122" s="33">
        <v>3027</v>
      </c>
      <c r="B122" s="34" t="s">
        <v>80</v>
      </c>
      <c r="C122" s="36">
        <v>421288164</v>
      </c>
      <c r="D122" s="36">
        <f>jan!D122</f>
        <v>19024</v>
      </c>
      <c r="E122" s="37">
        <f t="shared" si="11"/>
        <v>22145.088519764508</v>
      </c>
      <c r="F122" s="38">
        <f t="shared" si="12"/>
        <v>0.96167907798921881</v>
      </c>
      <c r="G122" s="37">
        <f t="shared" si="13"/>
        <v>529.46158204593155</v>
      </c>
      <c r="H122" s="39">
        <f t="shared" si="14"/>
        <v>0</v>
      </c>
      <c r="I122" s="37">
        <f t="shared" si="15"/>
        <v>529.46158204593155</v>
      </c>
      <c r="J122" s="81">
        <f t="shared" si="16"/>
        <v>-312.51310507809114</v>
      </c>
      <c r="K122" s="37">
        <f t="shared" si="17"/>
        <v>216.94847696784041</v>
      </c>
      <c r="L122" s="37">
        <f t="shared" si="18"/>
        <v>10072477.136841802</v>
      </c>
      <c r="M122" s="37">
        <f t="shared" si="19"/>
        <v>4127227.8258361961</v>
      </c>
      <c r="N122" s="41">
        <f>'jan-mai'!M122</f>
        <v>1381999.4827655049</v>
      </c>
      <c r="O122" s="41">
        <f t="shared" si="20"/>
        <v>2745228.3430706915</v>
      </c>
      <c r="P122" s="4"/>
      <c r="Q122" s="4"/>
      <c r="R122" s="4"/>
      <c r="S122" s="4"/>
      <c r="T122" s="4"/>
    </row>
    <row r="123" spans="1:20" s="34" customFormat="1" x14ac:dyDescent="0.2">
      <c r="A123" s="33">
        <v>3028</v>
      </c>
      <c r="B123" s="34" t="s">
        <v>81</v>
      </c>
      <c r="C123" s="36">
        <v>208885812</v>
      </c>
      <c r="D123" s="36">
        <f>jan!D123</f>
        <v>11249</v>
      </c>
      <c r="E123" s="37">
        <f t="shared" si="11"/>
        <v>18569.278335852076</v>
      </c>
      <c r="F123" s="38">
        <f t="shared" si="12"/>
        <v>0.80639490119939694</v>
      </c>
      <c r="G123" s="37">
        <f t="shared" si="13"/>
        <v>2674.9476923933908</v>
      </c>
      <c r="H123" s="39">
        <f t="shared" si="14"/>
        <v>754.42279675170766</v>
      </c>
      <c r="I123" s="37">
        <f t="shared" si="15"/>
        <v>3429.3704891450984</v>
      </c>
      <c r="J123" s="81">
        <f t="shared" si="16"/>
        <v>-312.51310507809114</v>
      </c>
      <c r="K123" s="37">
        <f t="shared" si="17"/>
        <v>3116.8573840670074</v>
      </c>
      <c r="L123" s="37">
        <f t="shared" si="18"/>
        <v>38576988.632393211</v>
      </c>
      <c r="M123" s="37">
        <f t="shared" si="19"/>
        <v>35061528.713369764</v>
      </c>
      <c r="N123" s="41">
        <f>'jan-mai'!M123</f>
        <v>28388691.421658706</v>
      </c>
      <c r="O123" s="41">
        <f t="shared" si="20"/>
        <v>6672837.2917110585</v>
      </c>
      <c r="P123" s="4"/>
      <c r="Q123" s="4"/>
      <c r="R123" s="4"/>
      <c r="S123" s="4"/>
      <c r="T123" s="4"/>
    </row>
    <row r="124" spans="1:20" s="34" customFormat="1" x14ac:dyDescent="0.2">
      <c r="A124" s="33">
        <v>3029</v>
      </c>
      <c r="B124" s="34" t="s">
        <v>82</v>
      </c>
      <c r="C124" s="36">
        <v>1023488076</v>
      </c>
      <c r="D124" s="36">
        <f>jan!D124</f>
        <v>44693</v>
      </c>
      <c r="E124" s="37">
        <f t="shared" si="11"/>
        <v>22900.41116058443</v>
      </c>
      <c r="F124" s="38">
        <f t="shared" si="12"/>
        <v>0.99447993946059166</v>
      </c>
      <c r="G124" s="37">
        <f t="shared" si="13"/>
        <v>76.267997553978049</v>
      </c>
      <c r="H124" s="39">
        <f t="shared" si="14"/>
        <v>0</v>
      </c>
      <c r="I124" s="37">
        <f t="shared" si="15"/>
        <v>76.267997553978049</v>
      </c>
      <c r="J124" s="81">
        <f t="shared" si="16"/>
        <v>-312.51310507809114</v>
      </c>
      <c r="K124" s="37">
        <f t="shared" si="17"/>
        <v>-236.24510752411311</v>
      </c>
      <c r="L124" s="37">
        <f t="shared" si="18"/>
        <v>3408645.614679941</v>
      </c>
      <c r="M124" s="37">
        <f t="shared" si="19"/>
        <v>-10558502.590575187</v>
      </c>
      <c r="N124" s="41">
        <f>'jan-mai'!M124</f>
        <v>-4815269.9673970174</v>
      </c>
      <c r="O124" s="41">
        <f t="shared" si="20"/>
        <v>-5743232.6231781691</v>
      </c>
      <c r="P124" s="4"/>
      <c r="Q124" s="4"/>
      <c r="R124" s="4"/>
      <c r="S124" s="4"/>
      <c r="T124" s="4"/>
    </row>
    <row r="125" spans="1:20" s="34" customFormat="1" x14ac:dyDescent="0.2">
      <c r="A125" s="33">
        <v>3030</v>
      </c>
      <c r="B125" s="34" t="s">
        <v>402</v>
      </c>
      <c r="C125" s="36">
        <v>1975976154</v>
      </c>
      <c r="D125" s="36">
        <f>jan!D125</f>
        <v>89095</v>
      </c>
      <c r="E125" s="37">
        <f t="shared" si="11"/>
        <v>22178.305785958808</v>
      </c>
      <c r="F125" s="38">
        <f t="shared" si="12"/>
        <v>0.96312158068676046</v>
      </c>
      <c r="G125" s="37">
        <f t="shared" si="13"/>
        <v>509.53122232935129</v>
      </c>
      <c r="H125" s="39">
        <f t="shared" si="14"/>
        <v>0</v>
      </c>
      <c r="I125" s="37">
        <f t="shared" si="15"/>
        <v>509.53122232935129</v>
      </c>
      <c r="J125" s="81">
        <f t="shared" si="16"/>
        <v>-312.51310507809114</v>
      </c>
      <c r="K125" s="37">
        <f t="shared" si="17"/>
        <v>197.01811725126015</v>
      </c>
      <c r="L125" s="37">
        <f t="shared" si="18"/>
        <v>45396684.253433555</v>
      </c>
      <c r="M125" s="37">
        <f t="shared" si="19"/>
        <v>17553329.156501025</v>
      </c>
      <c r="N125" s="41">
        <f>'jan-mai'!M125</f>
        <v>6613945.0225395476</v>
      </c>
      <c r="O125" s="41">
        <f t="shared" si="20"/>
        <v>10939384.133961476</v>
      </c>
      <c r="P125" s="4"/>
      <c r="Q125" s="4"/>
      <c r="R125" s="4"/>
      <c r="S125" s="4"/>
      <c r="T125" s="4"/>
    </row>
    <row r="126" spans="1:20" s="34" customFormat="1" x14ac:dyDescent="0.2">
      <c r="A126" s="33">
        <v>3031</v>
      </c>
      <c r="B126" s="34" t="s">
        <v>83</v>
      </c>
      <c r="C126" s="36">
        <v>586413160</v>
      </c>
      <c r="D126" s="36">
        <f>jan!D126</f>
        <v>24947</v>
      </c>
      <c r="E126" s="37">
        <f t="shared" si="11"/>
        <v>23506.35988295186</v>
      </c>
      <c r="F126" s="38">
        <f t="shared" si="12"/>
        <v>1.0207940455484932</v>
      </c>
      <c r="G126" s="37">
        <f t="shared" si="13"/>
        <v>-287.30123586647966</v>
      </c>
      <c r="H126" s="39">
        <f t="shared" si="14"/>
        <v>0</v>
      </c>
      <c r="I126" s="37">
        <f t="shared" si="15"/>
        <v>-287.30123586647966</v>
      </c>
      <c r="J126" s="81">
        <f t="shared" si="16"/>
        <v>-312.51310507809114</v>
      </c>
      <c r="K126" s="37">
        <f t="shared" si="17"/>
        <v>-599.81434094457086</v>
      </c>
      <c r="L126" s="37">
        <f t="shared" si="18"/>
        <v>-7167303.9311610684</v>
      </c>
      <c r="M126" s="37">
        <f t="shared" si="19"/>
        <v>-14963568.363544209</v>
      </c>
      <c r="N126" s="41">
        <f>'jan-mai'!M126</f>
        <v>-16228993.068736825</v>
      </c>
      <c r="O126" s="41">
        <f t="shared" si="20"/>
        <v>1265424.7051926162</v>
      </c>
      <c r="P126" s="4"/>
      <c r="Q126" s="4"/>
      <c r="R126" s="4"/>
      <c r="S126" s="4"/>
      <c r="T126" s="4"/>
    </row>
    <row r="127" spans="1:20" s="34" customFormat="1" x14ac:dyDescent="0.2">
      <c r="A127" s="33">
        <v>3032</v>
      </c>
      <c r="B127" s="34" t="s">
        <v>84</v>
      </c>
      <c r="C127" s="36">
        <v>168192272</v>
      </c>
      <c r="D127" s="36">
        <f>jan!D127</f>
        <v>6989</v>
      </c>
      <c r="E127" s="37">
        <f t="shared" si="11"/>
        <v>24065.284303906137</v>
      </c>
      <c r="F127" s="38">
        <f t="shared" si="12"/>
        <v>1.0450660605973039</v>
      </c>
      <c r="G127" s="37">
        <f t="shared" si="13"/>
        <v>-622.65588843904618</v>
      </c>
      <c r="H127" s="39">
        <f t="shared" si="14"/>
        <v>0</v>
      </c>
      <c r="I127" s="37">
        <f t="shared" si="15"/>
        <v>-622.65588843904618</v>
      </c>
      <c r="J127" s="81">
        <f t="shared" si="16"/>
        <v>-312.51310507809114</v>
      </c>
      <c r="K127" s="37">
        <f t="shared" si="17"/>
        <v>-935.16899351713732</v>
      </c>
      <c r="L127" s="37">
        <f t="shared" si="18"/>
        <v>-4351742.0043004937</v>
      </c>
      <c r="M127" s="37">
        <f t="shared" si="19"/>
        <v>-6535896.095691273</v>
      </c>
      <c r="N127" s="41">
        <f>'jan-mai'!M127</f>
        <v>-5094698.7141059702</v>
      </c>
      <c r="O127" s="41">
        <f t="shared" si="20"/>
        <v>-1441197.3815853028</v>
      </c>
      <c r="P127" s="4"/>
      <c r="Q127" s="4"/>
      <c r="R127" s="4"/>
      <c r="S127" s="4"/>
      <c r="T127" s="4"/>
    </row>
    <row r="128" spans="1:20" s="34" customFormat="1" x14ac:dyDescent="0.2">
      <c r="A128" s="33">
        <v>3033</v>
      </c>
      <c r="B128" s="34" t="s">
        <v>85</v>
      </c>
      <c r="C128" s="36">
        <v>844401381</v>
      </c>
      <c r="D128" s="36">
        <f>jan!D128</f>
        <v>41565</v>
      </c>
      <c r="E128" s="37">
        <f t="shared" si="11"/>
        <v>20315.202237459402</v>
      </c>
      <c r="F128" s="38">
        <f t="shared" si="12"/>
        <v>0.88221390216832729</v>
      </c>
      <c r="G128" s="37">
        <f t="shared" si="13"/>
        <v>1627.3933514289949</v>
      </c>
      <c r="H128" s="39">
        <f t="shared" si="14"/>
        <v>143.34943118914362</v>
      </c>
      <c r="I128" s="37">
        <f t="shared" si="15"/>
        <v>1770.7427826181386</v>
      </c>
      <c r="J128" s="81">
        <f t="shared" si="16"/>
        <v>-312.51310507809114</v>
      </c>
      <c r="K128" s="37">
        <f t="shared" si="17"/>
        <v>1458.2296775400473</v>
      </c>
      <c r="L128" s="37">
        <f t="shared" si="18"/>
        <v>73600923.75952293</v>
      </c>
      <c r="M128" s="37">
        <f t="shared" si="19"/>
        <v>60611316.546952069</v>
      </c>
      <c r="N128" s="41">
        <f>'jan-mai'!M128</f>
        <v>47643773.034984782</v>
      </c>
      <c r="O128" s="41">
        <f t="shared" si="20"/>
        <v>12967543.511967286</v>
      </c>
      <c r="P128" s="4"/>
      <c r="Q128" s="4"/>
      <c r="R128" s="4"/>
      <c r="S128" s="4"/>
      <c r="T128" s="4"/>
    </row>
    <row r="129" spans="1:20" s="34" customFormat="1" x14ac:dyDescent="0.2">
      <c r="A129" s="33">
        <v>3034</v>
      </c>
      <c r="B129" s="34" t="s">
        <v>86</v>
      </c>
      <c r="C129" s="36">
        <v>444435708</v>
      </c>
      <c r="D129" s="36">
        <f>jan!D129</f>
        <v>23898</v>
      </c>
      <c r="E129" s="37">
        <f t="shared" si="11"/>
        <v>18597.192568415769</v>
      </c>
      <c r="F129" s="38">
        <f t="shared" si="12"/>
        <v>0.80760711281059328</v>
      </c>
      <c r="G129" s="37">
        <f t="shared" si="13"/>
        <v>2658.1991528551748</v>
      </c>
      <c r="H129" s="39">
        <f t="shared" si="14"/>
        <v>744.65281535441511</v>
      </c>
      <c r="I129" s="37">
        <f t="shared" si="15"/>
        <v>3402.8519682095898</v>
      </c>
      <c r="J129" s="81">
        <f t="shared" si="16"/>
        <v>-312.51310507809114</v>
      </c>
      <c r="K129" s="37">
        <f t="shared" si="17"/>
        <v>3090.3388631314988</v>
      </c>
      <c r="L129" s="37">
        <f t="shared" si="18"/>
        <v>81321356.336272776</v>
      </c>
      <c r="M129" s="37">
        <f t="shared" si="19"/>
        <v>73852918.151116565</v>
      </c>
      <c r="N129" s="41">
        <f>'jan-mai'!M129</f>
        <v>60118240.916112505</v>
      </c>
      <c r="O129" s="41">
        <f t="shared" si="20"/>
        <v>13734677.23500406</v>
      </c>
      <c r="P129" s="4"/>
      <c r="Q129" s="4"/>
      <c r="R129" s="4"/>
      <c r="S129" s="4"/>
      <c r="T129" s="4"/>
    </row>
    <row r="130" spans="1:20" s="34" customFormat="1" x14ac:dyDescent="0.2">
      <c r="A130" s="33">
        <v>3035</v>
      </c>
      <c r="B130" s="34" t="s">
        <v>87</v>
      </c>
      <c r="C130" s="36">
        <v>477628191</v>
      </c>
      <c r="D130" s="36">
        <f>jan!D130</f>
        <v>26716</v>
      </c>
      <c r="E130" s="37">
        <f t="shared" si="11"/>
        <v>17877.982894145829</v>
      </c>
      <c r="F130" s="38">
        <f t="shared" si="12"/>
        <v>0.77637450356563387</v>
      </c>
      <c r="G130" s="37">
        <f t="shared" si="13"/>
        <v>3089.7249574171387</v>
      </c>
      <c r="H130" s="39">
        <f t="shared" si="14"/>
        <v>996.37620134889391</v>
      </c>
      <c r="I130" s="37">
        <f t="shared" si="15"/>
        <v>4086.1011587660328</v>
      </c>
      <c r="J130" s="81">
        <f t="shared" si="16"/>
        <v>-312.51310507809114</v>
      </c>
      <c r="K130" s="37">
        <f t="shared" si="17"/>
        <v>3773.5880536879417</v>
      </c>
      <c r="L130" s="37">
        <f t="shared" si="18"/>
        <v>109164278.55759333</v>
      </c>
      <c r="M130" s="37">
        <f t="shared" si="19"/>
        <v>100815178.44232705</v>
      </c>
      <c r="N130" s="41">
        <f>'jan-mai'!M130</f>
        <v>80258800.32613869</v>
      </c>
      <c r="O130" s="41">
        <f t="shared" si="20"/>
        <v>20556378.116188362</v>
      </c>
      <c r="P130" s="4"/>
      <c r="Q130" s="4"/>
      <c r="R130" s="4"/>
      <c r="S130" s="4"/>
      <c r="T130" s="4"/>
    </row>
    <row r="131" spans="1:20" s="34" customFormat="1" x14ac:dyDescent="0.2">
      <c r="A131" s="33">
        <v>3036</v>
      </c>
      <c r="B131" s="34" t="s">
        <v>88</v>
      </c>
      <c r="C131" s="36">
        <v>278975785</v>
      </c>
      <c r="D131" s="36">
        <f>jan!D131</f>
        <v>15074</v>
      </c>
      <c r="E131" s="37">
        <f t="shared" si="11"/>
        <v>18507.084052010083</v>
      </c>
      <c r="F131" s="38">
        <f t="shared" si="12"/>
        <v>0.80369403407538498</v>
      </c>
      <c r="G131" s="37">
        <f t="shared" si="13"/>
        <v>2712.2642626985862</v>
      </c>
      <c r="H131" s="39">
        <f t="shared" si="14"/>
        <v>776.19079609640517</v>
      </c>
      <c r="I131" s="37">
        <f t="shared" si="15"/>
        <v>3488.4550587949916</v>
      </c>
      <c r="J131" s="81">
        <f t="shared" si="16"/>
        <v>-312.51310507809114</v>
      </c>
      <c r="K131" s="37">
        <f t="shared" si="17"/>
        <v>3175.9419537169006</v>
      </c>
      <c r="L131" s="37">
        <f t="shared" si="18"/>
        <v>52584971.556275703</v>
      </c>
      <c r="M131" s="37">
        <f t="shared" si="19"/>
        <v>47874149.010328561</v>
      </c>
      <c r="N131" s="41">
        <f>'jan-mai'!M131</f>
        <v>38328614.289295331</v>
      </c>
      <c r="O131" s="41">
        <f t="shared" si="20"/>
        <v>9545534.7210332304</v>
      </c>
      <c r="P131" s="4"/>
      <c r="Q131" s="4"/>
      <c r="R131" s="4"/>
      <c r="S131" s="4"/>
      <c r="T131" s="4"/>
    </row>
    <row r="132" spans="1:20" s="34" customFormat="1" x14ac:dyDescent="0.2">
      <c r="A132" s="33">
        <v>3037</v>
      </c>
      <c r="B132" s="34" t="s">
        <v>89</v>
      </c>
      <c r="C132" s="36">
        <v>46793258</v>
      </c>
      <c r="D132" s="36">
        <f>jan!D132</f>
        <v>2905</v>
      </c>
      <c r="E132" s="37">
        <f t="shared" si="11"/>
        <v>16107.834079173837</v>
      </c>
      <c r="F132" s="38">
        <f t="shared" si="12"/>
        <v>0.69950350443791953</v>
      </c>
      <c r="G132" s="37">
        <f t="shared" si="13"/>
        <v>4151.8142464003331</v>
      </c>
      <c r="H132" s="39">
        <f t="shared" si="14"/>
        <v>1615.9282865890909</v>
      </c>
      <c r="I132" s="37">
        <f t="shared" si="15"/>
        <v>5767.742532989424</v>
      </c>
      <c r="J132" s="81">
        <f t="shared" si="16"/>
        <v>-312.51310507809114</v>
      </c>
      <c r="K132" s="37">
        <f t="shared" si="17"/>
        <v>5455.229427911333</v>
      </c>
      <c r="L132" s="37">
        <f t="shared" si="18"/>
        <v>16755292.058334276</v>
      </c>
      <c r="M132" s="37">
        <f t="shared" si="19"/>
        <v>15847441.488082422</v>
      </c>
      <c r="N132" s="41">
        <f>'jan-mai'!M132</f>
        <v>12704705.579799853</v>
      </c>
      <c r="O132" s="41">
        <f t="shared" si="20"/>
        <v>3142735.9082825687</v>
      </c>
      <c r="P132" s="4"/>
      <c r="Q132" s="4"/>
      <c r="R132" s="4"/>
      <c r="S132" s="4"/>
      <c r="T132" s="4"/>
    </row>
    <row r="133" spans="1:20" s="34" customFormat="1" x14ac:dyDescent="0.2">
      <c r="A133" s="33">
        <v>3038</v>
      </c>
      <c r="B133" s="34" t="s">
        <v>141</v>
      </c>
      <c r="C133" s="36">
        <v>167756876</v>
      </c>
      <c r="D133" s="36">
        <f>jan!D133</f>
        <v>6859</v>
      </c>
      <c r="E133" s="37">
        <f t="shared" si="11"/>
        <v>24457.920396559264</v>
      </c>
      <c r="F133" s="38">
        <f t="shared" si="12"/>
        <v>1.0621167901634083</v>
      </c>
      <c r="G133" s="37">
        <f t="shared" si="13"/>
        <v>-858.23754403092244</v>
      </c>
      <c r="H133" s="39">
        <f t="shared" si="14"/>
        <v>0</v>
      </c>
      <c r="I133" s="37">
        <f t="shared" si="15"/>
        <v>-858.23754403092244</v>
      </c>
      <c r="J133" s="81">
        <f t="shared" si="16"/>
        <v>-312.51310507809114</v>
      </c>
      <c r="K133" s="37">
        <f t="shared" si="17"/>
        <v>-1170.7506491090135</v>
      </c>
      <c r="L133" s="37">
        <f t="shared" si="18"/>
        <v>-5886651.3145080972</v>
      </c>
      <c r="M133" s="37">
        <f t="shared" si="19"/>
        <v>-8030178.7022387236</v>
      </c>
      <c r="N133" s="41">
        <f>'jan-mai'!M133</f>
        <v>-6150280.5235445406</v>
      </c>
      <c r="O133" s="41">
        <f t="shared" si="20"/>
        <v>-1879898.178694183</v>
      </c>
      <c r="P133" s="4"/>
      <c r="Q133" s="4"/>
      <c r="R133" s="4"/>
      <c r="S133" s="4"/>
      <c r="T133" s="4"/>
    </row>
    <row r="134" spans="1:20" s="34" customFormat="1" x14ac:dyDescent="0.2">
      <c r="A134" s="33">
        <v>3039</v>
      </c>
      <c r="B134" s="34" t="s">
        <v>142</v>
      </c>
      <c r="C134" s="36">
        <v>24690508</v>
      </c>
      <c r="D134" s="36">
        <f>jan!D134</f>
        <v>1057</v>
      </c>
      <c r="E134" s="37">
        <f t="shared" si="11"/>
        <v>23359.042573320719</v>
      </c>
      <c r="F134" s="38">
        <f t="shared" si="12"/>
        <v>1.0143966010600016</v>
      </c>
      <c r="G134" s="37">
        <f t="shared" si="13"/>
        <v>-198.91085008779555</v>
      </c>
      <c r="H134" s="39">
        <f t="shared" si="14"/>
        <v>0</v>
      </c>
      <c r="I134" s="37">
        <f t="shared" si="15"/>
        <v>-198.91085008779555</v>
      </c>
      <c r="J134" s="81">
        <f t="shared" si="16"/>
        <v>-312.51310507809114</v>
      </c>
      <c r="K134" s="37">
        <f t="shared" si="17"/>
        <v>-511.4239551658867</v>
      </c>
      <c r="L134" s="37">
        <f t="shared" si="18"/>
        <v>-210248.76854279989</v>
      </c>
      <c r="M134" s="37">
        <f t="shared" si="19"/>
        <v>-540575.12061034224</v>
      </c>
      <c r="N134" s="41">
        <f>'jan-mai'!M134</f>
        <v>-101484.03402632853</v>
      </c>
      <c r="O134" s="41">
        <f t="shared" si="20"/>
        <v>-439091.08658401371</v>
      </c>
      <c r="P134" s="4"/>
      <c r="Q134" s="4"/>
      <c r="R134" s="4"/>
      <c r="S134" s="4"/>
      <c r="T134" s="4"/>
    </row>
    <row r="135" spans="1:20" s="34" customFormat="1" x14ac:dyDescent="0.2">
      <c r="A135" s="33">
        <v>3040</v>
      </c>
      <c r="B135" s="34" t="s">
        <v>403</v>
      </c>
      <c r="C135" s="36">
        <v>75380817</v>
      </c>
      <c r="D135" s="36">
        <f>jan!D135</f>
        <v>3273</v>
      </c>
      <c r="E135" s="37">
        <f t="shared" si="11"/>
        <v>23031.108157653529</v>
      </c>
      <c r="F135" s="38">
        <f t="shared" si="12"/>
        <v>1.000155625404461</v>
      </c>
      <c r="G135" s="37">
        <f t="shared" si="13"/>
        <v>-2.1502006874812651</v>
      </c>
      <c r="H135" s="39">
        <f t="shared" si="14"/>
        <v>0</v>
      </c>
      <c r="I135" s="37">
        <f t="shared" si="15"/>
        <v>-2.1502006874812651</v>
      </c>
      <c r="J135" s="81">
        <f t="shared" si="16"/>
        <v>-312.51310507809114</v>
      </c>
      <c r="K135" s="37">
        <f t="shared" si="17"/>
        <v>-314.66330576557243</v>
      </c>
      <c r="L135" s="37">
        <f t="shared" si="18"/>
        <v>-7037.6068501261807</v>
      </c>
      <c r="M135" s="37">
        <f t="shared" si="19"/>
        <v>-1029892.9997707185</v>
      </c>
      <c r="N135" s="41">
        <f>'jan-mai'!M135</f>
        <v>-264745.95928871492</v>
      </c>
      <c r="O135" s="41">
        <f t="shared" si="20"/>
        <v>-765147.04048200359</v>
      </c>
      <c r="P135" s="4"/>
      <c r="Q135" s="4"/>
      <c r="R135" s="4"/>
      <c r="S135" s="4"/>
      <c r="T135" s="4"/>
    </row>
    <row r="136" spans="1:20" s="34" customFormat="1" x14ac:dyDescent="0.2">
      <c r="A136" s="33">
        <v>3041</v>
      </c>
      <c r="B136" s="34" t="s">
        <v>143</v>
      </c>
      <c r="C136" s="36">
        <v>106757250</v>
      </c>
      <c r="D136" s="36">
        <f>jan!D136</f>
        <v>4667</v>
      </c>
      <c r="E136" s="37">
        <f t="shared" si="11"/>
        <v>22874.919648596529</v>
      </c>
      <c r="F136" s="38">
        <f t="shared" si="12"/>
        <v>0.99337293762028767</v>
      </c>
      <c r="G136" s="37">
        <f t="shared" si="13"/>
        <v>91.562904746718417</v>
      </c>
      <c r="H136" s="39">
        <f t="shared" si="14"/>
        <v>0</v>
      </c>
      <c r="I136" s="37">
        <f t="shared" si="15"/>
        <v>91.562904746718417</v>
      </c>
      <c r="J136" s="81">
        <f t="shared" si="16"/>
        <v>-312.51310507809114</v>
      </c>
      <c r="K136" s="37">
        <f t="shared" si="17"/>
        <v>-220.95020033137274</v>
      </c>
      <c r="L136" s="37">
        <f t="shared" si="18"/>
        <v>427324.07645293482</v>
      </c>
      <c r="M136" s="37">
        <f t="shared" si="19"/>
        <v>-1031174.5849465166</v>
      </c>
      <c r="N136" s="41">
        <f>'jan-mai'!M136</f>
        <v>127966.05884496763</v>
      </c>
      <c r="O136" s="41">
        <f t="shared" si="20"/>
        <v>-1159140.6437914842</v>
      </c>
      <c r="P136" s="4"/>
      <c r="Q136" s="4"/>
      <c r="R136" s="4"/>
      <c r="S136" s="4"/>
      <c r="T136" s="4"/>
    </row>
    <row r="137" spans="1:20" s="34" customFormat="1" x14ac:dyDescent="0.2">
      <c r="A137" s="33">
        <v>3042</v>
      </c>
      <c r="B137" s="34" t="s">
        <v>144</v>
      </c>
      <c r="C137" s="36">
        <v>70886401</v>
      </c>
      <c r="D137" s="36">
        <f>jan!D137</f>
        <v>2611</v>
      </c>
      <c r="E137" s="37">
        <f t="shared" ref="E137:E200" si="21">(C137)/D137</f>
        <v>27149.138644197625</v>
      </c>
      <c r="F137" s="38">
        <f t="shared" ref="F137:F200" si="22">IF(ISNUMBER(C137),E137/E$365,"")</f>
        <v>1.1789864193250505</v>
      </c>
      <c r="G137" s="37">
        <f t="shared" ref="G137:G200" si="23">(E$365-E137)*0.6</f>
        <v>-2472.9684926139385</v>
      </c>
      <c r="H137" s="39">
        <f t="shared" ref="H137:H200" si="24">IF(E137&gt;=E$365*0.9,0,IF(E137&lt;0.9*E$365,(E$365*0.9-E137)*0.35))</f>
        <v>0</v>
      </c>
      <c r="I137" s="37">
        <f t="shared" ref="I137:I200" si="25">G137+H137</f>
        <v>-2472.9684926139385</v>
      </c>
      <c r="J137" s="81">
        <f t="shared" ref="J137:J200" si="26">I$367</f>
        <v>-312.51310507809114</v>
      </c>
      <c r="K137" s="37">
        <f t="shared" ref="K137:K200" si="27">I137+J137</f>
        <v>-2785.4815976920295</v>
      </c>
      <c r="L137" s="37">
        <f t="shared" ref="L137:L200" si="28">(I137*D137)</f>
        <v>-6456920.7342149932</v>
      </c>
      <c r="M137" s="37">
        <f t="shared" ref="M137:M200" si="29">(K137*D137)</f>
        <v>-7272892.4515738888</v>
      </c>
      <c r="N137" s="41">
        <f>'jan-mai'!M137</f>
        <v>-5237421.8350451691</v>
      </c>
      <c r="O137" s="41">
        <f t="shared" ref="O137:O200" si="30">M137-N137</f>
        <v>-2035470.6165287197</v>
      </c>
      <c r="P137" s="4"/>
      <c r="Q137" s="4"/>
      <c r="R137" s="4"/>
      <c r="S137" s="4"/>
      <c r="T137" s="4"/>
    </row>
    <row r="138" spans="1:20" s="34" customFormat="1" x14ac:dyDescent="0.2">
      <c r="A138" s="33">
        <v>3043</v>
      </c>
      <c r="B138" s="34" t="s">
        <v>145</v>
      </c>
      <c r="C138" s="36">
        <v>104796672</v>
      </c>
      <c r="D138" s="36">
        <f>jan!D138</f>
        <v>4650</v>
      </c>
      <c r="E138" s="37">
        <f t="shared" si="21"/>
        <v>22536.918709677419</v>
      </c>
      <c r="F138" s="38">
        <f t="shared" si="22"/>
        <v>0.97869481018769167</v>
      </c>
      <c r="G138" s="37">
        <f t="shared" si="23"/>
        <v>294.36346809818497</v>
      </c>
      <c r="H138" s="39">
        <f t="shared" si="24"/>
        <v>0</v>
      </c>
      <c r="I138" s="37">
        <f t="shared" si="25"/>
        <v>294.36346809818497</v>
      </c>
      <c r="J138" s="81">
        <f t="shared" si="26"/>
        <v>-312.51310507809114</v>
      </c>
      <c r="K138" s="37">
        <f t="shared" si="27"/>
        <v>-18.149636979906177</v>
      </c>
      <c r="L138" s="37">
        <f t="shared" si="28"/>
        <v>1368790.12665656</v>
      </c>
      <c r="M138" s="37">
        <f t="shared" si="29"/>
        <v>-84395.811956563717</v>
      </c>
      <c r="N138" s="41">
        <f>'jan-mai'!M138</f>
        <v>-1152328.8316200848</v>
      </c>
      <c r="O138" s="41">
        <f t="shared" si="30"/>
        <v>1067933.0196635211</v>
      </c>
      <c r="P138" s="4"/>
      <c r="Q138" s="4"/>
      <c r="R138" s="4"/>
      <c r="S138" s="4"/>
      <c r="T138" s="4"/>
    </row>
    <row r="139" spans="1:20" s="34" customFormat="1" x14ac:dyDescent="0.2">
      <c r="A139" s="33">
        <v>3044</v>
      </c>
      <c r="B139" s="34" t="s">
        <v>146</v>
      </c>
      <c r="C139" s="36">
        <v>153035187</v>
      </c>
      <c r="D139" s="36">
        <f>jan!D139</f>
        <v>4504</v>
      </c>
      <c r="E139" s="37">
        <f t="shared" si="21"/>
        <v>33977.617007104796</v>
      </c>
      <c r="F139" s="38">
        <f t="shared" si="22"/>
        <v>1.4755219138772182</v>
      </c>
      <c r="G139" s="37">
        <f t="shared" si="23"/>
        <v>-6570.0555103582419</v>
      </c>
      <c r="H139" s="39">
        <f t="shared" si="24"/>
        <v>0</v>
      </c>
      <c r="I139" s="37">
        <f t="shared" si="25"/>
        <v>-6570.0555103582419</v>
      </c>
      <c r="J139" s="81">
        <f t="shared" si="26"/>
        <v>-312.51310507809114</v>
      </c>
      <c r="K139" s="37">
        <f t="shared" si="27"/>
        <v>-6882.5686154363329</v>
      </c>
      <c r="L139" s="37">
        <f t="shared" si="28"/>
        <v>-29591530.018653523</v>
      </c>
      <c r="M139" s="37">
        <f t="shared" si="29"/>
        <v>-30999089.043925244</v>
      </c>
      <c r="N139" s="41">
        <f>'jan-mai'!M139</f>
        <v>-25530419.479143403</v>
      </c>
      <c r="O139" s="41">
        <f t="shared" si="30"/>
        <v>-5468669.5647818409</v>
      </c>
      <c r="P139" s="4"/>
      <c r="Q139" s="4"/>
      <c r="R139" s="4"/>
      <c r="S139" s="4"/>
      <c r="T139" s="4"/>
    </row>
    <row r="140" spans="1:20" s="34" customFormat="1" x14ac:dyDescent="0.2">
      <c r="A140" s="33">
        <v>3045</v>
      </c>
      <c r="B140" s="34" t="s">
        <v>147</v>
      </c>
      <c r="C140" s="36">
        <v>77598591</v>
      </c>
      <c r="D140" s="36">
        <f>jan!D140</f>
        <v>3492</v>
      </c>
      <c r="E140" s="37">
        <f t="shared" si="21"/>
        <v>22221.818728522336</v>
      </c>
      <c r="F140" s="38">
        <f t="shared" si="22"/>
        <v>0.96501118643151707</v>
      </c>
      <c r="G140" s="37">
        <f t="shared" si="23"/>
        <v>483.42345679123463</v>
      </c>
      <c r="H140" s="39">
        <f t="shared" si="24"/>
        <v>0</v>
      </c>
      <c r="I140" s="37">
        <f t="shared" si="25"/>
        <v>483.42345679123463</v>
      </c>
      <c r="J140" s="81">
        <f t="shared" si="26"/>
        <v>-312.51310507809114</v>
      </c>
      <c r="K140" s="37">
        <f t="shared" si="27"/>
        <v>170.91035171314348</v>
      </c>
      <c r="L140" s="37">
        <f t="shared" si="28"/>
        <v>1688114.7111149912</v>
      </c>
      <c r="M140" s="37">
        <f t="shared" si="29"/>
        <v>596818.94818229706</v>
      </c>
      <c r="N140" s="41">
        <f>'jan-mai'!M140</f>
        <v>2429992.7119962736</v>
      </c>
      <c r="O140" s="41">
        <f t="shared" si="30"/>
        <v>-1833173.7638139767</v>
      </c>
      <c r="P140" s="4"/>
      <c r="Q140" s="4"/>
      <c r="R140" s="4"/>
      <c r="S140" s="4"/>
      <c r="T140" s="4"/>
    </row>
    <row r="141" spans="1:20" s="34" customFormat="1" x14ac:dyDescent="0.2">
      <c r="A141" s="33">
        <v>3046</v>
      </c>
      <c r="B141" s="34" t="s">
        <v>148</v>
      </c>
      <c r="C141" s="36">
        <v>67939175</v>
      </c>
      <c r="D141" s="36">
        <f>jan!D141</f>
        <v>2189</v>
      </c>
      <c r="E141" s="37">
        <f t="shared" si="21"/>
        <v>31036.626313385106</v>
      </c>
      <c r="F141" s="38">
        <f t="shared" si="22"/>
        <v>1.3478055935659685</v>
      </c>
      <c r="G141" s="37">
        <f t="shared" si="23"/>
        <v>-4805.4610941264273</v>
      </c>
      <c r="H141" s="39">
        <f t="shared" si="24"/>
        <v>0</v>
      </c>
      <c r="I141" s="37">
        <f t="shared" si="25"/>
        <v>-4805.4610941264273</v>
      </c>
      <c r="J141" s="81">
        <f t="shared" si="26"/>
        <v>-312.51310507809114</v>
      </c>
      <c r="K141" s="37">
        <f t="shared" si="27"/>
        <v>-5117.9741992045183</v>
      </c>
      <c r="L141" s="37">
        <f t="shared" si="28"/>
        <v>-10519154.335042749</v>
      </c>
      <c r="M141" s="37">
        <f t="shared" si="29"/>
        <v>-11203245.52205869</v>
      </c>
      <c r="N141" s="41">
        <f>'jan-mai'!M141</f>
        <v>-10602863.739530399</v>
      </c>
      <c r="O141" s="41">
        <f t="shared" si="30"/>
        <v>-600381.78252829053</v>
      </c>
      <c r="P141" s="4"/>
      <c r="Q141" s="4"/>
      <c r="R141" s="4"/>
      <c r="S141" s="4"/>
      <c r="T141" s="4"/>
    </row>
    <row r="142" spans="1:20" s="34" customFormat="1" x14ac:dyDescent="0.2">
      <c r="A142" s="33">
        <v>3047</v>
      </c>
      <c r="B142" s="34" t="s">
        <v>149</v>
      </c>
      <c r="C142" s="36">
        <v>272413064</v>
      </c>
      <c r="D142" s="36">
        <f>jan!D142</f>
        <v>14273</v>
      </c>
      <c r="E142" s="37">
        <f t="shared" si="21"/>
        <v>19085.900931829328</v>
      </c>
      <c r="F142" s="38">
        <f t="shared" si="22"/>
        <v>0.82882990484927554</v>
      </c>
      <c r="G142" s="37">
        <f t="shared" si="23"/>
        <v>2364.9741348070388</v>
      </c>
      <c r="H142" s="39">
        <f t="shared" si="24"/>
        <v>573.60488815966926</v>
      </c>
      <c r="I142" s="37">
        <f t="shared" si="25"/>
        <v>2938.5790229667082</v>
      </c>
      <c r="J142" s="81">
        <f t="shared" si="26"/>
        <v>-312.51310507809114</v>
      </c>
      <c r="K142" s="37">
        <f t="shared" si="27"/>
        <v>2626.0659178886172</v>
      </c>
      <c r="L142" s="37">
        <f t="shared" si="28"/>
        <v>41942338.394803829</v>
      </c>
      <c r="M142" s="37">
        <f t="shared" si="29"/>
        <v>37481838.84602423</v>
      </c>
      <c r="N142" s="41">
        <f>'jan-mai'!M142</f>
        <v>26451728.146896146</v>
      </c>
      <c r="O142" s="41">
        <f t="shared" si="30"/>
        <v>11030110.699128084</v>
      </c>
      <c r="P142" s="4"/>
      <c r="Q142" s="4"/>
      <c r="R142" s="4"/>
      <c r="S142" s="4"/>
      <c r="T142" s="4"/>
    </row>
    <row r="143" spans="1:20" s="34" customFormat="1" x14ac:dyDescent="0.2">
      <c r="A143" s="33">
        <v>3048</v>
      </c>
      <c r="B143" s="34" t="s">
        <v>150</v>
      </c>
      <c r="C143" s="36">
        <v>430919982</v>
      </c>
      <c r="D143" s="36">
        <f>jan!D143</f>
        <v>20044</v>
      </c>
      <c r="E143" s="37">
        <f t="shared" si="21"/>
        <v>21498.701955697466</v>
      </c>
      <c r="F143" s="38">
        <f t="shared" si="22"/>
        <v>0.93360890638426819</v>
      </c>
      <c r="G143" s="37">
        <f t="shared" si="23"/>
        <v>917.29352048615613</v>
      </c>
      <c r="H143" s="39">
        <f t="shared" si="24"/>
        <v>0</v>
      </c>
      <c r="I143" s="37">
        <f t="shared" si="25"/>
        <v>917.29352048615613</v>
      </c>
      <c r="J143" s="81">
        <f t="shared" si="26"/>
        <v>-312.51310507809114</v>
      </c>
      <c r="K143" s="37">
        <f t="shared" si="27"/>
        <v>604.78041540806498</v>
      </c>
      <c r="L143" s="37">
        <f t="shared" si="28"/>
        <v>18386231.324624512</v>
      </c>
      <c r="M143" s="37">
        <f t="shared" si="29"/>
        <v>12122218.646439254</v>
      </c>
      <c r="N143" s="41">
        <f>'jan-mai'!M143</f>
        <v>9317227.5106682014</v>
      </c>
      <c r="O143" s="41">
        <f t="shared" si="30"/>
        <v>2804991.1357710529</v>
      </c>
      <c r="P143" s="4"/>
      <c r="Q143" s="4"/>
      <c r="R143" s="4"/>
      <c r="S143" s="4"/>
      <c r="T143" s="4"/>
    </row>
    <row r="144" spans="1:20" s="34" customFormat="1" x14ac:dyDescent="0.2">
      <c r="A144" s="33">
        <v>3049</v>
      </c>
      <c r="B144" s="34" t="s">
        <v>151</v>
      </c>
      <c r="C144" s="36">
        <v>686275672</v>
      </c>
      <c r="D144" s="36">
        <f>jan!D144</f>
        <v>27584</v>
      </c>
      <c r="E144" s="37">
        <f t="shared" si="21"/>
        <v>24879.483468677496</v>
      </c>
      <c r="F144" s="38">
        <f t="shared" si="22"/>
        <v>1.0804237111832604</v>
      </c>
      <c r="G144" s="37">
        <f t="shared" si="23"/>
        <v>-1111.1753873018613</v>
      </c>
      <c r="H144" s="39">
        <f t="shared" si="24"/>
        <v>0</v>
      </c>
      <c r="I144" s="37">
        <f t="shared" si="25"/>
        <v>-1111.1753873018613</v>
      </c>
      <c r="J144" s="81">
        <f t="shared" si="26"/>
        <v>-312.51310507809114</v>
      </c>
      <c r="K144" s="37">
        <f t="shared" si="27"/>
        <v>-1423.6884923799525</v>
      </c>
      <c r="L144" s="37">
        <f t="shared" si="28"/>
        <v>-30650661.883334544</v>
      </c>
      <c r="M144" s="37">
        <f t="shared" si="29"/>
        <v>-39271023.373808607</v>
      </c>
      <c r="N144" s="41">
        <f>'jan-mai'!M144</f>
        <v>-32243922.341894288</v>
      </c>
      <c r="O144" s="41">
        <f t="shared" si="30"/>
        <v>-7027101.0319143198</v>
      </c>
      <c r="P144" s="4"/>
      <c r="Q144" s="4"/>
      <c r="R144" s="4"/>
      <c r="S144" s="4"/>
      <c r="T144" s="4"/>
    </row>
    <row r="145" spans="1:20" s="34" customFormat="1" x14ac:dyDescent="0.2">
      <c r="A145" s="33">
        <v>3050</v>
      </c>
      <c r="B145" s="34" t="s">
        <v>152</v>
      </c>
      <c r="C145" s="36">
        <v>58695480</v>
      </c>
      <c r="D145" s="36">
        <f>jan!D145</f>
        <v>2720</v>
      </c>
      <c r="E145" s="37">
        <f t="shared" si="21"/>
        <v>21579.220588235294</v>
      </c>
      <c r="F145" s="38">
        <f t="shared" si="22"/>
        <v>0.93710553202343971</v>
      </c>
      <c r="G145" s="37">
        <f t="shared" si="23"/>
        <v>868.98234096345982</v>
      </c>
      <c r="H145" s="39">
        <f t="shared" si="24"/>
        <v>0</v>
      </c>
      <c r="I145" s="37">
        <f t="shared" si="25"/>
        <v>868.98234096345982</v>
      </c>
      <c r="J145" s="81">
        <f t="shared" si="26"/>
        <v>-312.51310507809114</v>
      </c>
      <c r="K145" s="37">
        <f t="shared" si="27"/>
        <v>556.46923588536868</v>
      </c>
      <c r="L145" s="37">
        <f t="shared" si="28"/>
        <v>2363631.9674206106</v>
      </c>
      <c r="M145" s="37">
        <f t="shared" si="29"/>
        <v>1513596.3216082028</v>
      </c>
      <c r="N145" s="41">
        <f>'jan-mai'!M145</f>
        <v>1451558.8744071804</v>
      </c>
      <c r="O145" s="41">
        <f t="shared" si="30"/>
        <v>62037.447201022413</v>
      </c>
      <c r="P145" s="4"/>
      <c r="Q145" s="4"/>
      <c r="R145" s="4"/>
      <c r="S145" s="4"/>
      <c r="T145" s="4"/>
    </row>
    <row r="146" spans="1:20" s="34" customFormat="1" x14ac:dyDescent="0.2">
      <c r="A146" s="33">
        <v>3051</v>
      </c>
      <c r="B146" s="34" t="s">
        <v>153</v>
      </c>
      <c r="C146" s="36">
        <v>29079212</v>
      </c>
      <c r="D146" s="36">
        <f>jan!D146</f>
        <v>1370</v>
      </c>
      <c r="E146" s="37">
        <f t="shared" si="21"/>
        <v>21225.702189781023</v>
      </c>
      <c r="F146" s="38">
        <f t="shared" si="22"/>
        <v>0.92175353886367861</v>
      </c>
      <c r="G146" s="37">
        <f t="shared" si="23"/>
        <v>1081.0933800360224</v>
      </c>
      <c r="H146" s="39">
        <f t="shared" si="24"/>
        <v>0</v>
      </c>
      <c r="I146" s="37">
        <f t="shared" si="25"/>
        <v>1081.0933800360224</v>
      </c>
      <c r="J146" s="81">
        <f t="shared" si="26"/>
        <v>-312.51310507809114</v>
      </c>
      <c r="K146" s="37">
        <f t="shared" si="27"/>
        <v>768.58027495793124</v>
      </c>
      <c r="L146" s="37">
        <f t="shared" si="28"/>
        <v>1481097.9306493506</v>
      </c>
      <c r="M146" s="37">
        <f t="shared" si="29"/>
        <v>1052954.9766923657</v>
      </c>
      <c r="N146" s="41">
        <f>'jan-mai'!M146</f>
        <v>517597.16100655601</v>
      </c>
      <c r="O146" s="41">
        <f t="shared" si="30"/>
        <v>535357.81568580971</v>
      </c>
      <c r="P146" s="4"/>
      <c r="Q146" s="4"/>
      <c r="R146" s="4"/>
      <c r="S146" s="4"/>
      <c r="T146" s="4"/>
    </row>
    <row r="147" spans="1:20" s="34" customFormat="1" x14ac:dyDescent="0.2">
      <c r="A147" s="33">
        <v>3052</v>
      </c>
      <c r="B147" s="34" t="s">
        <v>154</v>
      </c>
      <c r="C147" s="36">
        <v>69971271</v>
      </c>
      <c r="D147" s="36">
        <f>jan!D147</f>
        <v>2455</v>
      </c>
      <c r="E147" s="37">
        <f t="shared" si="21"/>
        <v>28501.536048879836</v>
      </c>
      <c r="F147" s="38">
        <f t="shared" si="22"/>
        <v>1.237716023772061</v>
      </c>
      <c r="G147" s="37">
        <f t="shared" si="23"/>
        <v>-3284.4069354232656</v>
      </c>
      <c r="H147" s="39">
        <f t="shared" si="24"/>
        <v>0</v>
      </c>
      <c r="I147" s="37">
        <f t="shared" si="25"/>
        <v>-3284.4069354232656</v>
      </c>
      <c r="J147" s="81">
        <f t="shared" si="26"/>
        <v>-312.51310507809114</v>
      </c>
      <c r="K147" s="37">
        <f t="shared" si="27"/>
        <v>-3596.9200405013567</v>
      </c>
      <c r="L147" s="37">
        <f t="shared" si="28"/>
        <v>-8063219.0264641168</v>
      </c>
      <c r="M147" s="37">
        <f t="shared" si="29"/>
        <v>-8830438.6994308308</v>
      </c>
      <c r="N147" s="41">
        <f>'jan-mai'!M147</f>
        <v>-9561227.4063714631</v>
      </c>
      <c r="O147" s="41">
        <f t="shared" si="30"/>
        <v>730788.70694063231</v>
      </c>
      <c r="P147" s="4"/>
      <c r="Q147" s="4"/>
      <c r="R147" s="4"/>
      <c r="S147" s="4"/>
      <c r="T147" s="4"/>
    </row>
    <row r="148" spans="1:20" s="34" customFormat="1" x14ac:dyDescent="0.2">
      <c r="A148" s="33">
        <v>3053</v>
      </c>
      <c r="B148" s="34" t="s">
        <v>127</v>
      </c>
      <c r="C148" s="36">
        <v>131898502</v>
      </c>
      <c r="D148" s="36">
        <f>jan!D148</f>
        <v>6908</v>
      </c>
      <c r="E148" s="37">
        <f t="shared" si="21"/>
        <v>19093.587434858135</v>
      </c>
      <c r="F148" s="38">
        <f t="shared" si="22"/>
        <v>0.82916370117341787</v>
      </c>
      <c r="G148" s="37">
        <f t="shared" si="23"/>
        <v>2360.3622329897553</v>
      </c>
      <c r="H148" s="39">
        <f t="shared" si="24"/>
        <v>570.91461209958698</v>
      </c>
      <c r="I148" s="37">
        <f t="shared" si="25"/>
        <v>2931.2768450893423</v>
      </c>
      <c r="J148" s="81">
        <f t="shared" si="26"/>
        <v>-312.51310507809114</v>
      </c>
      <c r="K148" s="37">
        <f t="shared" si="27"/>
        <v>2618.7637400112512</v>
      </c>
      <c r="L148" s="37">
        <f t="shared" si="28"/>
        <v>20249260.445877176</v>
      </c>
      <c r="M148" s="37">
        <f t="shared" si="29"/>
        <v>18090419.915997725</v>
      </c>
      <c r="N148" s="41">
        <f>'jan-mai'!M148</f>
        <v>14208076.690191861</v>
      </c>
      <c r="O148" s="41">
        <f t="shared" si="30"/>
        <v>3882343.2258058637</v>
      </c>
      <c r="P148" s="4"/>
      <c r="Q148" s="4"/>
      <c r="R148" s="4"/>
      <c r="S148" s="4"/>
      <c r="T148" s="4"/>
    </row>
    <row r="149" spans="1:20" s="34" customFormat="1" x14ac:dyDescent="0.2">
      <c r="A149" s="33">
        <v>3054</v>
      </c>
      <c r="B149" s="34" t="s">
        <v>128</v>
      </c>
      <c r="C149" s="36">
        <v>175723325</v>
      </c>
      <c r="D149" s="36">
        <f>jan!D149</f>
        <v>9144</v>
      </c>
      <c r="E149" s="37">
        <f t="shared" si="21"/>
        <v>19217.336504811898</v>
      </c>
      <c r="F149" s="38">
        <f t="shared" si="22"/>
        <v>0.83453766440634625</v>
      </c>
      <c r="G149" s="37">
        <f t="shared" si="23"/>
        <v>2286.1127910174973</v>
      </c>
      <c r="H149" s="39">
        <f t="shared" si="24"/>
        <v>527.60243761576999</v>
      </c>
      <c r="I149" s="37">
        <f t="shared" si="25"/>
        <v>2813.7152286332675</v>
      </c>
      <c r="J149" s="81">
        <f t="shared" si="26"/>
        <v>-312.51310507809114</v>
      </c>
      <c r="K149" s="37">
        <f t="shared" si="27"/>
        <v>2501.2021235551765</v>
      </c>
      <c r="L149" s="37">
        <f t="shared" si="28"/>
        <v>25728612.050622597</v>
      </c>
      <c r="M149" s="37">
        <f t="shared" si="29"/>
        <v>22870992.217788532</v>
      </c>
      <c r="N149" s="41">
        <f>'jan-mai'!M149</f>
        <v>17195322.633456063</v>
      </c>
      <c r="O149" s="41">
        <f t="shared" si="30"/>
        <v>5675669.5843324699</v>
      </c>
      <c r="P149" s="4"/>
      <c r="Q149" s="4"/>
      <c r="R149" s="4"/>
      <c r="S149" s="4"/>
      <c r="T149" s="4"/>
    </row>
    <row r="150" spans="1:20" s="34" customFormat="1" x14ac:dyDescent="0.2">
      <c r="A150" s="33">
        <v>3401</v>
      </c>
      <c r="B150" s="34" t="s">
        <v>91</v>
      </c>
      <c r="C150" s="36">
        <v>340080274</v>
      </c>
      <c r="D150" s="36">
        <f>jan!D150</f>
        <v>17949</v>
      </c>
      <c r="E150" s="37">
        <f t="shared" si="21"/>
        <v>18947.031812357236</v>
      </c>
      <c r="F150" s="38">
        <f t="shared" si="22"/>
        <v>0.82279933393257298</v>
      </c>
      <c r="G150" s="37">
        <f t="shared" si="23"/>
        <v>2448.2956064902942</v>
      </c>
      <c r="H150" s="39">
        <f t="shared" si="24"/>
        <v>622.20907997490156</v>
      </c>
      <c r="I150" s="37">
        <f t="shared" si="25"/>
        <v>3070.5046864651958</v>
      </c>
      <c r="J150" s="81">
        <f t="shared" si="26"/>
        <v>-312.51310507809114</v>
      </c>
      <c r="K150" s="37">
        <f t="shared" si="27"/>
        <v>2757.9915813871048</v>
      </c>
      <c r="L150" s="37">
        <f t="shared" si="28"/>
        <v>55112488.617363803</v>
      </c>
      <c r="M150" s="37">
        <f t="shared" si="29"/>
        <v>49503190.894317143</v>
      </c>
      <c r="N150" s="41">
        <f>'jan-mai'!M150</f>
        <v>45842772.195035301</v>
      </c>
      <c r="O150" s="41">
        <f t="shared" si="30"/>
        <v>3660418.6992818415</v>
      </c>
      <c r="P150" s="4"/>
      <c r="Q150" s="4"/>
      <c r="R150" s="4"/>
      <c r="S150" s="4"/>
      <c r="T150" s="4"/>
    </row>
    <row r="151" spans="1:20" s="34" customFormat="1" x14ac:dyDescent="0.2">
      <c r="A151" s="33">
        <v>3403</v>
      </c>
      <c r="B151" s="34" t="s">
        <v>92</v>
      </c>
      <c r="C151" s="36">
        <v>655646566</v>
      </c>
      <c r="D151" s="36">
        <f>jan!D151</f>
        <v>31999</v>
      </c>
      <c r="E151" s="37">
        <f t="shared" si="21"/>
        <v>20489.59548735898</v>
      </c>
      <c r="F151" s="38">
        <f t="shared" si="22"/>
        <v>0.88978715434211242</v>
      </c>
      <c r="G151" s="37">
        <f t="shared" si="23"/>
        <v>1522.7574014892482</v>
      </c>
      <c r="H151" s="39">
        <f t="shared" si="24"/>
        <v>82.311793724291235</v>
      </c>
      <c r="I151" s="37">
        <f t="shared" si="25"/>
        <v>1605.0691952135394</v>
      </c>
      <c r="J151" s="81">
        <f t="shared" si="26"/>
        <v>-312.51310507809114</v>
      </c>
      <c r="K151" s="37">
        <f t="shared" si="27"/>
        <v>1292.5560901354484</v>
      </c>
      <c r="L151" s="37">
        <f t="shared" si="28"/>
        <v>51360609.177638046</v>
      </c>
      <c r="M151" s="37">
        <f t="shared" si="29"/>
        <v>41360502.328244209</v>
      </c>
      <c r="N151" s="41">
        <f>'jan-mai'!M151</f>
        <v>33318668.613086227</v>
      </c>
      <c r="O151" s="41">
        <f t="shared" si="30"/>
        <v>8041833.715157982</v>
      </c>
      <c r="P151" s="4"/>
      <c r="Q151" s="4"/>
      <c r="R151" s="4"/>
      <c r="S151" s="4"/>
      <c r="T151" s="4"/>
    </row>
    <row r="152" spans="1:20" s="34" customFormat="1" x14ac:dyDescent="0.2">
      <c r="A152" s="33">
        <v>3405</v>
      </c>
      <c r="B152" s="34" t="s">
        <v>112</v>
      </c>
      <c r="C152" s="36">
        <v>586030463</v>
      </c>
      <c r="D152" s="36">
        <f>jan!D152</f>
        <v>28425</v>
      </c>
      <c r="E152" s="37">
        <f t="shared" si="21"/>
        <v>20616.726930518911</v>
      </c>
      <c r="F152" s="38">
        <f t="shared" si="22"/>
        <v>0.89530800150117273</v>
      </c>
      <c r="G152" s="37">
        <f t="shared" si="23"/>
        <v>1446.4785355932893</v>
      </c>
      <c r="H152" s="39">
        <f t="shared" si="24"/>
        <v>37.81578861831531</v>
      </c>
      <c r="I152" s="37">
        <f t="shared" si="25"/>
        <v>1484.2943242116046</v>
      </c>
      <c r="J152" s="81">
        <f t="shared" si="26"/>
        <v>-312.51310507809114</v>
      </c>
      <c r="K152" s="37">
        <f t="shared" si="27"/>
        <v>1171.7812191335133</v>
      </c>
      <c r="L152" s="37">
        <f t="shared" si="28"/>
        <v>42191066.16571486</v>
      </c>
      <c r="M152" s="37">
        <f t="shared" si="29"/>
        <v>33307881.153870117</v>
      </c>
      <c r="N152" s="41">
        <f>'jan-mai'!M152</f>
        <v>27616966.996750679</v>
      </c>
      <c r="O152" s="41">
        <f t="shared" si="30"/>
        <v>5690914.1571194381</v>
      </c>
      <c r="P152" s="4"/>
      <c r="Q152" s="4"/>
      <c r="R152" s="4"/>
      <c r="S152" s="4"/>
      <c r="T152" s="4"/>
    </row>
    <row r="153" spans="1:20" s="34" customFormat="1" x14ac:dyDescent="0.2">
      <c r="A153" s="33">
        <v>3407</v>
      </c>
      <c r="B153" s="34" t="s">
        <v>113</v>
      </c>
      <c r="C153" s="36">
        <v>563608818</v>
      </c>
      <c r="D153" s="36">
        <f>jan!D153</f>
        <v>30267</v>
      </c>
      <c r="E153" s="37">
        <f t="shared" si="21"/>
        <v>18621.231638418078</v>
      </c>
      <c r="F153" s="38">
        <f t="shared" si="22"/>
        <v>0.80865104048127778</v>
      </c>
      <c r="G153" s="37">
        <f t="shared" si="23"/>
        <v>2643.7757108537894</v>
      </c>
      <c r="H153" s="39">
        <f t="shared" si="24"/>
        <v>736.23914085360695</v>
      </c>
      <c r="I153" s="37">
        <f t="shared" si="25"/>
        <v>3380.0148517073962</v>
      </c>
      <c r="J153" s="81">
        <f t="shared" si="26"/>
        <v>-312.51310507809114</v>
      </c>
      <c r="K153" s="37">
        <f t="shared" si="27"/>
        <v>3067.5017466293052</v>
      </c>
      <c r="L153" s="37">
        <f t="shared" si="28"/>
        <v>102302909.51662776</v>
      </c>
      <c r="M153" s="37">
        <f t="shared" si="29"/>
        <v>92844075.365229174</v>
      </c>
      <c r="N153" s="41">
        <f>'jan-mai'!M153</f>
        <v>70443611.074028239</v>
      </c>
      <c r="O153" s="41">
        <f t="shared" si="30"/>
        <v>22400464.291200936</v>
      </c>
      <c r="P153" s="4"/>
      <c r="Q153" s="4"/>
      <c r="R153" s="4"/>
      <c r="S153" s="4"/>
      <c r="T153" s="4"/>
    </row>
    <row r="154" spans="1:20" s="34" customFormat="1" x14ac:dyDescent="0.2">
      <c r="A154" s="33">
        <v>3411</v>
      </c>
      <c r="B154" s="34" t="s">
        <v>93</v>
      </c>
      <c r="C154" s="36">
        <v>614876559</v>
      </c>
      <c r="D154" s="36">
        <f>jan!D154</f>
        <v>35073</v>
      </c>
      <c r="E154" s="37">
        <f t="shared" si="21"/>
        <v>17531.336327089215</v>
      </c>
      <c r="F154" s="38">
        <f t="shared" si="22"/>
        <v>0.76132092856196631</v>
      </c>
      <c r="G154" s="37">
        <f t="shared" si="23"/>
        <v>3297.7128976511071</v>
      </c>
      <c r="H154" s="39">
        <f t="shared" si="24"/>
        <v>1117.7024998187089</v>
      </c>
      <c r="I154" s="37">
        <f t="shared" si="25"/>
        <v>4415.4153974698165</v>
      </c>
      <c r="J154" s="81">
        <f t="shared" si="26"/>
        <v>-312.51310507809114</v>
      </c>
      <c r="K154" s="37">
        <f t="shared" si="27"/>
        <v>4102.9022923917255</v>
      </c>
      <c r="L154" s="37">
        <f t="shared" si="28"/>
        <v>154861864.23545888</v>
      </c>
      <c r="M154" s="37">
        <f t="shared" si="29"/>
        <v>143901092.101055</v>
      </c>
      <c r="N154" s="41">
        <f>'jan-mai'!M154</f>
        <v>118270961.57842349</v>
      </c>
      <c r="O154" s="41">
        <f t="shared" si="30"/>
        <v>25630130.522631511</v>
      </c>
      <c r="P154" s="4"/>
      <c r="Q154" s="4"/>
      <c r="R154" s="4"/>
      <c r="S154" s="4"/>
      <c r="T154" s="4"/>
    </row>
    <row r="155" spans="1:20" s="34" customFormat="1" x14ac:dyDescent="0.2">
      <c r="A155" s="33">
        <v>3412</v>
      </c>
      <c r="B155" s="34" t="s">
        <v>94</v>
      </c>
      <c r="C155" s="36">
        <v>125302422</v>
      </c>
      <c r="D155" s="36">
        <f>jan!D155</f>
        <v>7715</v>
      </c>
      <c r="E155" s="37">
        <f t="shared" si="21"/>
        <v>16241.402721970187</v>
      </c>
      <c r="F155" s="38">
        <f t="shared" si="22"/>
        <v>0.70530389530734527</v>
      </c>
      <c r="G155" s="37">
        <f t="shared" si="23"/>
        <v>4071.6730607225236</v>
      </c>
      <c r="H155" s="39">
        <f t="shared" si="24"/>
        <v>1569.1792616103685</v>
      </c>
      <c r="I155" s="37">
        <f t="shared" si="25"/>
        <v>5640.8523223328921</v>
      </c>
      <c r="J155" s="81">
        <f t="shared" si="26"/>
        <v>-312.51310507809114</v>
      </c>
      <c r="K155" s="37">
        <f t="shared" si="27"/>
        <v>5328.339217254801</v>
      </c>
      <c r="L155" s="37">
        <f t="shared" si="28"/>
        <v>43519175.666798264</v>
      </c>
      <c r="M155" s="37">
        <f t="shared" si="29"/>
        <v>41108137.061120793</v>
      </c>
      <c r="N155" s="41">
        <f>'jan-mai'!M155</f>
        <v>33469105.237403046</v>
      </c>
      <c r="O155" s="41">
        <f t="shared" si="30"/>
        <v>7639031.8237177469</v>
      </c>
      <c r="P155" s="4"/>
      <c r="Q155" s="4"/>
      <c r="R155" s="4"/>
      <c r="S155" s="4"/>
      <c r="T155" s="4"/>
    </row>
    <row r="156" spans="1:20" s="34" customFormat="1" x14ac:dyDescent="0.2">
      <c r="A156" s="33">
        <v>3413</v>
      </c>
      <c r="B156" s="34" t="s">
        <v>95</v>
      </c>
      <c r="C156" s="36">
        <v>366331377</v>
      </c>
      <c r="D156" s="36">
        <f>jan!D156</f>
        <v>21156</v>
      </c>
      <c r="E156" s="37">
        <f t="shared" si="21"/>
        <v>17315.72022121384</v>
      </c>
      <c r="F156" s="38">
        <f t="shared" si="22"/>
        <v>0.7519575206120368</v>
      </c>
      <c r="G156" s="37">
        <f t="shared" si="23"/>
        <v>3427.0825611763321</v>
      </c>
      <c r="H156" s="39">
        <f t="shared" si="24"/>
        <v>1193.1681368750901</v>
      </c>
      <c r="I156" s="37">
        <f t="shared" si="25"/>
        <v>4620.2506980514227</v>
      </c>
      <c r="J156" s="81">
        <f t="shared" si="26"/>
        <v>-312.51310507809114</v>
      </c>
      <c r="K156" s="37">
        <f t="shared" si="27"/>
        <v>4307.7375929733316</v>
      </c>
      <c r="L156" s="37">
        <f t="shared" si="28"/>
        <v>97746023.767975897</v>
      </c>
      <c r="M156" s="37">
        <f t="shared" si="29"/>
        <v>91134496.516943797</v>
      </c>
      <c r="N156" s="41">
        <f>'jan-mai'!M156</f>
        <v>71813816.517038077</v>
      </c>
      <c r="O156" s="41">
        <f t="shared" si="30"/>
        <v>19320679.99990572</v>
      </c>
      <c r="P156" s="4"/>
      <c r="Q156" s="4"/>
      <c r="R156" s="4"/>
      <c r="S156" s="4"/>
      <c r="T156" s="4"/>
    </row>
    <row r="157" spans="1:20" s="34" customFormat="1" x14ac:dyDescent="0.2">
      <c r="A157" s="33">
        <v>3414</v>
      </c>
      <c r="B157" s="34" t="s">
        <v>96</v>
      </c>
      <c r="C157" s="36">
        <v>77134697</v>
      </c>
      <c r="D157" s="36">
        <f>jan!D157</f>
        <v>5016</v>
      </c>
      <c r="E157" s="37">
        <f t="shared" si="21"/>
        <v>15377.730661881978</v>
      </c>
      <c r="F157" s="38">
        <f t="shared" si="22"/>
        <v>0.6677978203287156</v>
      </c>
      <c r="G157" s="37">
        <f t="shared" si="23"/>
        <v>4589.8762967754492</v>
      </c>
      <c r="H157" s="39">
        <f t="shared" si="24"/>
        <v>1871.4644826412416</v>
      </c>
      <c r="I157" s="37">
        <f t="shared" si="25"/>
        <v>6461.3407794166906</v>
      </c>
      <c r="J157" s="81">
        <f t="shared" si="26"/>
        <v>-312.51310507809114</v>
      </c>
      <c r="K157" s="37">
        <f t="shared" si="27"/>
        <v>6148.8276743385995</v>
      </c>
      <c r="L157" s="37">
        <f t="shared" si="28"/>
        <v>32410085.349554121</v>
      </c>
      <c r="M157" s="37">
        <f t="shared" si="29"/>
        <v>30842519.614482414</v>
      </c>
      <c r="N157" s="41">
        <f>'jan-mai'!M157</f>
        <v>24453253.87281448</v>
      </c>
      <c r="O157" s="41">
        <f t="shared" si="30"/>
        <v>6389265.7416679338</v>
      </c>
      <c r="P157" s="4"/>
      <c r="Q157" s="4"/>
      <c r="R157" s="4"/>
      <c r="S157" s="4"/>
      <c r="T157" s="4"/>
    </row>
    <row r="158" spans="1:20" s="34" customFormat="1" x14ac:dyDescent="0.2">
      <c r="A158" s="33">
        <v>3415</v>
      </c>
      <c r="B158" s="34" t="s">
        <v>97</v>
      </c>
      <c r="C158" s="36">
        <v>142641425</v>
      </c>
      <c r="D158" s="36">
        <f>jan!D158</f>
        <v>7978</v>
      </c>
      <c r="E158" s="37">
        <f t="shared" si="21"/>
        <v>17879.346327400352</v>
      </c>
      <c r="F158" s="38">
        <f t="shared" si="22"/>
        <v>0.77643371241611725</v>
      </c>
      <c r="G158" s="37">
        <f t="shared" si="23"/>
        <v>3088.9068974644251</v>
      </c>
      <c r="H158" s="39">
        <f t="shared" si="24"/>
        <v>995.89899970981105</v>
      </c>
      <c r="I158" s="37">
        <f t="shared" si="25"/>
        <v>4084.8058971742362</v>
      </c>
      <c r="J158" s="81">
        <f t="shared" si="26"/>
        <v>-312.51310507809114</v>
      </c>
      <c r="K158" s="37">
        <f t="shared" si="27"/>
        <v>3772.2927920961451</v>
      </c>
      <c r="L158" s="37">
        <f t="shared" si="28"/>
        <v>32588581.447656058</v>
      </c>
      <c r="M158" s="37">
        <f t="shared" si="29"/>
        <v>30095351.895343047</v>
      </c>
      <c r="N158" s="41">
        <f>'jan-mai'!M158</f>
        <v>22911274.998328127</v>
      </c>
      <c r="O158" s="41">
        <f t="shared" si="30"/>
        <v>7184076.8970149197</v>
      </c>
      <c r="P158" s="4"/>
      <c r="Q158" s="4"/>
      <c r="R158" s="4"/>
      <c r="S158" s="4"/>
      <c r="T158" s="4"/>
    </row>
    <row r="159" spans="1:20" s="34" customFormat="1" x14ac:dyDescent="0.2">
      <c r="A159" s="33">
        <v>3416</v>
      </c>
      <c r="B159" s="34" t="s">
        <v>98</v>
      </c>
      <c r="C159" s="36">
        <v>92566541</v>
      </c>
      <c r="D159" s="36">
        <f>jan!D159</f>
        <v>6032</v>
      </c>
      <c r="E159" s="37">
        <f t="shared" si="21"/>
        <v>15345.911969496021</v>
      </c>
      <c r="F159" s="38">
        <f t="shared" si="22"/>
        <v>0.66641605250560487</v>
      </c>
      <c r="G159" s="37">
        <f t="shared" si="23"/>
        <v>4608.967512207023</v>
      </c>
      <c r="H159" s="39">
        <f t="shared" si="24"/>
        <v>1882.6010249763267</v>
      </c>
      <c r="I159" s="37">
        <f t="shared" si="25"/>
        <v>6491.5685371833497</v>
      </c>
      <c r="J159" s="81">
        <f t="shared" si="26"/>
        <v>-312.51310507809114</v>
      </c>
      <c r="K159" s="37">
        <f t="shared" si="27"/>
        <v>6179.0554321052587</v>
      </c>
      <c r="L159" s="37">
        <f t="shared" si="28"/>
        <v>39157141.416289963</v>
      </c>
      <c r="M159" s="37">
        <f t="shared" si="29"/>
        <v>37272062.366458923</v>
      </c>
      <c r="N159" s="41">
        <f>'jan-mai'!M159</f>
        <v>29647336.187642932</v>
      </c>
      <c r="O159" s="41">
        <f t="shared" si="30"/>
        <v>7624726.1788159907</v>
      </c>
      <c r="P159" s="4"/>
      <c r="Q159" s="4"/>
      <c r="R159" s="4"/>
      <c r="S159" s="4"/>
      <c r="T159" s="4"/>
    </row>
    <row r="160" spans="1:20" s="34" customFormat="1" x14ac:dyDescent="0.2">
      <c r="A160" s="33">
        <v>3417</v>
      </c>
      <c r="B160" s="34" t="s">
        <v>99</v>
      </c>
      <c r="C160" s="36">
        <v>73860369</v>
      </c>
      <c r="D160" s="36">
        <f>jan!D160</f>
        <v>4548</v>
      </c>
      <c r="E160" s="37">
        <f t="shared" si="21"/>
        <v>16240.186675461742</v>
      </c>
      <c r="F160" s="38">
        <f t="shared" si="22"/>
        <v>0.70525108691671767</v>
      </c>
      <c r="G160" s="37">
        <f t="shared" si="23"/>
        <v>4072.4026886275906</v>
      </c>
      <c r="H160" s="39">
        <f t="shared" si="24"/>
        <v>1569.6048778883244</v>
      </c>
      <c r="I160" s="37">
        <f t="shared" si="25"/>
        <v>5642.0075665159147</v>
      </c>
      <c r="J160" s="81">
        <f t="shared" si="26"/>
        <v>-312.51310507809114</v>
      </c>
      <c r="K160" s="37">
        <f t="shared" si="27"/>
        <v>5329.4944614378237</v>
      </c>
      <c r="L160" s="37">
        <f t="shared" si="28"/>
        <v>25659850.412514381</v>
      </c>
      <c r="M160" s="37">
        <f t="shared" si="29"/>
        <v>24238540.810619224</v>
      </c>
      <c r="N160" s="41">
        <f>'jan-mai'!M160</f>
        <v>20814646.197480116</v>
      </c>
      <c r="O160" s="41">
        <f t="shared" si="30"/>
        <v>3423894.6131391078</v>
      </c>
      <c r="P160" s="4"/>
      <c r="Q160" s="4"/>
      <c r="R160" s="4"/>
      <c r="S160" s="4"/>
      <c r="T160" s="4"/>
    </row>
    <row r="161" spans="1:20" s="34" customFormat="1" x14ac:dyDescent="0.2">
      <c r="A161" s="33">
        <v>3418</v>
      </c>
      <c r="B161" s="34" t="s">
        <v>100</v>
      </c>
      <c r="C161" s="36">
        <v>111770319</v>
      </c>
      <c r="D161" s="36">
        <f>jan!D161</f>
        <v>7211</v>
      </c>
      <c r="E161" s="37">
        <f t="shared" si="21"/>
        <v>15499.974899459159</v>
      </c>
      <c r="F161" s="38">
        <f t="shared" si="22"/>
        <v>0.67310643427161299</v>
      </c>
      <c r="G161" s="37">
        <f t="shared" si="23"/>
        <v>4516.5297542291401</v>
      </c>
      <c r="H161" s="39">
        <f t="shared" si="24"/>
        <v>1828.6789994892283</v>
      </c>
      <c r="I161" s="37">
        <f t="shared" si="25"/>
        <v>6345.2087537183688</v>
      </c>
      <c r="J161" s="81">
        <f t="shared" si="26"/>
        <v>-312.51310507809114</v>
      </c>
      <c r="K161" s="37">
        <f t="shared" si="27"/>
        <v>6032.6956486402778</v>
      </c>
      <c r="L161" s="37">
        <f t="shared" si="28"/>
        <v>45755300.323063157</v>
      </c>
      <c r="M161" s="37">
        <f t="shared" si="29"/>
        <v>43501768.322345041</v>
      </c>
      <c r="N161" s="41">
        <f>'jan-mai'!M161</f>
        <v>36482429.983196802</v>
      </c>
      <c r="O161" s="41">
        <f t="shared" si="30"/>
        <v>7019338.3391482383</v>
      </c>
      <c r="P161" s="4"/>
      <c r="Q161" s="4"/>
      <c r="R161" s="4"/>
      <c r="S161" s="4"/>
      <c r="T161" s="4"/>
    </row>
    <row r="162" spans="1:20" s="34" customFormat="1" x14ac:dyDescent="0.2">
      <c r="A162" s="33">
        <v>3419</v>
      </c>
      <c r="B162" s="34" t="s">
        <v>404</v>
      </c>
      <c r="C162" s="36">
        <v>58500332</v>
      </c>
      <c r="D162" s="36">
        <f>jan!D162</f>
        <v>3597</v>
      </c>
      <c r="E162" s="37">
        <f t="shared" si="21"/>
        <v>16263.645259938838</v>
      </c>
      <c r="F162" s="38">
        <f t="shared" si="22"/>
        <v>0.7062698062535463</v>
      </c>
      <c r="G162" s="37">
        <f t="shared" si="23"/>
        <v>4058.3275379413335</v>
      </c>
      <c r="H162" s="39">
        <f t="shared" si="24"/>
        <v>1561.3943733213409</v>
      </c>
      <c r="I162" s="37">
        <f t="shared" si="25"/>
        <v>5619.7219112626744</v>
      </c>
      <c r="J162" s="81">
        <f t="shared" si="26"/>
        <v>-312.51310507809114</v>
      </c>
      <c r="K162" s="37">
        <f t="shared" si="27"/>
        <v>5307.2088061845834</v>
      </c>
      <c r="L162" s="37">
        <f t="shared" si="28"/>
        <v>20214139.714811839</v>
      </c>
      <c r="M162" s="37">
        <f t="shared" si="29"/>
        <v>19090030.075845946</v>
      </c>
      <c r="N162" s="41">
        <f>'jan-mai'!M162</f>
        <v>16407552.134781431</v>
      </c>
      <c r="O162" s="41">
        <f t="shared" si="30"/>
        <v>2682477.9410645142</v>
      </c>
      <c r="P162" s="4"/>
      <c r="Q162" s="4"/>
      <c r="R162" s="4"/>
      <c r="S162" s="4"/>
      <c r="T162" s="4"/>
    </row>
    <row r="163" spans="1:20" s="34" customFormat="1" x14ac:dyDescent="0.2">
      <c r="A163" s="33">
        <v>3420</v>
      </c>
      <c r="B163" s="34" t="s">
        <v>101</v>
      </c>
      <c r="C163" s="36">
        <v>380732018</v>
      </c>
      <c r="D163" s="36">
        <f>jan!D163</f>
        <v>21435</v>
      </c>
      <c r="E163" s="37">
        <f t="shared" si="21"/>
        <v>17762.165523676231</v>
      </c>
      <c r="F163" s="38">
        <f t="shared" si="22"/>
        <v>0.77134498462968859</v>
      </c>
      <c r="G163" s="37">
        <f t="shared" si="23"/>
        <v>3159.2153796988973</v>
      </c>
      <c r="H163" s="39">
        <f t="shared" si="24"/>
        <v>1036.9122810132533</v>
      </c>
      <c r="I163" s="37">
        <f t="shared" si="25"/>
        <v>4196.1276607121508</v>
      </c>
      <c r="J163" s="81">
        <f t="shared" si="26"/>
        <v>-312.51310507809114</v>
      </c>
      <c r="K163" s="37">
        <f t="shared" si="27"/>
        <v>3883.6145556340598</v>
      </c>
      <c r="L163" s="37">
        <f t="shared" si="28"/>
        <v>89943996.40736495</v>
      </c>
      <c r="M163" s="37">
        <f t="shared" si="29"/>
        <v>83245278.000016078</v>
      </c>
      <c r="N163" s="41">
        <f>'jan-mai'!M163</f>
        <v>62816341.590795107</v>
      </c>
      <c r="O163" s="41">
        <f t="shared" si="30"/>
        <v>20428936.409220971</v>
      </c>
      <c r="P163" s="4"/>
      <c r="Q163" s="4"/>
      <c r="R163" s="4"/>
      <c r="S163" s="4"/>
      <c r="T163" s="4"/>
    </row>
    <row r="164" spans="1:20" s="34" customFormat="1" x14ac:dyDescent="0.2">
      <c r="A164" s="33">
        <v>3421</v>
      </c>
      <c r="B164" s="34" t="s">
        <v>102</v>
      </c>
      <c r="C164" s="36">
        <v>120127490</v>
      </c>
      <c r="D164" s="36">
        <f>jan!D164</f>
        <v>6603</v>
      </c>
      <c r="E164" s="37">
        <f t="shared" si="21"/>
        <v>18192.865364228383</v>
      </c>
      <c r="F164" s="38">
        <f t="shared" si="22"/>
        <v>0.79004868162248354</v>
      </c>
      <c r="G164" s="37">
        <f t="shared" si="23"/>
        <v>2900.7954753676063</v>
      </c>
      <c r="H164" s="39">
        <f t="shared" si="24"/>
        <v>886.16733682000029</v>
      </c>
      <c r="I164" s="37">
        <f t="shared" si="25"/>
        <v>3786.9628121876067</v>
      </c>
      <c r="J164" s="81">
        <f t="shared" si="26"/>
        <v>-312.51310507809114</v>
      </c>
      <c r="K164" s="37">
        <f t="shared" si="27"/>
        <v>3474.4497071095157</v>
      </c>
      <c r="L164" s="37">
        <f t="shared" si="28"/>
        <v>25005315.448874768</v>
      </c>
      <c r="M164" s="37">
        <f t="shared" si="29"/>
        <v>22941791.416044131</v>
      </c>
      <c r="N164" s="41">
        <f>'jan-mai'!M164</f>
        <v>19712821.44558293</v>
      </c>
      <c r="O164" s="41">
        <f t="shared" si="30"/>
        <v>3228969.9704612009</v>
      </c>
      <c r="P164" s="4"/>
      <c r="Q164" s="4"/>
      <c r="R164" s="4"/>
      <c r="S164" s="4"/>
      <c r="T164" s="4"/>
    </row>
    <row r="165" spans="1:20" s="34" customFormat="1" x14ac:dyDescent="0.2">
      <c r="A165" s="33">
        <v>3422</v>
      </c>
      <c r="B165" s="34" t="s">
        <v>103</v>
      </c>
      <c r="C165" s="36">
        <v>76627233</v>
      </c>
      <c r="D165" s="36">
        <f>jan!D165</f>
        <v>4195</v>
      </c>
      <c r="E165" s="37">
        <f t="shared" si="21"/>
        <v>18266.324910607866</v>
      </c>
      <c r="F165" s="38">
        <f t="shared" si="22"/>
        <v>0.79323875732566607</v>
      </c>
      <c r="G165" s="37">
        <f t="shared" si="23"/>
        <v>2856.7197475399166</v>
      </c>
      <c r="H165" s="39">
        <f t="shared" si="24"/>
        <v>860.45649558718117</v>
      </c>
      <c r="I165" s="37">
        <f t="shared" si="25"/>
        <v>3717.1762431270977</v>
      </c>
      <c r="J165" s="81">
        <f t="shared" si="26"/>
        <v>-312.51310507809114</v>
      </c>
      <c r="K165" s="37">
        <f t="shared" si="27"/>
        <v>3404.6631380490066</v>
      </c>
      <c r="L165" s="37">
        <f t="shared" si="28"/>
        <v>15593554.339918174</v>
      </c>
      <c r="M165" s="37">
        <f t="shared" si="29"/>
        <v>14282561.864115583</v>
      </c>
      <c r="N165" s="41">
        <f>'jan-mai'!M165</f>
        <v>10654347.114375345</v>
      </c>
      <c r="O165" s="41">
        <f t="shared" si="30"/>
        <v>3628214.7497402374</v>
      </c>
      <c r="P165" s="4"/>
      <c r="Q165" s="4"/>
      <c r="R165" s="4"/>
      <c r="S165" s="4"/>
      <c r="T165" s="4"/>
    </row>
    <row r="166" spans="1:20" s="34" customFormat="1" x14ac:dyDescent="0.2">
      <c r="A166" s="33">
        <v>3423</v>
      </c>
      <c r="B166" s="34" t="s">
        <v>104</v>
      </c>
      <c r="C166" s="36">
        <v>38029450</v>
      </c>
      <c r="D166" s="36">
        <f>jan!D166</f>
        <v>2318</v>
      </c>
      <c r="E166" s="37">
        <f t="shared" si="21"/>
        <v>16406.147540983606</v>
      </c>
      <c r="F166" s="38">
        <f t="shared" si="22"/>
        <v>0.71245815190518746</v>
      </c>
      <c r="G166" s="37">
        <f t="shared" si="23"/>
        <v>3972.8261693144723</v>
      </c>
      <c r="H166" s="39">
        <f t="shared" si="24"/>
        <v>1511.5185749556722</v>
      </c>
      <c r="I166" s="37">
        <f t="shared" si="25"/>
        <v>5484.3447442701445</v>
      </c>
      <c r="J166" s="81">
        <f t="shared" si="26"/>
        <v>-312.51310507809114</v>
      </c>
      <c r="K166" s="37">
        <f t="shared" si="27"/>
        <v>5171.8316391920534</v>
      </c>
      <c r="L166" s="37">
        <f t="shared" si="28"/>
        <v>12712711.117218195</v>
      </c>
      <c r="M166" s="37">
        <f t="shared" si="29"/>
        <v>11988305.73964718</v>
      </c>
      <c r="N166" s="41">
        <f>'jan-mai'!M166</f>
        <v>9412527.759027902</v>
      </c>
      <c r="O166" s="41">
        <f t="shared" si="30"/>
        <v>2575777.9806192778</v>
      </c>
      <c r="P166" s="4"/>
      <c r="Q166" s="4"/>
      <c r="R166" s="4"/>
      <c r="S166" s="4"/>
      <c r="T166" s="4"/>
    </row>
    <row r="167" spans="1:20" s="34" customFormat="1" x14ac:dyDescent="0.2">
      <c r="A167" s="33">
        <v>3424</v>
      </c>
      <c r="B167" s="34" t="s">
        <v>105</v>
      </c>
      <c r="C167" s="36">
        <v>29486906</v>
      </c>
      <c r="D167" s="36">
        <f>jan!D167</f>
        <v>1722</v>
      </c>
      <c r="E167" s="37">
        <f t="shared" si="21"/>
        <v>17123.638792102207</v>
      </c>
      <c r="F167" s="38">
        <f t="shared" si="22"/>
        <v>0.7436161364047863</v>
      </c>
      <c r="G167" s="37">
        <f t="shared" si="23"/>
        <v>3542.3314186433117</v>
      </c>
      <c r="H167" s="39">
        <f t="shared" si="24"/>
        <v>1260.3966370641617</v>
      </c>
      <c r="I167" s="37">
        <f t="shared" si="25"/>
        <v>4802.7280557074737</v>
      </c>
      <c r="J167" s="81">
        <f t="shared" si="26"/>
        <v>-312.51310507809114</v>
      </c>
      <c r="K167" s="37">
        <f t="shared" si="27"/>
        <v>4490.2149506293827</v>
      </c>
      <c r="L167" s="37">
        <f t="shared" si="28"/>
        <v>8270297.7119282698</v>
      </c>
      <c r="M167" s="37">
        <f t="shared" si="29"/>
        <v>7732150.1449837973</v>
      </c>
      <c r="N167" s="41">
        <f>'jan-mai'!M167</f>
        <v>5287944.5310379835</v>
      </c>
      <c r="O167" s="41">
        <f t="shared" si="30"/>
        <v>2444205.6139458138</v>
      </c>
      <c r="P167" s="4"/>
      <c r="Q167" s="4"/>
      <c r="R167" s="4"/>
      <c r="S167" s="4"/>
      <c r="T167" s="4"/>
    </row>
    <row r="168" spans="1:20" s="34" customFormat="1" x14ac:dyDescent="0.2">
      <c r="A168" s="33">
        <v>3425</v>
      </c>
      <c r="B168" s="34" t="s">
        <v>106</v>
      </c>
      <c r="C168" s="36">
        <v>19086793</v>
      </c>
      <c r="D168" s="36">
        <f>jan!D168</f>
        <v>1253</v>
      </c>
      <c r="E168" s="37">
        <f t="shared" si="21"/>
        <v>15232.875498802872</v>
      </c>
      <c r="F168" s="38">
        <f t="shared" si="22"/>
        <v>0.66150729773506856</v>
      </c>
      <c r="G168" s="37">
        <f t="shared" si="23"/>
        <v>4676.7893946229124</v>
      </c>
      <c r="H168" s="39">
        <f t="shared" si="24"/>
        <v>1922.1637897189287</v>
      </c>
      <c r="I168" s="37">
        <f t="shared" si="25"/>
        <v>6598.9531843418408</v>
      </c>
      <c r="J168" s="81">
        <f t="shared" si="26"/>
        <v>-312.51310507809114</v>
      </c>
      <c r="K168" s="37">
        <f t="shared" si="27"/>
        <v>6286.4400792637498</v>
      </c>
      <c r="L168" s="37">
        <f t="shared" si="28"/>
        <v>8268488.3399803266</v>
      </c>
      <c r="M168" s="37">
        <f t="shared" si="29"/>
        <v>7876909.4193174783</v>
      </c>
      <c r="N168" s="41">
        <f>'jan-mai'!M168</f>
        <v>6690962.5549016232</v>
      </c>
      <c r="O168" s="41">
        <f t="shared" si="30"/>
        <v>1185946.8644158551</v>
      </c>
      <c r="P168" s="4"/>
      <c r="Q168" s="4"/>
      <c r="R168" s="4"/>
      <c r="S168" s="4"/>
      <c r="T168" s="4"/>
    </row>
    <row r="169" spans="1:20" s="34" customFormat="1" x14ac:dyDescent="0.2">
      <c r="A169" s="33">
        <v>3426</v>
      </c>
      <c r="B169" s="34" t="s">
        <v>107</v>
      </c>
      <c r="C169" s="36">
        <v>22548610</v>
      </c>
      <c r="D169" s="36">
        <f>jan!D169</f>
        <v>1551</v>
      </c>
      <c r="E169" s="37">
        <f t="shared" si="21"/>
        <v>14538.110896196002</v>
      </c>
      <c r="F169" s="38">
        <f t="shared" si="22"/>
        <v>0.63133624730742155</v>
      </c>
      <c r="G169" s="37">
        <f t="shared" si="23"/>
        <v>5093.6481561870351</v>
      </c>
      <c r="H169" s="39">
        <f t="shared" si="24"/>
        <v>2165.3314006313335</v>
      </c>
      <c r="I169" s="37">
        <f t="shared" si="25"/>
        <v>7258.979556818369</v>
      </c>
      <c r="J169" s="81">
        <f t="shared" si="26"/>
        <v>-312.51310507809114</v>
      </c>
      <c r="K169" s="37">
        <f t="shared" si="27"/>
        <v>6946.466451740278</v>
      </c>
      <c r="L169" s="37">
        <f t="shared" si="28"/>
        <v>11258677.292625291</v>
      </c>
      <c r="M169" s="37">
        <f t="shared" si="29"/>
        <v>10773969.466649171</v>
      </c>
      <c r="N169" s="41">
        <f>'jan-mai'!M169</f>
        <v>8804806.3938965816</v>
      </c>
      <c r="O169" s="41">
        <f t="shared" si="30"/>
        <v>1969163.0727525894</v>
      </c>
      <c r="P169" s="4"/>
      <c r="Q169" s="4"/>
      <c r="R169" s="4"/>
      <c r="S169" s="4"/>
      <c r="T169" s="4"/>
    </row>
    <row r="170" spans="1:20" s="34" customFormat="1" x14ac:dyDescent="0.2">
      <c r="A170" s="33">
        <v>3427</v>
      </c>
      <c r="B170" s="34" t="s">
        <v>108</v>
      </c>
      <c r="C170" s="36">
        <v>97367578</v>
      </c>
      <c r="D170" s="36">
        <f>jan!D170</f>
        <v>5581</v>
      </c>
      <c r="E170" s="37">
        <f t="shared" si="21"/>
        <v>17446.260168428598</v>
      </c>
      <c r="F170" s="38">
        <f t="shared" si="22"/>
        <v>0.75762638646309022</v>
      </c>
      <c r="G170" s="37">
        <f t="shared" si="23"/>
        <v>3348.7585928474768</v>
      </c>
      <c r="H170" s="39">
        <f t="shared" si="24"/>
        <v>1147.4791553499247</v>
      </c>
      <c r="I170" s="37">
        <f t="shared" si="25"/>
        <v>4496.2377481974017</v>
      </c>
      <c r="J170" s="81">
        <f t="shared" si="26"/>
        <v>-312.51310507809114</v>
      </c>
      <c r="K170" s="37">
        <f t="shared" si="27"/>
        <v>4183.7246431193107</v>
      </c>
      <c r="L170" s="37">
        <f t="shared" si="28"/>
        <v>25093502.872689698</v>
      </c>
      <c r="M170" s="37">
        <f t="shared" si="29"/>
        <v>23349367.233248875</v>
      </c>
      <c r="N170" s="41">
        <f>'jan-mai'!M170</f>
        <v>18498598.375942506</v>
      </c>
      <c r="O170" s="41">
        <f t="shared" si="30"/>
        <v>4850768.8573063686</v>
      </c>
      <c r="P170" s="4"/>
      <c r="Q170" s="4"/>
      <c r="R170" s="4"/>
      <c r="S170" s="4"/>
      <c r="T170" s="4"/>
    </row>
    <row r="171" spans="1:20" s="34" customFormat="1" x14ac:dyDescent="0.2">
      <c r="A171" s="33">
        <v>3428</v>
      </c>
      <c r="B171" s="34" t="s">
        <v>109</v>
      </c>
      <c r="C171" s="36">
        <v>42942855</v>
      </c>
      <c r="D171" s="36">
        <f>jan!D171</f>
        <v>2445</v>
      </c>
      <c r="E171" s="37">
        <f t="shared" si="21"/>
        <v>17563.539877300613</v>
      </c>
      <c r="F171" s="38">
        <f t="shared" si="22"/>
        <v>0.76271940933334081</v>
      </c>
      <c r="G171" s="37">
        <f t="shared" si="23"/>
        <v>3278.3907675242685</v>
      </c>
      <c r="H171" s="39">
        <f t="shared" si="24"/>
        <v>1106.4312572447197</v>
      </c>
      <c r="I171" s="37">
        <f t="shared" si="25"/>
        <v>4384.8220247689878</v>
      </c>
      <c r="J171" s="81">
        <f t="shared" si="26"/>
        <v>-312.51310507809114</v>
      </c>
      <c r="K171" s="37">
        <f t="shared" si="27"/>
        <v>4072.3089196908968</v>
      </c>
      <c r="L171" s="37">
        <f t="shared" si="28"/>
        <v>10720889.850560175</v>
      </c>
      <c r="M171" s="37">
        <f t="shared" si="29"/>
        <v>9956795.3086442426</v>
      </c>
      <c r="N171" s="41">
        <f>'jan-mai'!M171</f>
        <v>7460014.2608814575</v>
      </c>
      <c r="O171" s="41">
        <f t="shared" si="30"/>
        <v>2496781.0477627851</v>
      </c>
      <c r="P171" s="4"/>
      <c r="Q171" s="4"/>
      <c r="R171" s="4"/>
      <c r="S171" s="4"/>
      <c r="T171" s="4"/>
    </row>
    <row r="172" spans="1:20" s="34" customFormat="1" x14ac:dyDescent="0.2">
      <c r="A172" s="33">
        <v>3429</v>
      </c>
      <c r="B172" s="34" t="s">
        <v>110</v>
      </c>
      <c r="C172" s="36">
        <v>24671588</v>
      </c>
      <c r="D172" s="36">
        <f>jan!D172</f>
        <v>1530</v>
      </c>
      <c r="E172" s="37">
        <f t="shared" si="21"/>
        <v>16125.22091503268</v>
      </c>
      <c r="F172" s="38">
        <f t="shared" si="22"/>
        <v>0.70025855024696915</v>
      </c>
      <c r="G172" s="37">
        <f t="shared" si="23"/>
        <v>4141.3821448850276</v>
      </c>
      <c r="H172" s="39">
        <f t="shared" si="24"/>
        <v>1609.8428940384961</v>
      </c>
      <c r="I172" s="37">
        <f t="shared" si="25"/>
        <v>5751.2250389235232</v>
      </c>
      <c r="J172" s="81">
        <f t="shared" si="26"/>
        <v>-312.51310507809114</v>
      </c>
      <c r="K172" s="37">
        <f t="shared" si="27"/>
        <v>5438.7119338454322</v>
      </c>
      <c r="L172" s="37">
        <f t="shared" si="28"/>
        <v>8799374.3095529899</v>
      </c>
      <c r="M172" s="37">
        <f t="shared" si="29"/>
        <v>8321229.2587835109</v>
      </c>
      <c r="N172" s="41">
        <f>'jan-mai'!M172</f>
        <v>6994054.9270546539</v>
      </c>
      <c r="O172" s="41">
        <f t="shared" si="30"/>
        <v>1327174.331728857</v>
      </c>
      <c r="P172" s="4"/>
      <c r="Q172" s="4"/>
      <c r="R172" s="4"/>
      <c r="S172" s="4"/>
      <c r="T172" s="4"/>
    </row>
    <row r="173" spans="1:20" s="34" customFormat="1" x14ac:dyDescent="0.2">
      <c r="A173" s="33">
        <v>3430</v>
      </c>
      <c r="B173" s="34" t="s">
        <v>111</v>
      </c>
      <c r="C173" s="36">
        <v>33336299</v>
      </c>
      <c r="D173" s="36">
        <f>jan!D173</f>
        <v>1855</v>
      </c>
      <c r="E173" s="37">
        <f t="shared" si="21"/>
        <v>17971.050673854446</v>
      </c>
      <c r="F173" s="38">
        <f t="shared" si="22"/>
        <v>0.7804160921328146</v>
      </c>
      <c r="G173" s="37">
        <f t="shared" si="23"/>
        <v>3033.8842895919684</v>
      </c>
      <c r="H173" s="39">
        <f t="shared" si="24"/>
        <v>963.80247845087786</v>
      </c>
      <c r="I173" s="37">
        <f t="shared" si="25"/>
        <v>3997.6867680428463</v>
      </c>
      <c r="J173" s="81">
        <f t="shared" si="26"/>
        <v>-312.51310507809114</v>
      </c>
      <c r="K173" s="37">
        <f t="shared" si="27"/>
        <v>3685.1736629647553</v>
      </c>
      <c r="L173" s="37">
        <f t="shared" si="28"/>
        <v>7415708.9547194801</v>
      </c>
      <c r="M173" s="37">
        <f t="shared" si="29"/>
        <v>6835997.1447996208</v>
      </c>
      <c r="N173" s="41">
        <f>'jan-mai'!M173</f>
        <v>5587266.8377035204</v>
      </c>
      <c r="O173" s="41">
        <f t="shared" si="30"/>
        <v>1248730.3070961004</v>
      </c>
      <c r="P173" s="4"/>
      <c r="Q173" s="4"/>
      <c r="R173" s="4"/>
      <c r="S173" s="4"/>
      <c r="T173" s="4"/>
    </row>
    <row r="174" spans="1:20" s="34" customFormat="1" x14ac:dyDescent="0.2">
      <c r="A174" s="33">
        <v>3431</v>
      </c>
      <c r="B174" s="34" t="s">
        <v>114</v>
      </c>
      <c r="C174" s="36">
        <v>39509594</v>
      </c>
      <c r="D174" s="36">
        <f>jan!D174</f>
        <v>2498</v>
      </c>
      <c r="E174" s="37">
        <f t="shared" si="21"/>
        <v>15816.490792634107</v>
      </c>
      <c r="F174" s="38">
        <f t="shared" si="22"/>
        <v>0.6868515458364528</v>
      </c>
      <c r="G174" s="37">
        <f t="shared" si="23"/>
        <v>4326.6202183241712</v>
      </c>
      <c r="H174" s="39">
        <f t="shared" si="24"/>
        <v>1717.8984368779966</v>
      </c>
      <c r="I174" s="37">
        <f t="shared" si="25"/>
        <v>6044.5186552021678</v>
      </c>
      <c r="J174" s="81">
        <f t="shared" si="26"/>
        <v>-312.51310507809114</v>
      </c>
      <c r="K174" s="37">
        <f t="shared" si="27"/>
        <v>5732.0055501240768</v>
      </c>
      <c r="L174" s="37">
        <f t="shared" si="28"/>
        <v>15099207.600695016</v>
      </c>
      <c r="M174" s="37">
        <f t="shared" si="29"/>
        <v>14318549.864209944</v>
      </c>
      <c r="N174" s="41">
        <f>'jan-mai'!M174</f>
        <v>11672738.653387273</v>
      </c>
      <c r="O174" s="41">
        <f t="shared" si="30"/>
        <v>2645811.2108226717</v>
      </c>
      <c r="P174" s="4"/>
      <c r="Q174" s="4"/>
      <c r="R174" s="4"/>
      <c r="S174" s="4"/>
      <c r="T174" s="4"/>
    </row>
    <row r="175" spans="1:20" s="34" customFormat="1" x14ac:dyDescent="0.2">
      <c r="A175" s="33">
        <v>3432</v>
      </c>
      <c r="B175" s="34" t="s">
        <v>115</v>
      </c>
      <c r="C175" s="36">
        <v>34232382</v>
      </c>
      <c r="D175" s="36">
        <f>jan!D175</f>
        <v>1986</v>
      </c>
      <c r="E175" s="37">
        <f t="shared" si="21"/>
        <v>17236.848942598186</v>
      </c>
      <c r="F175" s="38">
        <f t="shared" si="22"/>
        <v>0.74853243344513576</v>
      </c>
      <c r="G175" s="37">
        <f t="shared" si="23"/>
        <v>3474.4053283457242</v>
      </c>
      <c r="H175" s="39">
        <f t="shared" si="24"/>
        <v>1220.773084390569</v>
      </c>
      <c r="I175" s="37">
        <f t="shared" si="25"/>
        <v>4695.1784127362935</v>
      </c>
      <c r="J175" s="81">
        <f t="shared" si="26"/>
        <v>-312.51310507809114</v>
      </c>
      <c r="K175" s="37">
        <f t="shared" si="27"/>
        <v>4382.6653076582024</v>
      </c>
      <c r="L175" s="37">
        <f t="shared" si="28"/>
        <v>9324624.3276942782</v>
      </c>
      <c r="M175" s="37">
        <f t="shared" si="29"/>
        <v>8703973.3010091893</v>
      </c>
      <c r="N175" s="41">
        <f>'jan-mai'!M175</f>
        <v>7460272.5427650614</v>
      </c>
      <c r="O175" s="41">
        <f t="shared" si="30"/>
        <v>1243700.758244128</v>
      </c>
      <c r="P175" s="4"/>
      <c r="Q175" s="4"/>
      <c r="R175" s="4"/>
      <c r="S175" s="4"/>
      <c r="T175" s="4"/>
    </row>
    <row r="176" spans="1:20" s="34" customFormat="1" x14ac:dyDescent="0.2">
      <c r="A176" s="33">
        <v>3433</v>
      </c>
      <c r="B176" s="34" t="s">
        <v>116</v>
      </c>
      <c r="C176" s="36">
        <v>43964431</v>
      </c>
      <c r="D176" s="36">
        <f>jan!D176</f>
        <v>2151</v>
      </c>
      <c r="E176" s="37">
        <f t="shared" si="21"/>
        <v>20439.066015806602</v>
      </c>
      <c r="F176" s="38">
        <f t="shared" si="22"/>
        <v>0.88759284676143124</v>
      </c>
      <c r="G176" s="37">
        <f t="shared" si="23"/>
        <v>1553.0750844206748</v>
      </c>
      <c r="H176" s="39">
        <f t="shared" si="24"/>
        <v>99.997108767623459</v>
      </c>
      <c r="I176" s="37">
        <f t="shared" si="25"/>
        <v>1653.0721931882983</v>
      </c>
      <c r="J176" s="81">
        <f t="shared" si="26"/>
        <v>-312.51310507809114</v>
      </c>
      <c r="K176" s="37">
        <f t="shared" si="27"/>
        <v>1340.5590881102071</v>
      </c>
      <c r="L176" s="37">
        <f t="shared" si="28"/>
        <v>3555758.2875480298</v>
      </c>
      <c r="M176" s="37">
        <f t="shared" si="29"/>
        <v>2883542.5985250552</v>
      </c>
      <c r="N176" s="41">
        <f>'jan-mai'!M176</f>
        <v>1210746.4700183219</v>
      </c>
      <c r="O176" s="41">
        <f t="shared" si="30"/>
        <v>1672796.1285067333</v>
      </c>
      <c r="P176" s="4"/>
      <c r="Q176" s="4"/>
      <c r="R176" s="4"/>
      <c r="S176" s="4"/>
      <c r="T176" s="4"/>
    </row>
    <row r="177" spans="1:20" s="34" customFormat="1" x14ac:dyDescent="0.2">
      <c r="A177" s="33">
        <v>3434</v>
      </c>
      <c r="B177" s="34" t="s">
        <v>117</v>
      </c>
      <c r="C177" s="36">
        <v>36480977</v>
      </c>
      <c r="D177" s="36">
        <f>jan!D177</f>
        <v>2211</v>
      </c>
      <c r="E177" s="37">
        <f t="shared" si="21"/>
        <v>16499.763455450022</v>
      </c>
      <c r="F177" s="38">
        <f t="shared" si="22"/>
        <v>0.7165235439323554</v>
      </c>
      <c r="G177" s="37">
        <f t="shared" si="23"/>
        <v>3916.6566206346229</v>
      </c>
      <c r="H177" s="39">
        <f t="shared" si="24"/>
        <v>1478.7530048924264</v>
      </c>
      <c r="I177" s="37">
        <f t="shared" si="25"/>
        <v>5395.4096255270488</v>
      </c>
      <c r="J177" s="81">
        <f t="shared" si="26"/>
        <v>-312.51310507809114</v>
      </c>
      <c r="K177" s="37">
        <f t="shared" si="27"/>
        <v>5082.8965204489577</v>
      </c>
      <c r="L177" s="37">
        <f t="shared" si="28"/>
        <v>11929250.682040304</v>
      </c>
      <c r="M177" s="37">
        <f t="shared" si="29"/>
        <v>11238284.206712646</v>
      </c>
      <c r="N177" s="41">
        <f>'jan-mai'!M177</f>
        <v>9151455.3732142746</v>
      </c>
      <c r="O177" s="41">
        <f t="shared" si="30"/>
        <v>2086828.8334983718</v>
      </c>
      <c r="P177" s="4"/>
      <c r="Q177" s="4"/>
      <c r="R177" s="4"/>
      <c r="S177" s="4"/>
      <c r="T177" s="4"/>
    </row>
    <row r="178" spans="1:20" s="34" customFormat="1" x14ac:dyDescent="0.2">
      <c r="A178" s="33">
        <v>3435</v>
      </c>
      <c r="B178" s="34" t="s">
        <v>118</v>
      </c>
      <c r="C178" s="36">
        <v>55705024</v>
      </c>
      <c r="D178" s="36">
        <f>jan!D178</f>
        <v>3591</v>
      </c>
      <c r="E178" s="37">
        <f t="shared" si="21"/>
        <v>15512.398774714564</v>
      </c>
      <c r="F178" s="38">
        <f t="shared" si="22"/>
        <v>0.67364595710485908</v>
      </c>
      <c r="G178" s="37">
        <f t="shared" si="23"/>
        <v>4509.0754290758978</v>
      </c>
      <c r="H178" s="39">
        <f t="shared" si="24"/>
        <v>1824.3306431498368</v>
      </c>
      <c r="I178" s="37">
        <f t="shared" si="25"/>
        <v>6333.4060722257345</v>
      </c>
      <c r="J178" s="81">
        <f t="shared" si="26"/>
        <v>-312.51310507809114</v>
      </c>
      <c r="K178" s="37">
        <f t="shared" si="27"/>
        <v>6020.8929671476435</v>
      </c>
      <c r="L178" s="37">
        <f t="shared" si="28"/>
        <v>22743261.205362614</v>
      </c>
      <c r="M178" s="37">
        <f t="shared" si="29"/>
        <v>21621026.645027187</v>
      </c>
      <c r="N178" s="41">
        <f>'jan-mai'!M178</f>
        <v>17684179.729969457</v>
      </c>
      <c r="O178" s="41">
        <f t="shared" si="30"/>
        <v>3936846.9150577299</v>
      </c>
      <c r="P178" s="4"/>
      <c r="Q178" s="4"/>
      <c r="R178" s="4"/>
      <c r="S178" s="4"/>
      <c r="T178" s="4"/>
    </row>
    <row r="179" spans="1:20" s="34" customFormat="1" x14ac:dyDescent="0.2">
      <c r="A179" s="33">
        <v>3436</v>
      </c>
      <c r="B179" s="34" t="s">
        <v>119</v>
      </c>
      <c r="C179" s="36">
        <v>114505352</v>
      </c>
      <c r="D179" s="36">
        <f>jan!D179</f>
        <v>5628</v>
      </c>
      <c r="E179" s="37">
        <f t="shared" si="21"/>
        <v>20345.656005685858</v>
      </c>
      <c r="F179" s="38">
        <f t="shared" si="22"/>
        <v>0.88353639639647985</v>
      </c>
      <c r="G179" s="37">
        <f t="shared" si="23"/>
        <v>1609.1210904931213</v>
      </c>
      <c r="H179" s="39">
        <f t="shared" si="24"/>
        <v>132.6906123098839</v>
      </c>
      <c r="I179" s="37">
        <f t="shared" si="25"/>
        <v>1741.8117028030051</v>
      </c>
      <c r="J179" s="81">
        <f t="shared" si="26"/>
        <v>-312.51310507809114</v>
      </c>
      <c r="K179" s="37">
        <f t="shared" si="27"/>
        <v>1429.2985977249141</v>
      </c>
      <c r="L179" s="37">
        <f t="shared" si="28"/>
        <v>9802916.2633753121</v>
      </c>
      <c r="M179" s="37">
        <f t="shared" si="29"/>
        <v>8044092.5079958169</v>
      </c>
      <c r="N179" s="41">
        <f>'jan-mai'!M179</f>
        <v>4718955.0136363404</v>
      </c>
      <c r="O179" s="41">
        <f t="shared" si="30"/>
        <v>3325137.4943594765</v>
      </c>
      <c r="P179" s="4"/>
      <c r="Q179" s="4"/>
      <c r="R179" s="4"/>
      <c r="S179" s="4"/>
      <c r="T179" s="4"/>
    </row>
    <row r="180" spans="1:20" s="34" customFormat="1" x14ac:dyDescent="0.2">
      <c r="A180" s="33">
        <v>3437</v>
      </c>
      <c r="B180" s="34" t="s">
        <v>120</v>
      </c>
      <c r="C180" s="36">
        <v>81873758</v>
      </c>
      <c r="D180" s="36">
        <f>jan!D180</f>
        <v>5531</v>
      </c>
      <c r="E180" s="37">
        <f t="shared" si="21"/>
        <v>14802.704393418911</v>
      </c>
      <c r="F180" s="38">
        <f t="shared" si="22"/>
        <v>0.64282656175001995</v>
      </c>
      <c r="G180" s="37">
        <f t="shared" si="23"/>
        <v>4934.8920578532889</v>
      </c>
      <c r="H180" s="39">
        <f t="shared" si="24"/>
        <v>2072.7236766033152</v>
      </c>
      <c r="I180" s="37">
        <f t="shared" si="25"/>
        <v>7007.6157344566036</v>
      </c>
      <c r="J180" s="81">
        <f t="shared" si="26"/>
        <v>-312.51310507809114</v>
      </c>
      <c r="K180" s="37">
        <f t="shared" si="27"/>
        <v>6695.1026293785126</v>
      </c>
      <c r="L180" s="37">
        <f t="shared" si="28"/>
        <v>38759122.627279475</v>
      </c>
      <c r="M180" s="37">
        <f t="shared" si="29"/>
        <v>37030612.64309255</v>
      </c>
      <c r="N180" s="41">
        <f>'jan-mai'!M180</f>
        <v>30208761.985842679</v>
      </c>
      <c r="O180" s="41">
        <f t="shared" si="30"/>
        <v>6821850.6572498716</v>
      </c>
      <c r="P180" s="4"/>
      <c r="Q180" s="4"/>
      <c r="R180" s="4"/>
      <c r="S180" s="4"/>
      <c r="T180" s="4"/>
    </row>
    <row r="181" spans="1:20" s="34" customFormat="1" x14ac:dyDescent="0.2">
      <c r="A181" s="33">
        <v>3438</v>
      </c>
      <c r="B181" s="34" t="s">
        <v>121</v>
      </c>
      <c r="C181" s="36">
        <v>58409256</v>
      </c>
      <c r="D181" s="36">
        <f>jan!D181</f>
        <v>3064</v>
      </c>
      <c r="E181" s="37">
        <f t="shared" si="21"/>
        <v>19063.073107049608</v>
      </c>
      <c r="F181" s="38">
        <f t="shared" si="22"/>
        <v>0.82783857706717756</v>
      </c>
      <c r="G181" s="37">
        <f t="shared" si="23"/>
        <v>2378.6708296748716</v>
      </c>
      <c r="H181" s="39">
        <f t="shared" si="24"/>
        <v>581.59462683257152</v>
      </c>
      <c r="I181" s="37">
        <f t="shared" si="25"/>
        <v>2960.2654565074431</v>
      </c>
      <c r="J181" s="81">
        <f t="shared" si="26"/>
        <v>-312.51310507809114</v>
      </c>
      <c r="K181" s="37">
        <f t="shared" si="27"/>
        <v>2647.7523514293521</v>
      </c>
      <c r="L181" s="37">
        <f t="shared" si="28"/>
        <v>9070253.3587388061</v>
      </c>
      <c r="M181" s="37">
        <f t="shared" si="29"/>
        <v>8112713.2047795346</v>
      </c>
      <c r="N181" s="41">
        <f>'jan-mai'!M181</f>
        <v>6875921.8573172959</v>
      </c>
      <c r="O181" s="41">
        <f t="shared" si="30"/>
        <v>1236791.3474622387</v>
      </c>
      <c r="P181" s="4"/>
      <c r="Q181" s="4"/>
      <c r="R181" s="4"/>
      <c r="S181" s="4"/>
      <c r="T181" s="4"/>
    </row>
    <row r="182" spans="1:20" s="34" customFormat="1" x14ac:dyDescent="0.2">
      <c r="A182" s="33">
        <v>3439</v>
      </c>
      <c r="B182" s="34" t="s">
        <v>122</v>
      </c>
      <c r="C182" s="36">
        <v>80777360</v>
      </c>
      <c r="D182" s="36">
        <f>jan!D182</f>
        <v>4385</v>
      </c>
      <c r="E182" s="37">
        <f t="shared" si="21"/>
        <v>18421.290763968074</v>
      </c>
      <c r="F182" s="38">
        <f t="shared" si="22"/>
        <v>0.79996834970666975</v>
      </c>
      <c r="G182" s="37">
        <f t="shared" si="23"/>
        <v>2763.7402355237914</v>
      </c>
      <c r="H182" s="39">
        <f t="shared" si="24"/>
        <v>806.21844691110812</v>
      </c>
      <c r="I182" s="37">
        <f t="shared" si="25"/>
        <v>3569.9586824348994</v>
      </c>
      <c r="J182" s="81">
        <f t="shared" si="26"/>
        <v>-312.51310507809114</v>
      </c>
      <c r="K182" s="37">
        <f t="shared" si="27"/>
        <v>3257.4455773568084</v>
      </c>
      <c r="L182" s="37">
        <f t="shared" si="28"/>
        <v>15654268.822477033</v>
      </c>
      <c r="M182" s="37">
        <f t="shared" si="29"/>
        <v>14283898.856709605</v>
      </c>
      <c r="N182" s="41">
        <f>'jan-mai'!M182</f>
        <v>13106146.216754686</v>
      </c>
      <c r="O182" s="41">
        <f t="shared" si="30"/>
        <v>1177752.639954919</v>
      </c>
      <c r="P182" s="4"/>
      <c r="Q182" s="4"/>
      <c r="R182" s="4"/>
      <c r="S182" s="4"/>
      <c r="T182" s="4"/>
    </row>
    <row r="183" spans="1:20" s="34" customFormat="1" x14ac:dyDescent="0.2">
      <c r="A183" s="33">
        <v>3440</v>
      </c>
      <c r="B183" s="34" t="s">
        <v>123</v>
      </c>
      <c r="C183" s="36">
        <v>105045390</v>
      </c>
      <c r="D183" s="36">
        <f>jan!D183</f>
        <v>5082</v>
      </c>
      <c r="E183" s="37">
        <f t="shared" si="21"/>
        <v>20670.08854781582</v>
      </c>
      <c r="F183" s="38">
        <f t="shared" si="22"/>
        <v>0.89762529866963081</v>
      </c>
      <c r="G183" s="37">
        <f t="shared" si="23"/>
        <v>1414.4615652151442</v>
      </c>
      <c r="H183" s="39">
        <f t="shared" si="24"/>
        <v>19.139222564397276</v>
      </c>
      <c r="I183" s="37">
        <f t="shared" si="25"/>
        <v>1433.6007877795414</v>
      </c>
      <c r="J183" s="81">
        <f t="shared" si="26"/>
        <v>-312.51310507809114</v>
      </c>
      <c r="K183" s="37">
        <f t="shared" si="27"/>
        <v>1121.0876827014504</v>
      </c>
      <c r="L183" s="37">
        <f t="shared" si="28"/>
        <v>7285559.2034956291</v>
      </c>
      <c r="M183" s="37">
        <f t="shared" si="29"/>
        <v>5697367.6034887712</v>
      </c>
      <c r="N183" s="41">
        <f>'jan-mai'!M183</f>
        <v>5789831.5257462459</v>
      </c>
      <c r="O183" s="41">
        <f t="shared" si="30"/>
        <v>-92463.922257474624</v>
      </c>
      <c r="P183" s="4"/>
      <c r="Q183" s="4"/>
      <c r="R183" s="4"/>
      <c r="S183" s="4"/>
      <c r="T183" s="4"/>
    </row>
    <row r="184" spans="1:20" s="34" customFormat="1" x14ac:dyDescent="0.2">
      <c r="A184" s="33">
        <v>3441</v>
      </c>
      <c r="B184" s="34" t="s">
        <v>124</v>
      </c>
      <c r="C184" s="36">
        <v>112037956</v>
      </c>
      <c r="D184" s="36">
        <f>jan!D184</f>
        <v>6079</v>
      </c>
      <c r="E184" s="37">
        <f t="shared" si="21"/>
        <v>18430.326698470144</v>
      </c>
      <c r="F184" s="38">
        <f t="shared" si="22"/>
        <v>0.80036074683585556</v>
      </c>
      <c r="G184" s="37">
        <f t="shared" si="23"/>
        <v>2758.3186748225494</v>
      </c>
      <c r="H184" s="39">
        <f t="shared" si="24"/>
        <v>803.05586983538376</v>
      </c>
      <c r="I184" s="37">
        <f t="shared" si="25"/>
        <v>3561.3745446579333</v>
      </c>
      <c r="J184" s="81">
        <f t="shared" si="26"/>
        <v>-312.51310507809114</v>
      </c>
      <c r="K184" s="37">
        <f t="shared" si="27"/>
        <v>3248.8614395798422</v>
      </c>
      <c r="L184" s="37">
        <f t="shared" si="28"/>
        <v>21649595.856975578</v>
      </c>
      <c r="M184" s="37">
        <f t="shared" si="29"/>
        <v>19749828.691205859</v>
      </c>
      <c r="N184" s="41">
        <f>'jan-mai'!M184</f>
        <v>16473063.225336764</v>
      </c>
      <c r="O184" s="41">
        <f t="shared" si="30"/>
        <v>3276765.4658690952</v>
      </c>
      <c r="P184" s="4"/>
      <c r="Q184" s="4"/>
      <c r="R184" s="4"/>
      <c r="S184" s="4"/>
      <c r="T184" s="4"/>
    </row>
    <row r="185" spans="1:20" s="34" customFormat="1" x14ac:dyDescent="0.2">
      <c r="A185" s="33">
        <v>3442</v>
      </c>
      <c r="B185" s="34" t="s">
        <v>125</v>
      </c>
      <c r="C185" s="36">
        <v>264831309</v>
      </c>
      <c r="D185" s="36">
        <f>jan!D185</f>
        <v>14827</v>
      </c>
      <c r="E185" s="37">
        <f t="shared" si="21"/>
        <v>17861.4223376273</v>
      </c>
      <c r="F185" s="38">
        <f t="shared" si="22"/>
        <v>0.7756553400043994</v>
      </c>
      <c r="G185" s="37">
        <f t="shared" si="23"/>
        <v>3099.6612913282556</v>
      </c>
      <c r="H185" s="39">
        <f t="shared" si="24"/>
        <v>1002.1723961303791</v>
      </c>
      <c r="I185" s="37">
        <f t="shared" si="25"/>
        <v>4101.8336874586348</v>
      </c>
      <c r="J185" s="81">
        <f t="shared" si="26"/>
        <v>-312.51310507809114</v>
      </c>
      <c r="K185" s="37">
        <f t="shared" si="27"/>
        <v>3789.3205823805438</v>
      </c>
      <c r="L185" s="37">
        <f t="shared" si="28"/>
        <v>60817888.083949178</v>
      </c>
      <c r="M185" s="37">
        <f t="shared" si="29"/>
        <v>56184256.274956323</v>
      </c>
      <c r="N185" s="41">
        <f>'jan-mai'!M185</f>
        <v>46463224.691202216</v>
      </c>
      <c r="O185" s="41">
        <f t="shared" si="30"/>
        <v>9721031.5837541074</v>
      </c>
      <c r="P185" s="4"/>
      <c r="Q185" s="4"/>
      <c r="R185" s="4"/>
      <c r="S185" s="4"/>
      <c r="T185" s="4"/>
    </row>
    <row r="186" spans="1:20" s="34" customFormat="1" x14ac:dyDescent="0.2">
      <c r="A186" s="33">
        <v>3443</v>
      </c>
      <c r="B186" s="34" t="s">
        <v>126</v>
      </c>
      <c r="C186" s="36">
        <v>226117193</v>
      </c>
      <c r="D186" s="36">
        <f>jan!D186</f>
        <v>13572</v>
      </c>
      <c r="E186" s="37">
        <f t="shared" si="21"/>
        <v>16660.565355142942</v>
      </c>
      <c r="F186" s="38">
        <f t="shared" si="22"/>
        <v>0.72350657416488695</v>
      </c>
      <c r="G186" s="37">
        <f t="shared" si="23"/>
        <v>3820.1754808188707</v>
      </c>
      <c r="H186" s="39">
        <f t="shared" si="24"/>
        <v>1422.4723399999043</v>
      </c>
      <c r="I186" s="37">
        <f t="shared" si="25"/>
        <v>5242.6478208187746</v>
      </c>
      <c r="J186" s="81">
        <f t="shared" si="26"/>
        <v>-312.51310507809114</v>
      </c>
      <c r="K186" s="37">
        <f t="shared" si="27"/>
        <v>4930.1347157406835</v>
      </c>
      <c r="L186" s="37">
        <f t="shared" si="28"/>
        <v>71153216.224152401</v>
      </c>
      <c r="M186" s="37">
        <f t="shared" si="29"/>
        <v>66911788.362032555</v>
      </c>
      <c r="N186" s="41">
        <f>'jan-mai'!M186</f>
        <v>51140654.534696594</v>
      </c>
      <c r="O186" s="41">
        <f t="shared" si="30"/>
        <v>15771133.827335961</v>
      </c>
      <c r="P186" s="4"/>
      <c r="Q186" s="4"/>
      <c r="R186" s="4"/>
      <c r="S186" s="4"/>
      <c r="T186" s="4"/>
    </row>
    <row r="187" spans="1:20" s="34" customFormat="1" x14ac:dyDescent="0.2">
      <c r="A187" s="33">
        <v>3446</v>
      </c>
      <c r="B187" s="34" t="s">
        <v>129</v>
      </c>
      <c r="C187" s="36">
        <v>258416843</v>
      </c>
      <c r="D187" s="36">
        <f>jan!D187</f>
        <v>13633</v>
      </c>
      <c r="E187" s="37">
        <f t="shared" si="21"/>
        <v>18955.244113548008</v>
      </c>
      <c r="F187" s="38">
        <f t="shared" si="22"/>
        <v>0.82315596372117206</v>
      </c>
      <c r="G187" s="37">
        <f t="shared" si="23"/>
        <v>2443.3682257758314</v>
      </c>
      <c r="H187" s="39">
        <f t="shared" si="24"/>
        <v>619.33477455813147</v>
      </c>
      <c r="I187" s="37">
        <f t="shared" si="25"/>
        <v>3062.7030003339628</v>
      </c>
      <c r="J187" s="81">
        <f t="shared" si="26"/>
        <v>-312.51310507809114</v>
      </c>
      <c r="K187" s="37">
        <f t="shared" si="27"/>
        <v>2750.1898952558718</v>
      </c>
      <c r="L187" s="37">
        <f t="shared" si="28"/>
        <v>41753830.003552914</v>
      </c>
      <c r="M187" s="37">
        <f t="shared" si="29"/>
        <v>37493338.842023298</v>
      </c>
      <c r="N187" s="41">
        <f>'jan-mai'!M187</f>
        <v>30144729.583618362</v>
      </c>
      <c r="O187" s="41">
        <f t="shared" si="30"/>
        <v>7348609.2584049366</v>
      </c>
      <c r="P187" s="4"/>
      <c r="Q187" s="4"/>
      <c r="R187" s="4"/>
      <c r="S187" s="4"/>
      <c r="T187" s="4"/>
    </row>
    <row r="188" spans="1:20" s="34" customFormat="1" x14ac:dyDescent="0.2">
      <c r="A188" s="33">
        <v>3447</v>
      </c>
      <c r="B188" s="34" t="s">
        <v>130</v>
      </c>
      <c r="C188" s="36">
        <v>84755596</v>
      </c>
      <c r="D188" s="36">
        <f>jan!D188</f>
        <v>5535</v>
      </c>
      <c r="E188" s="37">
        <f t="shared" si="21"/>
        <v>15312.66413730804</v>
      </c>
      <c r="F188" s="38">
        <f t="shared" si="22"/>
        <v>0.66497222244029974</v>
      </c>
      <c r="G188" s="37">
        <f t="shared" si="23"/>
        <v>4628.9162115198114</v>
      </c>
      <c r="H188" s="39">
        <f t="shared" si="24"/>
        <v>1894.23776624212</v>
      </c>
      <c r="I188" s="37">
        <f t="shared" si="25"/>
        <v>6523.1539777619309</v>
      </c>
      <c r="J188" s="81">
        <f t="shared" si="26"/>
        <v>-312.51310507809114</v>
      </c>
      <c r="K188" s="37">
        <f t="shared" si="27"/>
        <v>6210.6408726838399</v>
      </c>
      <c r="L188" s="37">
        <f t="shared" si="28"/>
        <v>36105657.266912289</v>
      </c>
      <c r="M188" s="37">
        <f t="shared" si="29"/>
        <v>34375897.230305053</v>
      </c>
      <c r="N188" s="41">
        <f>'jan-mai'!M188</f>
        <v>27241349.889050663</v>
      </c>
      <c r="O188" s="41">
        <f t="shared" si="30"/>
        <v>7134547.3412543908</v>
      </c>
      <c r="P188" s="4"/>
      <c r="Q188" s="4"/>
      <c r="R188" s="4"/>
      <c r="S188" s="4"/>
      <c r="T188" s="4"/>
    </row>
    <row r="189" spans="1:20" s="34" customFormat="1" x14ac:dyDescent="0.2">
      <c r="A189" s="33">
        <v>3448</v>
      </c>
      <c r="B189" s="34" t="s">
        <v>131</v>
      </c>
      <c r="C189" s="36">
        <v>107577744</v>
      </c>
      <c r="D189" s="36">
        <f>jan!D189</f>
        <v>6577</v>
      </c>
      <c r="E189" s="37">
        <f t="shared" si="21"/>
        <v>16356.658658963053</v>
      </c>
      <c r="F189" s="38">
        <f t="shared" si="22"/>
        <v>0.7103090332692531</v>
      </c>
      <c r="G189" s="37">
        <f t="shared" si="23"/>
        <v>4002.519498526804</v>
      </c>
      <c r="H189" s="39">
        <f t="shared" si="24"/>
        <v>1528.8396836628654</v>
      </c>
      <c r="I189" s="37">
        <f t="shared" si="25"/>
        <v>5531.3591821896698</v>
      </c>
      <c r="J189" s="81">
        <f t="shared" si="26"/>
        <v>-312.51310507809114</v>
      </c>
      <c r="K189" s="37">
        <f t="shared" si="27"/>
        <v>5218.8460771115788</v>
      </c>
      <c r="L189" s="37">
        <f t="shared" si="28"/>
        <v>36379749.341261461</v>
      </c>
      <c r="M189" s="37">
        <f t="shared" si="29"/>
        <v>34324350.649162851</v>
      </c>
      <c r="N189" s="41">
        <f>'jan-mai'!M189</f>
        <v>25303163.824731018</v>
      </c>
      <c r="O189" s="41">
        <f t="shared" si="30"/>
        <v>9021186.8244318329</v>
      </c>
      <c r="P189" s="4"/>
      <c r="Q189" s="4"/>
      <c r="R189" s="4"/>
      <c r="S189" s="4"/>
      <c r="T189" s="4"/>
    </row>
    <row r="190" spans="1:20" s="34" customFormat="1" x14ac:dyDescent="0.2">
      <c r="A190" s="33">
        <v>3449</v>
      </c>
      <c r="B190" s="34" t="s">
        <v>132</v>
      </c>
      <c r="C190" s="36">
        <v>46124927</v>
      </c>
      <c r="D190" s="36">
        <f>jan!D190</f>
        <v>2889</v>
      </c>
      <c r="E190" s="37">
        <f t="shared" si="21"/>
        <v>15965.706818968501</v>
      </c>
      <c r="F190" s="38">
        <f t="shared" si="22"/>
        <v>0.69333144455071638</v>
      </c>
      <c r="G190" s="37">
        <f t="shared" si="23"/>
        <v>4237.0906025235354</v>
      </c>
      <c r="H190" s="39">
        <f t="shared" si="24"/>
        <v>1665.6728276609585</v>
      </c>
      <c r="I190" s="37">
        <f t="shared" si="25"/>
        <v>5902.7634301844937</v>
      </c>
      <c r="J190" s="81">
        <f t="shared" si="26"/>
        <v>-312.51310507809114</v>
      </c>
      <c r="K190" s="37">
        <f t="shared" si="27"/>
        <v>5590.2503251064027</v>
      </c>
      <c r="L190" s="37">
        <f t="shared" si="28"/>
        <v>17053083.549803004</v>
      </c>
      <c r="M190" s="37">
        <f t="shared" si="29"/>
        <v>16150233.189232398</v>
      </c>
      <c r="N190" s="41">
        <f>'jan-mai'!M190</f>
        <v>13864653.416967908</v>
      </c>
      <c r="O190" s="41">
        <f t="shared" si="30"/>
        <v>2285579.7722644899</v>
      </c>
      <c r="P190" s="4"/>
      <c r="Q190" s="4"/>
      <c r="R190" s="4"/>
      <c r="S190" s="4"/>
      <c r="T190" s="4"/>
    </row>
    <row r="191" spans="1:20" s="34" customFormat="1" x14ac:dyDescent="0.2">
      <c r="A191" s="33">
        <v>3450</v>
      </c>
      <c r="B191" s="34" t="s">
        <v>133</v>
      </c>
      <c r="C191" s="36">
        <v>20413372</v>
      </c>
      <c r="D191" s="36">
        <f>jan!D191</f>
        <v>1256</v>
      </c>
      <c r="E191" s="37">
        <f t="shared" si="21"/>
        <v>16252.684713375796</v>
      </c>
      <c r="F191" s="38">
        <f t="shared" si="22"/>
        <v>0.70579383035922572</v>
      </c>
      <c r="G191" s="37">
        <f t="shared" si="23"/>
        <v>4064.9038658791578</v>
      </c>
      <c r="H191" s="39">
        <f t="shared" si="24"/>
        <v>1565.2305646184054</v>
      </c>
      <c r="I191" s="37">
        <f t="shared" si="25"/>
        <v>5630.1344304975628</v>
      </c>
      <c r="J191" s="81">
        <f t="shared" si="26"/>
        <v>-312.51310507809114</v>
      </c>
      <c r="K191" s="37">
        <f t="shared" si="27"/>
        <v>5317.6213254194718</v>
      </c>
      <c r="L191" s="37">
        <f t="shared" si="28"/>
        <v>7071448.8447049391</v>
      </c>
      <c r="M191" s="37">
        <f t="shared" si="29"/>
        <v>6678932.3847268568</v>
      </c>
      <c r="N191" s="41">
        <f>'jan-mai'!M191</f>
        <v>5494740.357307612</v>
      </c>
      <c r="O191" s="41">
        <f t="shared" si="30"/>
        <v>1184192.0274192449</v>
      </c>
      <c r="P191" s="4"/>
      <c r="Q191" s="4"/>
      <c r="R191" s="4"/>
      <c r="S191" s="4"/>
      <c r="T191" s="4"/>
    </row>
    <row r="192" spans="1:20" s="34" customFormat="1" x14ac:dyDescent="0.2">
      <c r="A192" s="33">
        <v>3451</v>
      </c>
      <c r="B192" s="34" t="s">
        <v>134</v>
      </c>
      <c r="C192" s="36">
        <v>123037647</v>
      </c>
      <c r="D192" s="36">
        <f>jan!D192</f>
        <v>6354</v>
      </c>
      <c r="E192" s="37">
        <f t="shared" si="21"/>
        <v>19363.809726156753</v>
      </c>
      <c r="F192" s="38">
        <f t="shared" si="22"/>
        <v>0.84089845327053669</v>
      </c>
      <c r="G192" s="37">
        <f t="shared" si="23"/>
        <v>2198.2288582105843</v>
      </c>
      <c r="H192" s="39">
        <f t="shared" si="24"/>
        <v>476.33681014507073</v>
      </c>
      <c r="I192" s="37">
        <f t="shared" si="25"/>
        <v>2674.5656683556549</v>
      </c>
      <c r="J192" s="81">
        <f t="shared" si="26"/>
        <v>-312.51310507809114</v>
      </c>
      <c r="K192" s="37">
        <f t="shared" si="27"/>
        <v>2362.0525632775639</v>
      </c>
      <c r="L192" s="37">
        <f t="shared" si="28"/>
        <v>16994190.256731831</v>
      </c>
      <c r="M192" s="37">
        <f t="shared" si="29"/>
        <v>15008481.987065641</v>
      </c>
      <c r="N192" s="41">
        <f>'jan-mai'!M192</f>
        <v>12185283.295885805</v>
      </c>
      <c r="O192" s="41">
        <f t="shared" si="30"/>
        <v>2823198.6911798362</v>
      </c>
      <c r="P192" s="4"/>
      <c r="Q192" s="4"/>
      <c r="R192" s="4"/>
      <c r="S192" s="4"/>
      <c r="T192" s="4"/>
    </row>
    <row r="193" spans="1:20" s="34" customFormat="1" x14ac:dyDescent="0.2">
      <c r="A193" s="33">
        <v>3452</v>
      </c>
      <c r="B193" s="34" t="s">
        <v>135</v>
      </c>
      <c r="C193" s="36">
        <v>44518104</v>
      </c>
      <c r="D193" s="36">
        <f>jan!D193</f>
        <v>2111</v>
      </c>
      <c r="E193" s="37">
        <f t="shared" si="21"/>
        <v>21088.632875414496</v>
      </c>
      <c r="F193" s="38">
        <f t="shared" si="22"/>
        <v>0.91580112680883541</v>
      </c>
      <c r="G193" s="37">
        <f t="shared" si="23"/>
        <v>1163.3349686559384</v>
      </c>
      <c r="H193" s="39">
        <f t="shared" si="24"/>
        <v>0</v>
      </c>
      <c r="I193" s="37">
        <f t="shared" si="25"/>
        <v>1163.3349686559384</v>
      </c>
      <c r="J193" s="81">
        <f t="shared" si="26"/>
        <v>-312.51310507809114</v>
      </c>
      <c r="K193" s="37">
        <f t="shared" si="27"/>
        <v>850.82186357784724</v>
      </c>
      <c r="L193" s="37">
        <f t="shared" si="28"/>
        <v>2455800.118832686</v>
      </c>
      <c r="M193" s="37">
        <f t="shared" si="29"/>
        <v>1796084.9540128356</v>
      </c>
      <c r="N193" s="41">
        <f>'jan-mai'!M193</f>
        <v>1982152.1430146261</v>
      </c>
      <c r="O193" s="41">
        <f t="shared" si="30"/>
        <v>-186067.18900179048</v>
      </c>
      <c r="P193" s="4"/>
      <c r="Q193" s="4"/>
      <c r="R193" s="4"/>
      <c r="S193" s="4"/>
      <c r="T193" s="4"/>
    </row>
    <row r="194" spans="1:20" s="34" customFormat="1" x14ac:dyDescent="0.2">
      <c r="A194" s="33">
        <v>3453</v>
      </c>
      <c r="B194" s="34" t="s">
        <v>136</v>
      </c>
      <c r="C194" s="36">
        <v>69185614</v>
      </c>
      <c r="D194" s="36">
        <f>jan!D194</f>
        <v>3252</v>
      </c>
      <c r="E194" s="37">
        <f t="shared" si="21"/>
        <v>21274.78905289053</v>
      </c>
      <c r="F194" s="38">
        <f t="shared" si="22"/>
        <v>0.92388519930903668</v>
      </c>
      <c r="G194" s="37">
        <f t="shared" si="23"/>
        <v>1051.641262170318</v>
      </c>
      <c r="H194" s="39">
        <f t="shared" si="24"/>
        <v>0</v>
      </c>
      <c r="I194" s="37">
        <f t="shared" si="25"/>
        <v>1051.641262170318</v>
      </c>
      <c r="J194" s="81">
        <f t="shared" si="26"/>
        <v>-312.51310507809114</v>
      </c>
      <c r="K194" s="37">
        <f t="shared" si="27"/>
        <v>739.12815709222684</v>
      </c>
      <c r="L194" s="37">
        <f t="shared" si="28"/>
        <v>3419937.3845778741</v>
      </c>
      <c r="M194" s="37">
        <f t="shared" si="29"/>
        <v>2403644.7668639217</v>
      </c>
      <c r="N194" s="41">
        <f>'jan-mai'!M194</f>
        <v>2272665.5407250496</v>
      </c>
      <c r="O194" s="41">
        <f t="shared" si="30"/>
        <v>130979.22613887209</v>
      </c>
      <c r="P194" s="4"/>
      <c r="Q194" s="4"/>
      <c r="R194" s="4"/>
      <c r="S194" s="4"/>
      <c r="T194" s="4"/>
    </row>
    <row r="195" spans="1:20" s="34" customFormat="1" x14ac:dyDescent="0.2">
      <c r="A195" s="33">
        <v>3454</v>
      </c>
      <c r="B195" s="34" t="s">
        <v>137</v>
      </c>
      <c r="C195" s="36">
        <v>30767330</v>
      </c>
      <c r="D195" s="36">
        <f>jan!D195</f>
        <v>1587</v>
      </c>
      <c r="E195" s="37">
        <f t="shared" si="21"/>
        <v>19387.101449275364</v>
      </c>
      <c r="F195" s="38">
        <f t="shared" si="22"/>
        <v>0.84190992643730667</v>
      </c>
      <c r="G195" s="37">
        <f t="shared" si="23"/>
        <v>2184.2538243394179</v>
      </c>
      <c r="H195" s="39">
        <f t="shared" si="24"/>
        <v>468.18470705355679</v>
      </c>
      <c r="I195" s="37">
        <f t="shared" si="25"/>
        <v>2652.4385313929747</v>
      </c>
      <c r="J195" s="81">
        <f t="shared" si="26"/>
        <v>-312.51310507809114</v>
      </c>
      <c r="K195" s="37">
        <f t="shared" si="27"/>
        <v>2339.9254263148837</v>
      </c>
      <c r="L195" s="37">
        <f t="shared" si="28"/>
        <v>4209419.9493206507</v>
      </c>
      <c r="M195" s="37">
        <f t="shared" si="29"/>
        <v>3713461.6515617203</v>
      </c>
      <c r="N195" s="41">
        <f>'jan-mai'!M195</f>
        <v>2534804.3727684552</v>
      </c>
      <c r="O195" s="41">
        <f t="shared" si="30"/>
        <v>1178657.2787932651</v>
      </c>
      <c r="P195" s="4"/>
      <c r="Q195" s="4"/>
      <c r="R195" s="4"/>
      <c r="S195" s="4"/>
      <c r="T195" s="4"/>
    </row>
    <row r="196" spans="1:20" s="34" customFormat="1" x14ac:dyDescent="0.2">
      <c r="A196" s="33">
        <v>3801</v>
      </c>
      <c r="B196" s="34" t="s">
        <v>155</v>
      </c>
      <c r="C196" s="36">
        <v>499245589</v>
      </c>
      <c r="D196" s="36">
        <f>jan!D196</f>
        <v>27502</v>
      </c>
      <c r="E196" s="37">
        <f t="shared" si="21"/>
        <v>18153.064831648608</v>
      </c>
      <c r="F196" s="38">
        <f t="shared" si="22"/>
        <v>0.7883202920772967</v>
      </c>
      <c r="G196" s="37">
        <f t="shared" si="23"/>
        <v>2924.6757949154712</v>
      </c>
      <c r="H196" s="39">
        <f t="shared" si="24"/>
        <v>900.0975232229215</v>
      </c>
      <c r="I196" s="37">
        <f t="shared" si="25"/>
        <v>3824.7733181383928</v>
      </c>
      <c r="J196" s="81">
        <f t="shared" si="26"/>
        <v>-312.51310507809114</v>
      </c>
      <c r="K196" s="37">
        <f t="shared" si="27"/>
        <v>3512.2602130603018</v>
      </c>
      <c r="L196" s="37">
        <f t="shared" si="28"/>
        <v>105188915.79544207</v>
      </c>
      <c r="M196" s="37">
        <f t="shared" si="29"/>
        <v>96594180.379584417</v>
      </c>
      <c r="N196" s="41">
        <f>'jan-mai'!M196</f>
        <v>76985539.906507909</v>
      </c>
      <c r="O196" s="41">
        <f t="shared" si="30"/>
        <v>19608640.473076507</v>
      </c>
      <c r="P196" s="4"/>
      <c r="Q196" s="4"/>
      <c r="R196" s="4"/>
      <c r="S196" s="4"/>
      <c r="T196" s="4"/>
    </row>
    <row r="197" spans="1:20" s="34" customFormat="1" x14ac:dyDescent="0.2">
      <c r="A197" s="33">
        <v>3802</v>
      </c>
      <c r="B197" s="34" t="s">
        <v>160</v>
      </c>
      <c r="C197" s="36">
        <v>519283661</v>
      </c>
      <c r="D197" s="36">
        <f>jan!D197</f>
        <v>25681</v>
      </c>
      <c r="E197" s="37">
        <f t="shared" si="21"/>
        <v>20220.538958763289</v>
      </c>
      <c r="F197" s="38">
        <f t="shared" si="22"/>
        <v>0.8781030269964053</v>
      </c>
      <c r="G197" s="37">
        <f t="shared" si="23"/>
        <v>1684.1913186466627</v>
      </c>
      <c r="H197" s="39">
        <f t="shared" si="24"/>
        <v>176.48157873278305</v>
      </c>
      <c r="I197" s="37">
        <f t="shared" si="25"/>
        <v>1860.6728973794457</v>
      </c>
      <c r="J197" s="81">
        <f t="shared" si="26"/>
        <v>-312.51310507809114</v>
      </c>
      <c r="K197" s="37">
        <f t="shared" si="27"/>
        <v>1548.1597923013546</v>
      </c>
      <c r="L197" s="37">
        <f t="shared" si="28"/>
        <v>47783940.677601546</v>
      </c>
      <c r="M197" s="37">
        <f t="shared" si="29"/>
        <v>39758291.626091085</v>
      </c>
      <c r="N197" s="41">
        <f>'jan-mai'!M197</f>
        <v>34561851.796072274</v>
      </c>
      <c r="O197" s="41">
        <f t="shared" si="30"/>
        <v>5196439.8300188109</v>
      </c>
      <c r="P197" s="4"/>
      <c r="Q197" s="4"/>
      <c r="R197" s="4"/>
      <c r="S197" s="4"/>
      <c r="T197" s="4"/>
    </row>
    <row r="198" spans="1:20" s="34" customFormat="1" x14ac:dyDescent="0.2">
      <c r="A198" s="33">
        <v>3803</v>
      </c>
      <c r="B198" s="34" t="s">
        <v>156</v>
      </c>
      <c r="C198" s="36">
        <v>1300813263</v>
      </c>
      <c r="D198" s="36">
        <f>jan!D198</f>
        <v>57794</v>
      </c>
      <c r="E198" s="37">
        <f t="shared" si="21"/>
        <v>22507.756220368898</v>
      </c>
      <c r="F198" s="38">
        <f t="shared" si="22"/>
        <v>0.9774283914147408</v>
      </c>
      <c r="G198" s="37">
        <f t="shared" si="23"/>
        <v>311.86096168329749</v>
      </c>
      <c r="H198" s="39">
        <f t="shared" si="24"/>
        <v>0</v>
      </c>
      <c r="I198" s="37">
        <f t="shared" si="25"/>
        <v>311.86096168329749</v>
      </c>
      <c r="J198" s="81">
        <f t="shared" si="26"/>
        <v>-312.51310507809114</v>
      </c>
      <c r="K198" s="37">
        <f t="shared" si="27"/>
        <v>-0.65214339479365435</v>
      </c>
      <c r="L198" s="37">
        <f t="shared" si="28"/>
        <v>18023692.419524495</v>
      </c>
      <c r="M198" s="37">
        <f t="shared" si="29"/>
        <v>-37689.975358704462</v>
      </c>
      <c r="N198" s="41">
        <f>'jan-mai'!M198</f>
        <v>-3593791.3331292132</v>
      </c>
      <c r="O198" s="41">
        <f t="shared" si="30"/>
        <v>3556101.3577705086</v>
      </c>
      <c r="P198" s="4"/>
      <c r="Q198" s="4"/>
      <c r="R198" s="4"/>
      <c r="S198" s="4"/>
      <c r="T198" s="4"/>
    </row>
    <row r="199" spans="1:20" s="34" customFormat="1" x14ac:dyDescent="0.2">
      <c r="A199" s="33">
        <v>3804</v>
      </c>
      <c r="B199" s="34" t="s">
        <v>157</v>
      </c>
      <c r="C199" s="36">
        <v>1289669387</v>
      </c>
      <c r="D199" s="36">
        <f>jan!D199</f>
        <v>64943</v>
      </c>
      <c r="E199" s="37">
        <f t="shared" si="21"/>
        <v>19858.481853317524</v>
      </c>
      <c r="F199" s="38">
        <f t="shared" si="22"/>
        <v>0.86238022945446835</v>
      </c>
      <c r="G199" s="37">
        <f t="shared" si="23"/>
        <v>1901.4255819141217</v>
      </c>
      <c r="H199" s="39">
        <f t="shared" si="24"/>
        <v>303.20156563880079</v>
      </c>
      <c r="I199" s="37">
        <f t="shared" si="25"/>
        <v>2204.6271475529225</v>
      </c>
      <c r="J199" s="81">
        <f t="shared" si="26"/>
        <v>-312.51310507809114</v>
      </c>
      <c r="K199" s="37">
        <f t="shared" si="27"/>
        <v>1892.1140424748314</v>
      </c>
      <c r="L199" s="37">
        <f t="shared" si="28"/>
        <v>143175100.84352943</v>
      </c>
      <c r="M199" s="37">
        <f t="shared" si="29"/>
        <v>122879562.26044297</v>
      </c>
      <c r="N199" s="41">
        <f>'jan-mai'!M199</f>
        <v>110071604.08405918</v>
      </c>
      <c r="O199" s="41">
        <f t="shared" si="30"/>
        <v>12807958.176383793</v>
      </c>
      <c r="P199" s="4"/>
      <c r="Q199" s="4"/>
      <c r="R199" s="4"/>
      <c r="S199" s="4"/>
      <c r="T199" s="4"/>
    </row>
    <row r="200" spans="1:20" s="34" customFormat="1" x14ac:dyDescent="0.2">
      <c r="A200" s="33">
        <v>3805</v>
      </c>
      <c r="B200" s="34" t="s">
        <v>158</v>
      </c>
      <c r="C200" s="36">
        <v>946397445</v>
      </c>
      <c r="D200" s="36">
        <f>jan!D200</f>
        <v>47777</v>
      </c>
      <c r="E200" s="37">
        <f t="shared" si="21"/>
        <v>19808.641082529251</v>
      </c>
      <c r="F200" s="38">
        <f t="shared" si="22"/>
        <v>0.86021582959419418</v>
      </c>
      <c r="G200" s="37">
        <f t="shared" si="23"/>
        <v>1931.3300443870851</v>
      </c>
      <c r="H200" s="39">
        <f t="shared" si="24"/>
        <v>320.64583541469619</v>
      </c>
      <c r="I200" s="37">
        <f t="shared" si="25"/>
        <v>2251.975879801781</v>
      </c>
      <c r="J200" s="81">
        <f t="shared" si="26"/>
        <v>-312.51310507809114</v>
      </c>
      <c r="K200" s="37">
        <f t="shared" si="27"/>
        <v>1939.46277472369</v>
      </c>
      <c r="L200" s="37">
        <f t="shared" si="28"/>
        <v>107592651.60928969</v>
      </c>
      <c r="M200" s="37">
        <f t="shared" si="29"/>
        <v>92661712.987973735</v>
      </c>
      <c r="N200" s="41">
        <f>'jan-mai'!M200</f>
        <v>83598739.066987097</v>
      </c>
      <c r="O200" s="41">
        <f t="shared" si="30"/>
        <v>9062973.9209866375</v>
      </c>
      <c r="P200" s="4"/>
      <c r="Q200" s="4"/>
      <c r="R200" s="4"/>
      <c r="S200" s="4"/>
      <c r="T200" s="4"/>
    </row>
    <row r="201" spans="1:20" s="34" customFormat="1" x14ac:dyDescent="0.2">
      <c r="A201" s="33">
        <v>3806</v>
      </c>
      <c r="B201" s="34" t="s">
        <v>162</v>
      </c>
      <c r="C201" s="36">
        <v>746244793</v>
      </c>
      <c r="D201" s="36">
        <f>jan!D201</f>
        <v>36624</v>
      </c>
      <c r="E201" s="37">
        <f t="shared" ref="E201:E264" si="31">(C201)/D201</f>
        <v>20375.840787461773</v>
      </c>
      <c r="F201" s="38">
        <f t="shared" ref="F201:F264" si="32">IF(ISNUMBER(C201),E201/E$365,"")</f>
        <v>0.88484720954051677</v>
      </c>
      <c r="G201" s="37">
        <f t="shared" ref="G201:G264" si="33">(E$365-E201)*0.6</f>
        <v>1591.0102214275721</v>
      </c>
      <c r="H201" s="39">
        <f t="shared" ref="H201:H264" si="34">IF(E201&gt;=E$365*0.9,0,IF(E201&lt;0.9*E$365,(E$365*0.9-E201)*0.35))</f>
        <v>122.12593868831354</v>
      </c>
      <c r="I201" s="37">
        <f t="shared" ref="I201:I264" si="35">G201+H201</f>
        <v>1713.1361601158856</v>
      </c>
      <c r="J201" s="81">
        <f t="shared" ref="J201:J264" si="36">I$367</f>
        <v>-312.51310507809114</v>
      </c>
      <c r="K201" s="37">
        <f t="shared" ref="K201:K264" si="37">I201+J201</f>
        <v>1400.6230550377945</v>
      </c>
      <c r="L201" s="37">
        <f t="shared" ref="L201:L264" si="38">(I201*D201)</f>
        <v>62741898.728084192</v>
      </c>
      <c r="M201" s="37">
        <f t="shared" ref="M201:M264" si="39">(K201*D201)</f>
        <v>51296418.767704189</v>
      </c>
      <c r="N201" s="41">
        <f>'jan-mai'!M201</f>
        <v>36033173.472320087</v>
      </c>
      <c r="O201" s="41">
        <f t="shared" ref="O201:O264" si="40">M201-N201</f>
        <v>15263245.295384102</v>
      </c>
      <c r="P201" s="4"/>
      <c r="Q201" s="4"/>
      <c r="R201" s="4"/>
      <c r="S201" s="4"/>
      <c r="T201" s="4"/>
    </row>
    <row r="202" spans="1:20" s="34" customFormat="1" x14ac:dyDescent="0.2">
      <c r="A202" s="33">
        <v>3807</v>
      </c>
      <c r="B202" s="34" t="s">
        <v>163</v>
      </c>
      <c r="C202" s="36">
        <v>1042870601</v>
      </c>
      <c r="D202" s="36">
        <f>jan!D202</f>
        <v>55513</v>
      </c>
      <c r="E202" s="37">
        <f t="shared" si="31"/>
        <v>18786.06094068056</v>
      </c>
      <c r="F202" s="38">
        <f t="shared" si="32"/>
        <v>0.81580896587335361</v>
      </c>
      <c r="G202" s="37">
        <f t="shared" si="33"/>
        <v>2544.8781294963001</v>
      </c>
      <c r="H202" s="39">
        <f t="shared" si="34"/>
        <v>678.54888506173825</v>
      </c>
      <c r="I202" s="37">
        <f t="shared" si="35"/>
        <v>3223.4270145580385</v>
      </c>
      <c r="J202" s="81">
        <f t="shared" si="36"/>
        <v>-312.51310507809114</v>
      </c>
      <c r="K202" s="37">
        <f t="shared" si="37"/>
        <v>2910.9139094799475</v>
      </c>
      <c r="L202" s="37">
        <f t="shared" si="38"/>
        <v>178942103.85916039</v>
      </c>
      <c r="M202" s="37">
        <f t="shared" si="39"/>
        <v>161593563.85696033</v>
      </c>
      <c r="N202" s="41">
        <f>'jan-mai'!M202</f>
        <v>126646213.7712321</v>
      </c>
      <c r="O202" s="41">
        <f t="shared" si="40"/>
        <v>34947350.085728228</v>
      </c>
      <c r="P202" s="4"/>
      <c r="Q202" s="4"/>
      <c r="R202" s="4"/>
      <c r="S202" s="4"/>
      <c r="T202" s="4"/>
    </row>
    <row r="203" spans="1:20" s="34" customFormat="1" x14ac:dyDescent="0.2">
      <c r="A203" s="33">
        <v>3808</v>
      </c>
      <c r="B203" s="34" t="s">
        <v>164</v>
      </c>
      <c r="C203" s="36">
        <v>241734177</v>
      </c>
      <c r="D203" s="36">
        <f>jan!D203</f>
        <v>13029</v>
      </c>
      <c r="E203" s="37">
        <f t="shared" si="31"/>
        <v>18553.548008289203</v>
      </c>
      <c r="F203" s="38">
        <f t="shared" si="32"/>
        <v>0.80571179140312632</v>
      </c>
      <c r="G203" s="37">
        <f t="shared" si="33"/>
        <v>2684.3858889311146</v>
      </c>
      <c r="H203" s="39">
        <f t="shared" si="34"/>
        <v>759.92841139871325</v>
      </c>
      <c r="I203" s="37">
        <f t="shared" si="35"/>
        <v>3444.3143003298278</v>
      </c>
      <c r="J203" s="81">
        <f t="shared" si="36"/>
        <v>-312.51310507809114</v>
      </c>
      <c r="K203" s="37">
        <f t="shared" si="37"/>
        <v>3131.8011952517368</v>
      </c>
      <c r="L203" s="37">
        <f t="shared" si="38"/>
        <v>44875971.018997326</v>
      </c>
      <c r="M203" s="37">
        <f t="shared" si="39"/>
        <v>40804237.772934876</v>
      </c>
      <c r="N203" s="41">
        <f>'jan-mai'!M203</f>
        <v>29717421.299212489</v>
      </c>
      <c r="O203" s="41">
        <f t="shared" si="40"/>
        <v>11086816.473722387</v>
      </c>
      <c r="P203" s="4"/>
      <c r="Q203" s="4"/>
      <c r="R203" s="4"/>
      <c r="S203" s="4"/>
      <c r="T203" s="4"/>
    </row>
    <row r="204" spans="1:20" s="34" customFormat="1" x14ac:dyDescent="0.2">
      <c r="A204" s="33">
        <v>3811</v>
      </c>
      <c r="B204" s="34" t="s">
        <v>161</v>
      </c>
      <c r="C204" s="36">
        <v>618138654</v>
      </c>
      <c r="D204" s="36">
        <f>jan!D204</f>
        <v>27165</v>
      </c>
      <c r="E204" s="37">
        <f t="shared" si="31"/>
        <v>22754.966096079515</v>
      </c>
      <c r="F204" s="38">
        <f t="shared" si="32"/>
        <v>0.9881637996354411</v>
      </c>
      <c r="G204" s="37">
        <f t="shared" si="33"/>
        <v>163.53503625692682</v>
      </c>
      <c r="H204" s="39">
        <f t="shared" si="34"/>
        <v>0</v>
      </c>
      <c r="I204" s="37">
        <f t="shared" si="35"/>
        <v>163.53503625692682</v>
      </c>
      <c r="J204" s="81">
        <f t="shared" si="36"/>
        <v>-312.51310507809114</v>
      </c>
      <c r="K204" s="37">
        <f t="shared" si="37"/>
        <v>-148.97806882116433</v>
      </c>
      <c r="L204" s="37">
        <f t="shared" si="38"/>
        <v>4442429.2599194171</v>
      </c>
      <c r="M204" s="37">
        <f t="shared" si="39"/>
        <v>-4046989.2395269289</v>
      </c>
      <c r="N204" s="41">
        <f>'jan-mai'!M204</f>
        <v>-498983.08923859074</v>
      </c>
      <c r="O204" s="41">
        <f t="shared" si="40"/>
        <v>-3548006.1502883383</v>
      </c>
      <c r="P204" s="4"/>
      <c r="Q204" s="4"/>
      <c r="R204" s="4"/>
      <c r="S204" s="4"/>
      <c r="T204" s="4"/>
    </row>
    <row r="205" spans="1:20" s="34" customFormat="1" x14ac:dyDescent="0.2">
      <c r="A205" s="33">
        <v>3812</v>
      </c>
      <c r="B205" s="34" t="s">
        <v>165</v>
      </c>
      <c r="C205" s="36">
        <v>42706904</v>
      </c>
      <c r="D205" s="36">
        <f>jan!D205</f>
        <v>2349</v>
      </c>
      <c r="E205" s="37">
        <f t="shared" si="31"/>
        <v>18180.887186036613</v>
      </c>
      <c r="F205" s="38">
        <f t="shared" si="32"/>
        <v>0.78952851376001731</v>
      </c>
      <c r="G205" s="37">
        <f t="shared" si="33"/>
        <v>2907.9823822826684</v>
      </c>
      <c r="H205" s="39">
        <f t="shared" si="34"/>
        <v>890.35969918711976</v>
      </c>
      <c r="I205" s="37">
        <f t="shared" si="35"/>
        <v>3798.3420814697884</v>
      </c>
      <c r="J205" s="81">
        <f t="shared" si="36"/>
        <v>-312.51310507809114</v>
      </c>
      <c r="K205" s="37">
        <f t="shared" si="37"/>
        <v>3485.8289763916973</v>
      </c>
      <c r="L205" s="37">
        <f t="shared" si="38"/>
        <v>8922305.5493725333</v>
      </c>
      <c r="M205" s="37">
        <f t="shared" si="39"/>
        <v>8188212.2655440969</v>
      </c>
      <c r="N205" s="41">
        <f>'jan-mai'!M205</f>
        <v>6441796.983889794</v>
      </c>
      <c r="O205" s="41">
        <f t="shared" si="40"/>
        <v>1746415.281654303</v>
      </c>
      <c r="P205" s="4"/>
      <c r="Q205" s="4"/>
      <c r="R205" s="4"/>
      <c r="S205" s="4"/>
      <c r="T205" s="4"/>
    </row>
    <row r="206" spans="1:20" s="34" customFormat="1" x14ac:dyDescent="0.2">
      <c r="A206" s="33">
        <v>3813</v>
      </c>
      <c r="B206" s="34" t="s">
        <v>166</v>
      </c>
      <c r="C206" s="36">
        <v>297020765</v>
      </c>
      <c r="D206" s="36">
        <f>jan!D206</f>
        <v>14056</v>
      </c>
      <c r="E206" s="37">
        <f t="shared" si="31"/>
        <v>21131.243952760386</v>
      </c>
      <c r="F206" s="38">
        <f t="shared" si="32"/>
        <v>0.91765156789140545</v>
      </c>
      <c r="G206" s="37">
        <f t="shared" si="33"/>
        <v>1137.7683222484047</v>
      </c>
      <c r="H206" s="39">
        <f t="shared" si="34"/>
        <v>0</v>
      </c>
      <c r="I206" s="37">
        <f t="shared" si="35"/>
        <v>1137.7683222484047</v>
      </c>
      <c r="J206" s="81">
        <f t="shared" si="36"/>
        <v>-312.51310507809114</v>
      </c>
      <c r="K206" s="37">
        <f t="shared" si="37"/>
        <v>825.25521717031359</v>
      </c>
      <c r="L206" s="37">
        <f t="shared" si="38"/>
        <v>15992471.537523577</v>
      </c>
      <c r="M206" s="37">
        <f t="shared" si="39"/>
        <v>11599787.332545929</v>
      </c>
      <c r="N206" s="41">
        <f>'jan-mai'!M206</f>
        <v>11818709.222862901</v>
      </c>
      <c r="O206" s="41">
        <f t="shared" si="40"/>
        <v>-218921.89031697251</v>
      </c>
      <c r="P206" s="4"/>
      <c r="Q206" s="4"/>
      <c r="R206" s="4"/>
      <c r="S206" s="4"/>
      <c r="T206" s="4"/>
    </row>
    <row r="207" spans="1:20" s="34" customFormat="1" x14ac:dyDescent="0.2">
      <c r="A207" s="33">
        <v>3814</v>
      </c>
      <c r="B207" s="34" t="s">
        <v>167</v>
      </c>
      <c r="C207" s="36">
        <v>191256628</v>
      </c>
      <c r="D207" s="36">
        <f>jan!D207</f>
        <v>10351</v>
      </c>
      <c r="E207" s="37">
        <f t="shared" si="31"/>
        <v>18477.116027436961</v>
      </c>
      <c r="F207" s="38">
        <f t="shared" si="32"/>
        <v>0.80239263389290583</v>
      </c>
      <c r="G207" s="37">
        <f t="shared" si="33"/>
        <v>2730.2450774424592</v>
      </c>
      <c r="H207" s="39">
        <f t="shared" si="34"/>
        <v>786.67960469699767</v>
      </c>
      <c r="I207" s="37">
        <f t="shared" si="35"/>
        <v>3516.9246821394568</v>
      </c>
      <c r="J207" s="81">
        <f t="shared" si="36"/>
        <v>-312.51310507809114</v>
      </c>
      <c r="K207" s="37">
        <f t="shared" si="37"/>
        <v>3204.4115770613657</v>
      </c>
      <c r="L207" s="37">
        <f t="shared" si="38"/>
        <v>36403687.38482552</v>
      </c>
      <c r="M207" s="37">
        <f t="shared" si="39"/>
        <v>33168864.234162197</v>
      </c>
      <c r="N207" s="41">
        <f>'jan-mai'!M207</f>
        <v>29499864.951465838</v>
      </c>
      <c r="O207" s="41">
        <f t="shared" si="40"/>
        <v>3668999.2826963589</v>
      </c>
      <c r="P207" s="4"/>
      <c r="Q207" s="4"/>
      <c r="R207" s="4"/>
      <c r="S207" s="4"/>
      <c r="T207" s="4"/>
    </row>
    <row r="208" spans="1:20" s="34" customFormat="1" x14ac:dyDescent="0.2">
      <c r="A208" s="33">
        <v>3815</v>
      </c>
      <c r="B208" s="34" t="s">
        <v>168</v>
      </c>
      <c r="C208" s="36">
        <v>65358399</v>
      </c>
      <c r="D208" s="36">
        <f>jan!D208</f>
        <v>4093</v>
      </c>
      <c r="E208" s="37">
        <f t="shared" si="31"/>
        <v>15968.335939408747</v>
      </c>
      <c r="F208" s="38">
        <f t="shared" si="32"/>
        <v>0.69344561750236855</v>
      </c>
      <c r="G208" s="37">
        <f t="shared" si="33"/>
        <v>4235.5131302593873</v>
      </c>
      <c r="H208" s="39">
        <f t="shared" si="34"/>
        <v>1664.7526355068726</v>
      </c>
      <c r="I208" s="37">
        <f t="shared" si="35"/>
        <v>5900.2657657662603</v>
      </c>
      <c r="J208" s="81">
        <f t="shared" si="36"/>
        <v>-312.51310507809114</v>
      </c>
      <c r="K208" s="37">
        <f t="shared" si="37"/>
        <v>5587.7526606881693</v>
      </c>
      <c r="L208" s="37">
        <f t="shared" si="38"/>
        <v>24149787.779281303</v>
      </c>
      <c r="M208" s="37">
        <f t="shared" si="39"/>
        <v>22870671.640196677</v>
      </c>
      <c r="N208" s="41">
        <f>'jan-mai'!M208</f>
        <v>19431751.3325717</v>
      </c>
      <c r="O208" s="41">
        <f t="shared" si="40"/>
        <v>3438920.3076249771</v>
      </c>
      <c r="P208" s="4"/>
      <c r="Q208" s="4"/>
      <c r="R208" s="4"/>
      <c r="S208" s="4"/>
      <c r="T208" s="4"/>
    </row>
    <row r="209" spans="1:20" s="34" customFormat="1" x14ac:dyDescent="0.2">
      <c r="A209" s="33">
        <v>3816</v>
      </c>
      <c r="B209" s="34" t="s">
        <v>169</v>
      </c>
      <c r="C209" s="36">
        <v>111505821</v>
      </c>
      <c r="D209" s="36">
        <f>jan!D209</f>
        <v>6494</v>
      </c>
      <c r="E209" s="37">
        <f t="shared" si="31"/>
        <v>17170.591469048351</v>
      </c>
      <c r="F209" s="38">
        <f t="shared" si="32"/>
        <v>0.74565511705886656</v>
      </c>
      <c r="G209" s="37">
        <f t="shared" si="33"/>
        <v>3514.1598124756251</v>
      </c>
      <c r="H209" s="39">
        <f t="shared" si="34"/>
        <v>1243.963200133011</v>
      </c>
      <c r="I209" s="37">
        <f t="shared" si="35"/>
        <v>4758.1230126086357</v>
      </c>
      <c r="J209" s="81">
        <f t="shared" si="36"/>
        <v>-312.51310507809114</v>
      </c>
      <c r="K209" s="37">
        <f t="shared" si="37"/>
        <v>4445.6099075305447</v>
      </c>
      <c r="L209" s="37">
        <f t="shared" si="38"/>
        <v>30899250.843880482</v>
      </c>
      <c r="M209" s="37">
        <f t="shared" si="39"/>
        <v>28869790.739503358</v>
      </c>
      <c r="N209" s="41">
        <f>'jan-mai'!M209</f>
        <v>22320205.508165319</v>
      </c>
      <c r="O209" s="41">
        <f t="shared" si="40"/>
        <v>6549585.231338039</v>
      </c>
      <c r="P209" s="4"/>
      <c r="Q209" s="4"/>
      <c r="R209" s="4"/>
      <c r="S209" s="4"/>
      <c r="T209" s="4"/>
    </row>
    <row r="210" spans="1:20" s="34" customFormat="1" x14ac:dyDescent="0.2">
      <c r="A210" s="33">
        <v>3817</v>
      </c>
      <c r="B210" s="34" t="s">
        <v>405</v>
      </c>
      <c r="C210" s="36">
        <v>173671656</v>
      </c>
      <c r="D210" s="36">
        <f>jan!D210</f>
        <v>10539</v>
      </c>
      <c r="E210" s="37">
        <f t="shared" si="31"/>
        <v>16478.950185027043</v>
      </c>
      <c r="F210" s="38">
        <f t="shared" si="32"/>
        <v>0.71561970077578163</v>
      </c>
      <c r="G210" s="37">
        <f t="shared" si="33"/>
        <v>3929.1445828884102</v>
      </c>
      <c r="H210" s="39">
        <f t="shared" si="34"/>
        <v>1486.0376495404691</v>
      </c>
      <c r="I210" s="37">
        <f t="shared" si="35"/>
        <v>5415.1822324288796</v>
      </c>
      <c r="J210" s="81">
        <f t="shared" si="36"/>
        <v>-312.51310507809114</v>
      </c>
      <c r="K210" s="37">
        <f t="shared" si="37"/>
        <v>5102.6691273507886</v>
      </c>
      <c r="L210" s="37">
        <f t="shared" si="38"/>
        <v>57070605.547567964</v>
      </c>
      <c r="M210" s="37">
        <f t="shared" si="39"/>
        <v>53777029.933149964</v>
      </c>
      <c r="N210" s="41">
        <f>'jan-mai'!M210</f>
        <v>43144005.302241176</v>
      </c>
      <c r="O210" s="41">
        <f t="shared" si="40"/>
        <v>10633024.630908787</v>
      </c>
      <c r="P210" s="4"/>
      <c r="Q210" s="4"/>
      <c r="R210" s="4"/>
      <c r="S210" s="4"/>
      <c r="T210" s="4"/>
    </row>
    <row r="211" spans="1:20" s="34" customFormat="1" x14ac:dyDescent="0.2">
      <c r="A211" s="33">
        <v>3818</v>
      </c>
      <c r="B211" s="34" t="s">
        <v>171</v>
      </c>
      <c r="C211" s="36">
        <v>155875811</v>
      </c>
      <c r="D211" s="36">
        <f>jan!D211</f>
        <v>5512</v>
      </c>
      <c r="E211" s="37">
        <f t="shared" si="31"/>
        <v>28279.356132075471</v>
      </c>
      <c r="F211" s="38">
        <f t="shared" si="32"/>
        <v>1.2280675738528184</v>
      </c>
      <c r="G211" s="37">
        <f t="shared" si="33"/>
        <v>-3151.0989853406463</v>
      </c>
      <c r="H211" s="39">
        <f t="shared" si="34"/>
        <v>0</v>
      </c>
      <c r="I211" s="37">
        <f t="shared" si="35"/>
        <v>-3151.0989853406463</v>
      </c>
      <c r="J211" s="81">
        <f t="shared" si="36"/>
        <v>-312.51310507809114</v>
      </c>
      <c r="K211" s="37">
        <f t="shared" si="37"/>
        <v>-3463.6120904187374</v>
      </c>
      <c r="L211" s="37">
        <f t="shared" si="38"/>
        <v>-17368857.607197642</v>
      </c>
      <c r="M211" s="37">
        <f t="shared" si="39"/>
        <v>-19091429.842388079</v>
      </c>
      <c r="N211" s="41">
        <f>'jan-mai'!M211</f>
        <v>-20562296.479804277</v>
      </c>
      <c r="O211" s="41">
        <f t="shared" si="40"/>
        <v>1470866.6374161988</v>
      </c>
      <c r="P211" s="4"/>
      <c r="Q211" s="4"/>
      <c r="R211" s="4"/>
      <c r="S211" s="4"/>
      <c r="T211" s="4"/>
    </row>
    <row r="212" spans="1:20" s="34" customFormat="1" x14ac:dyDescent="0.2">
      <c r="A212" s="33">
        <v>3819</v>
      </c>
      <c r="B212" s="34" t="s">
        <v>172</v>
      </c>
      <c r="C212" s="36">
        <v>36287131</v>
      </c>
      <c r="D212" s="36">
        <f>jan!D212</f>
        <v>1562</v>
      </c>
      <c r="E212" s="37">
        <f t="shared" si="31"/>
        <v>23231.197823303457</v>
      </c>
      <c r="F212" s="38">
        <f t="shared" si="32"/>
        <v>1.0088447776291476</v>
      </c>
      <c r="G212" s="37">
        <f t="shared" si="33"/>
        <v>-122.2040000774381</v>
      </c>
      <c r="H212" s="39">
        <f t="shared" si="34"/>
        <v>0</v>
      </c>
      <c r="I212" s="37">
        <f t="shared" si="35"/>
        <v>-122.2040000774381</v>
      </c>
      <c r="J212" s="81">
        <f t="shared" si="36"/>
        <v>-312.51310507809114</v>
      </c>
      <c r="K212" s="37">
        <f t="shared" si="37"/>
        <v>-434.71710515552923</v>
      </c>
      <c r="L212" s="37">
        <f t="shared" si="38"/>
        <v>-190882.6481209583</v>
      </c>
      <c r="M212" s="37">
        <f t="shared" si="39"/>
        <v>-679028.11825293663</v>
      </c>
      <c r="N212" s="41">
        <f>'jan-mai'!M212</f>
        <v>-1163257.9819764658</v>
      </c>
      <c r="O212" s="41">
        <f t="shared" si="40"/>
        <v>484229.86372352915</v>
      </c>
      <c r="P212" s="4"/>
      <c r="Q212" s="4"/>
      <c r="R212" s="4"/>
      <c r="S212" s="4"/>
      <c r="T212" s="4"/>
    </row>
    <row r="213" spans="1:20" s="34" customFormat="1" x14ac:dyDescent="0.2">
      <c r="A213" s="33">
        <v>3820</v>
      </c>
      <c r="B213" s="34" t="s">
        <v>173</v>
      </c>
      <c r="C213" s="36">
        <v>56425165</v>
      </c>
      <c r="D213" s="36">
        <f>jan!D213</f>
        <v>2889</v>
      </c>
      <c r="E213" s="37">
        <f t="shared" si="31"/>
        <v>19531.036690896504</v>
      </c>
      <c r="F213" s="38">
        <f t="shared" si="32"/>
        <v>0.84816050025320422</v>
      </c>
      <c r="G213" s="37">
        <f t="shared" si="33"/>
        <v>2097.8926793667333</v>
      </c>
      <c r="H213" s="39">
        <f t="shared" si="34"/>
        <v>417.80737248615765</v>
      </c>
      <c r="I213" s="37">
        <f t="shared" si="35"/>
        <v>2515.7000518528912</v>
      </c>
      <c r="J213" s="81">
        <f t="shared" si="36"/>
        <v>-312.51310507809114</v>
      </c>
      <c r="K213" s="37">
        <f t="shared" si="37"/>
        <v>2203.1869467748002</v>
      </c>
      <c r="L213" s="37">
        <f t="shared" si="38"/>
        <v>7267857.4498030031</v>
      </c>
      <c r="M213" s="37">
        <f t="shared" si="39"/>
        <v>6365007.0892323973</v>
      </c>
      <c r="N213" s="41">
        <f>'jan-mai'!M213</f>
        <v>5517008.1669679098</v>
      </c>
      <c r="O213" s="41">
        <f t="shared" si="40"/>
        <v>847998.92226448748</v>
      </c>
      <c r="P213" s="4"/>
      <c r="Q213" s="4"/>
      <c r="R213" s="4"/>
      <c r="S213" s="4"/>
      <c r="T213" s="4"/>
    </row>
    <row r="214" spans="1:20" s="34" customFormat="1" x14ac:dyDescent="0.2">
      <c r="A214" s="33">
        <v>3821</v>
      </c>
      <c r="B214" s="34" t="s">
        <v>174</v>
      </c>
      <c r="C214" s="36">
        <v>48236669</v>
      </c>
      <c r="D214" s="36">
        <f>jan!D214</f>
        <v>2452</v>
      </c>
      <c r="E214" s="37">
        <f t="shared" si="31"/>
        <v>19672.377243066883</v>
      </c>
      <c r="F214" s="38">
        <f t="shared" si="32"/>
        <v>0.85429839632764903</v>
      </c>
      <c r="G214" s="37">
        <f t="shared" si="33"/>
        <v>2013.0883480645061</v>
      </c>
      <c r="H214" s="39">
        <f t="shared" si="34"/>
        <v>368.33817922652503</v>
      </c>
      <c r="I214" s="37">
        <f t="shared" si="35"/>
        <v>2381.4265272910311</v>
      </c>
      <c r="J214" s="81">
        <f t="shared" si="36"/>
        <v>-312.51310507809114</v>
      </c>
      <c r="K214" s="37">
        <f t="shared" si="37"/>
        <v>2068.9134222129401</v>
      </c>
      <c r="L214" s="37">
        <f t="shared" si="38"/>
        <v>5839257.8449176084</v>
      </c>
      <c r="M214" s="37">
        <f t="shared" si="39"/>
        <v>5072975.7112661293</v>
      </c>
      <c r="N214" s="41">
        <f>'jan-mai'!M214</f>
        <v>3577193.3164954339</v>
      </c>
      <c r="O214" s="41">
        <f t="shared" si="40"/>
        <v>1495782.3947706954</v>
      </c>
      <c r="P214" s="4"/>
      <c r="Q214" s="4"/>
      <c r="R214" s="4"/>
      <c r="S214" s="4"/>
      <c r="T214" s="4"/>
    </row>
    <row r="215" spans="1:20" s="34" customFormat="1" x14ac:dyDescent="0.2">
      <c r="A215" s="33">
        <v>3822</v>
      </c>
      <c r="B215" s="34" t="s">
        <v>175</v>
      </c>
      <c r="C215" s="36">
        <v>30512684</v>
      </c>
      <c r="D215" s="36">
        <f>jan!D215</f>
        <v>1414</v>
      </c>
      <c r="E215" s="37">
        <f t="shared" si="31"/>
        <v>21578.984441301272</v>
      </c>
      <c r="F215" s="38">
        <f t="shared" si="32"/>
        <v>0.93709527703775397</v>
      </c>
      <c r="G215" s="37">
        <f t="shared" si="33"/>
        <v>869.12402912387256</v>
      </c>
      <c r="H215" s="39">
        <f t="shared" si="34"/>
        <v>0</v>
      </c>
      <c r="I215" s="37">
        <f t="shared" si="35"/>
        <v>869.12402912387256</v>
      </c>
      <c r="J215" s="81">
        <f t="shared" si="36"/>
        <v>-312.51310507809114</v>
      </c>
      <c r="K215" s="37">
        <f t="shared" si="37"/>
        <v>556.61092404578142</v>
      </c>
      <c r="L215" s="37">
        <f t="shared" si="38"/>
        <v>1228941.3771811558</v>
      </c>
      <c r="M215" s="37">
        <f t="shared" si="39"/>
        <v>787047.84660073498</v>
      </c>
      <c r="N215" s="41">
        <f>'jan-mai'!M215</f>
        <v>338703.66573961265</v>
      </c>
      <c r="O215" s="41">
        <f t="shared" si="40"/>
        <v>448344.18086112232</v>
      </c>
      <c r="P215" s="4"/>
      <c r="Q215" s="4"/>
      <c r="R215" s="4"/>
      <c r="S215" s="4"/>
      <c r="T215" s="4"/>
    </row>
    <row r="216" spans="1:20" s="34" customFormat="1" x14ac:dyDescent="0.2">
      <c r="A216" s="33">
        <v>3823</v>
      </c>
      <c r="B216" s="34" t="s">
        <v>176</v>
      </c>
      <c r="C216" s="36">
        <v>26552588</v>
      </c>
      <c r="D216" s="36">
        <f>jan!D216</f>
        <v>1198</v>
      </c>
      <c r="E216" s="37">
        <f t="shared" si="31"/>
        <v>22164.096828046746</v>
      </c>
      <c r="F216" s="38">
        <f t="shared" si="32"/>
        <v>0.96250453833301841</v>
      </c>
      <c r="G216" s="37">
        <f t="shared" si="33"/>
        <v>518.05659707658845</v>
      </c>
      <c r="H216" s="39">
        <f t="shared" si="34"/>
        <v>0</v>
      </c>
      <c r="I216" s="37">
        <f t="shared" si="35"/>
        <v>518.05659707658845</v>
      </c>
      <c r="J216" s="81">
        <f t="shared" si="36"/>
        <v>-312.51310507809114</v>
      </c>
      <c r="K216" s="37">
        <f t="shared" si="37"/>
        <v>205.5434919984973</v>
      </c>
      <c r="L216" s="37">
        <f t="shared" si="38"/>
        <v>620631.80329775298</v>
      </c>
      <c r="M216" s="37">
        <f t="shared" si="39"/>
        <v>246241.10341419978</v>
      </c>
      <c r="N216" s="41">
        <f>'jan-mai'!M216</f>
        <v>-477269.24840448436</v>
      </c>
      <c r="O216" s="41">
        <f t="shared" si="40"/>
        <v>723510.35181868414</v>
      </c>
      <c r="P216" s="4"/>
      <c r="Q216" s="4"/>
      <c r="R216" s="4"/>
      <c r="S216" s="4"/>
      <c r="T216" s="4"/>
    </row>
    <row r="217" spans="1:20" s="34" customFormat="1" x14ac:dyDescent="0.2">
      <c r="A217" s="33">
        <v>3824</v>
      </c>
      <c r="B217" s="34" t="s">
        <v>177</v>
      </c>
      <c r="C217" s="36">
        <v>64930068</v>
      </c>
      <c r="D217" s="36">
        <f>jan!D217</f>
        <v>2140</v>
      </c>
      <c r="E217" s="37">
        <f t="shared" si="31"/>
        <v>30341.153271028037</v>
      </c>
      <c r="F217" s="38">
        <f t="shared" si="32"/>
        <v>1.317603778226943</v>
      </c>
      <c r="G217" s="37">
        <f t="shared" si="33"/>
        <v>-4388.1772687121857</v>
      </c>
      <c r="H217" s="39">
        <f t="shared" si="34"/>
        <v>0</v>
      </c>
      <c r="I217" s="37">
        <f t="shared" si="35"/>
        <v>-4388.1772687121857</v>
      </c>
      <c r="J217" s="81">
        <f t="shared" si="36"/>
        <v>-312.51310507809114</v>
      </c>
      <c r="K217" s="37">
        <f t="shared" si="37"/>
        <v>-4700.6903737902767</v>
      </c>
      <c r="L217" s="37">
        <f t="shared" si="38"/>
        <v>-9390699.3550440781</v>
      </c>
      <c r="M217" s="37">
        <f t="shared" si="39"/>
        <v>-10059477.399911191</v>
      </c>
      <c r="N217" s="41">
        <f>'jan-mai'!M217</f>
        <v>-10679575.50616494</v>
      </c>
      <c r="O217" s="41">
        <f t="shared" si="40"/>
        <v>620098.10625374876</v>
      </c>
      <c r="P217" s="4"/>
      <c r="Q217" s="4"/>
      <c r="R217" s="4"/>
      <c r="S217" s="4"/>
      <c r="T217" s="4"/>
    </row>
    <row r="218" spans="1:20" s="34" customFormat="1" x14ac:dyDescent="0.2">
      <c r="A218" s="33">
        <v>3825</v>
      </c>
      <c r="B218" s="34" t="s">
        <v>178</v>
      </c>
      <c r="C218" s="36">
        <v>120595991</v>
      </c>
      <c r="D218" s="36">
        <f>jan!D218</f>
        <v>3755</v>
      </c>
      <c r="E218" s="37">
        <f t="shared" si="31"/>
        <v>32116.10945406125</v>
      </c>
      <c r="F218" s="38">
        <f t="shared" si="32"/>
        <v>1.3946835435233065</v>
      </c>
      <c r="G218" s="37">
        <f t="shared" si="33"/>
        <v>-5453.1509785321141</v>
      </c>
      <c r="H218" s="39">
        <f t="shared" si="34"/>
        <v>0</v>
      </c>
      <c r="I218" s="37">
        <f t="shared" si="35"/>
        <v>-5453.1509785321141</v>
      </c>
      <c r="J218" s="81">
        <f t="shared" si="36"/>
        <v>-312.51310507809114</v>
      </c>
      <c r="K218" s="37">
        <f t="shared" si="37"/>
        <v>-5765.6640836102051</v>
      </c>
      <c r="L218" s="37">
        <f t="shared" si="38"/>
        <v>-20476581.924388088</v>
      </c>
      <c r="M218" s="37">
        <f t="shared" si="39"/>
        <v>-21650068.633956321</v>
      </c>
      <c r="N218" s="41">
        <f>'jan-mai'!M218</f>
        <v>-20936379.511985675</v>
      </c>
      <c r="O218" s="41">
        <f t="shared" si="40"/>
        <v>-713689.12197064608</v>
      </c>
      <c r="P218" s="4"/>
      <c r="Q218" s="4"/>
      <c r="R218" s="4"/>
      <c r="S218" s="4"/>
      <c r="T218" s="4"/>
    </row>
    <row r="219" spans="1:20" s="34" customFormat="1" x14ac:dyDescent="0.2">
      <c r="A219" s="33">
        <v>4201</v>
      </c>
      <c r="B219" s="34" t="s">
        <v>179</v>
      </c>
      <c r="C219" s="36">
        <v>124119532</v>
      </c>
      <c r="D219" s="36">
        <f>jan!D219</f>
        <v>6735</v>
      </c>
      <c r="E219" s="37">
        <f t="shared" si="31"/>
        <v>18429.032219747587</v>
      </c>
      <c r="F219" s="38">
        <f t="shared" si="32"/>
        <v>0.80030453242500432</v>
      </c>
      <c r="G219" s="37">
        <f t="shared" si="33"/>
        <v>2759.0953620560836</v>
      </c>
      <c r="H219" s="39">
        <f t="shared" si="34"/>
        <v>803.5089373882787</v>
      </c>
      <c r="I219" s="37">
        <f t="shared" si="35"/>
        <v>3562.6042994443624</v>
      </c>
      <c r="J219" s="81">
        <f t="shared" si="36"/>
        <v>-312.51310507809114</v>
      </c>
      <c r="K219" s="37">
        <f t="shared" si="37"/>
        <v>3250.0911943662713</v>
      </c>
      <c r="L219" s="37">
        <f t="shared" si="38"/>
        <v>23994139.95675778</v>
      </c>
      <c r="M219" s="37">
        <f t="shared" si="39"/>
        <v>21889364.194056839</v>
      </c>
      <c r="N219" s="41">
        <f>'jan-mai'!M219</f>
        <v>20645476.851446468</v>
      </c>
      <c r="O219" s="41">
        <f t="shared" si="40"/>
        <v>1243887.3426103704</v>
      </c>
      <c r="P219" s="4"/>
      <c r="Q219" s="4"/>
      <c r="R219" s="4"/>
      <c r="S219" s="4"/>
      <c r="T219" s="4"/>
    </row>
    <row r="220" spans="1:20" s="34" customFormat="1" x14ac:dyDescent="0.2">
      <c r="A220" s="33">
        <v>4202</v>
      </c>
      <c r="B220" s="34" t="s">
        <v>180</v>
      </c>
      <c r="C220" s="36">
        <v>496527084</v>
      </c>
      <c r="D220" s="36">
        <f>jan!D220</f>
        <v>24017</v>
      </c>
      <c r="E220" s="37">
        <f t="shared" si="31"/>
        <v>20673.984427697047</v>
      </c>
      <c r="F220" s="38">
        <f t="shared" si="32"/>
        <v>0.89779448228652137</v>
      </c>
      <c r="G220" s="37">
        <f t="shared" si="33"/>
        <v>1412.1240372864079</v>
      </c>
      <c r="H220" s="39">
        <f t="shared" si="34"/>
        <v>17.775664605967719</v>
      </c>
      <c r="I220" s="37">
        <f t="shared" si="35"/>
        <v>1429.8997018923756</v>
      </c>
      <c r="J220" s="81">
        <f t="shared" si="36"/>
        <v>-312.51310507809114</v>
      </c>
      <c r="K220" s="37">
        <f t="shared" si="37"/>
        <v>1117.3865968142845</v>
      </c>
      <c r="L220" s="37">
        <f t="shared" si="38"/>
        <v>34341901.140349187</v>
      </c>
      <c r="M220" s="37">
        <f t="shared" si="39"/>
        <v>26836273.895688672</v>
      </c>
      <c r="N220" s="41">
        <f>'jan-mai'!M220</f>
        <v>43993635.361550108</v>
      </c>
      <c r="O220" s="41">
        <f t="shared" si="40"/>
        <v>-17157361.465861436</v>
      </c>
      <c r="P220" s="4"/>
      <c r="Q220" s="4"/>
      <c r="R220" s="4"/>
      <c r="S220" s="4"/>
      <c r="T220" s="4"/>
    </row>
    <row r="221" spans="1:20" s="34" customFormat="1" x14ac:dyDescent="0.2">
      <c r="A221" s="33">
        <v>4203</v>
      </c>
      <c r="B221" s="34" t="s">
        <v>181</v>
      </c>
      <c r="C221" s="36">
        <v>848604848</v>
      </c>
      <c r="D221" s="36">
        <f>jan!D221</f>
        <v>45509</v>
      </c>
      <c r="E221" s="37">
        <f t="shared" si="31"/>
        <v>18646.967588828582</v>
      </c>
      <c r="F221" s="38">
        <f t="shared" si="32"/>
        <v>0.80976865737587089</v>
      </c>
      <c r="G221" s="37">
        <f t="shared" si="33"/>
        <v>2628.3341406074869</v>
      </c>
      <c r="H221" s="39">
        <f t="shared" si="34"/>
        <v>727.23155820993043</v>
      </c>
      <c r="I221" s="37">
        <f t="shared" si="35"/>
        <v>3355.5656988174173</v>
      </c>
      <c r="J221" s="81">
        <f t="shared" si="36"/>
        <v>-312.51310507809114</v>
      </c>
      <c r="K221" s="37">
        <f t="shared" si="37"/>
        <v>3043.0525937393263</v>
      </c>
      <c r="L221" s="37">
        <f t="shared" si="38"/>
        <v>152708439.38748184</v>
      </c>
      <c r="M221" s="37">
        <f t="shared" si="39"/>
        <v>138486280.48848301</v>
      </c>
      <c r="N221" s="41">
        <f>'jan-mai'!M221</f>
        <v>111452082.64805906</v>
      </c>
      <c r="O221" s="41">
        <f t="shared" si="40"/>
        <v>27034197.840423957</v>
      </c>
      <c r="P221" s="4"/>
      <c r="Q221" s="4"/>
      <c r="R221" s="4"/>
      <c r="S221" s="4"/>
      <c r="T221" s="4"/>
    </row>
    <row r="222" spans="1:20" s="34" customFormat="1" x14ac:dyDescent="0.2">
      <c r="A222" s="33">
        <v>4204</v>
      </c>
      <c r="B222" s="34" t="s">
        <v>194</v>
      </c>
      <c r="C222" s="36">
        <v>2212413465</v>
      </c>
      <c r="D222" s="36">
        <f>jan!D222</f>
        <v>113737</v>
      </c>
      <c r="E222" s="37">
        <f t="shared" si="31"/>
        <v>19452.011790358458</v>
      </c>
      <c r="F222" s="38">
        <f t="shared" si="32"/>
        <v>0.84472874185586067</v>
      </c>
      <c r="G222" s="37">
        <f t="shared" si="33"/>
        <v>2145.3076196895613</v>
      </c>
      <c r="H222" s="39">
        <f t="shared" si="34"/>
        <v>445.46608767447395</v>
      </c>
      <c r="I222" s="37">
        <f t="shared" si="35"/>
        <v>2590.7737073640351</v>
      </c>
      <c r="J222" s="81">
        <f t="shared" si="36"/>
        <v>-312.51310507809114</v>
      </c>
      <c r="K222" s="37">
        <f t="shared" si="37"/>
        <v>2278.2606022859441</v>
      </c>
      <c r="L222" s="37">
        <f t="shared" si="38"/>
        <v>294666829.15446323</v>
      </c>
      <c r="M222" s="37">
        <f t="shared" si="39"/>
        <v>259122526.12219641</v>
      </c>
      <c r="N222" s="41">
        <f>'jan-mai'!M222</f>
        <v>205241232.61667663</v>
      </c>
      <c r="O222" s="41">
        <f t="shared" si="40"/>
        <v>53881293.505519778</v>
      </c>
      <c r="P222" s="4"/>
      <c r="Q222" s="4"/>
      <c r="R222" s="4"/>
      <c r="S222" s="4"/>
      <c r="T222" s="4"/>
    </row>
    <row r="223" spans="1:20" s="34" customFormat="1" x14ac:dyDescent="0.2">
      <c r="A223" s="33">
        <v>4205</v>
      </c>
      <c r="B223" s="34" t="s">
        <v>199</v>
      </c>
      <c r="C223" s="36">
        <v>419634674</v>
      </c>
      <c r="D223" s="36">
        <f>jan!D223</f>
        <v>23147</v>
      </c>
      <c r="E223" s="37">
        <f t="shared" si="31"/>
        <v>18129.117121009203</v>
      </c>
      <c r="F223" s="38">
        <f t="shared" si="32"/>
        <v>0.7872803318049727</v>
      </c>
      <c r="G223" s="37">
        <f t="shared" si="33"/>
        <v>2939.0444212991138</v>
      </c>
      <c r="H223" s="39">
        <f t="shared" si="34"/>
        <v>908.47922194671298</v>
      </c>
      <c r="I223" s="37">
        <f t="shared" si="35"/>
        <v>3847.5236432458269</v>
      </c>
      <c r="J223" s="81">
        <f t="shared" si="36"/>
        <v>-312.51310507809114</v>
      </c>
      <c r="K223" s="37">
        <f t="shared" si="37"/>
        <v>3535.0105381677358</v>
      </c>
      <c r="L223" s="37">
        <f t="shared" si="38"/>
        <v>89058629.77021116</v>
      </c>
      <c r="M223" s="37">
        <f t="shared" si="39"/>
        <v>81824888.926968575</v>
      </c>
      <c r="N223" s="41">
        <f>'jan-mai'!M223</f>
        <v>67645498.063813135</v>
      </c>
      <c r="O223" s="41">
        <f t="shared" si="40"/>
        <v>14179390.863155439</v>
      </c>
      <c r="P223" s="4"/>
      <c r="Q223" s="4"/>
      <c r="R223" s="4"/>
      <c r="S223" s="4"/>
      <c r="T223" s="4"/>
    </row>
    <row r="224" spans="1:20" s="34" customFormat="1" x14ac:dyDescent="0.2">
      <c r="A224" s="33">
        <v>4206</v>
      </c>
      <c r="B224" s="34" t="s">
        <v>195</v>
      </c>
      <c r="C224" s="36">
        <v>173702910</v>
      </c>
      <c r="D224" s="36">
        <f>jan!D224</f>
        <v>9622</v>
      </c>
      <c r="E224" s="37">
        <f t="shared" si="31"/>
        <v>18052.682394512576</v>
      </c>
      <c r="F224" s="38">
        <f t="shared" si="32"/>
        <v>0.78396105506159763</v>
      </c>
      <c r="G224" s="37">
        <f t="shared" si="33"/>
        <v>2984.9052571970901</v>
      </c>
      <c r="H224" s="39">
        <f t="shared" si="34"/>
        <v>935.23137622053252</v>
      </c>
      <c r="I224" s="37">
        <f t="shared" si="35"/>
        <v>3920.1366334176228</v>
      </c>
      <c r="J224" s="81">
        <f t="shared" si="36"/>
        <v>-312.51310507809114</v>
      </c>
      <c r="K224" s="37">
        <f t="shared" si="37"/>
        <v>3607.6235283395317</v>
      </c>
      <c r="L224" s="37">
        <f t="shared" si="38"/>
        <v>37719554.68674437</v>
      </c>
      <c r="M224" s="37">
        <f t="shared" si="39"/>
        <v>34712553.589682974</v>
      </c>
      <c r="N224" s="41">
        <f>'jan-mai'!M224</f>
        <v>29401545.016810387</v>
      </c>
      <c r="O224" s="41">
        <f t="shared" si="40"/>
        <v>5311008.5728725865</v>
      </c>
      <c r="P224" s="4"/>
      <c r="Q224" s="4"/>
      <c r="R224" s="4"/>
      <c r="S224" s="4"/>
      <c r="T224" s="4"/>
    </row>
    <row r="225" spans="1:20" s="34" customFormat="1" x14ac:dyDescent="0.2">
      <c r="A225" s="33">
        <v>4207</v>
      </c>
      <c r="B225" s="34" t="s">
        <v>196</v>
      </c>
      <c r="C225" s="36">
        <v>173424004</v>
      </c>
      <c r="D225" s="36">
        <f>jan!D225</f>
        <v>9048</v>
      </c>
      <c r="E225" s="37">
        <f t="shared" si="31"/>
        <v>19167.1091954023</v>
      </c>
      <c r="F225" s="38">
        <f t="shared" si="32"/>
        <v>0.83235647860707562</v>
      </c>
      <c r="G225" s="37">
        <f t="shared" si="33"/>
        <v>2316.2491766632561</v>
      </c>
      <c r="H225" s="39">
        <f t="shared" si="34"/>
        <v>545.18199590912934</v>
      </c>
      <c r="I225" s="37">
        <f t="shared" si="35"/>
        <v>2861.4311725723855</v>
      </c>
      <c r="J225" s="81">
        <f t="shared" si="36"/>
        <v>-312.51310507809114</v>
      </c>
      <c r="K225" s="37">
        <f t="shared" si="37"/>
        <v>2548.9180674942945</v>
      </c>
      <c r="L225" s="37">
        <f t="shared" si="38"/>
        <v>25890229.249434944</v>
      </c>
      <c r="M225" s="37">
        <f t="shared" si="39"/>
        <v>23062610.674688376</v>
      </c>
      <c r="N225" s="41">
        <f>'jan-mai'!M225</f>
        <v>19386229.106464397</v>
      </c>
      <c r="O225" s="41">
        <f t="shared" si="40"/>
        <v>3676381.5682239793</v>
      </c>
      <c r="P225" s="4"/>
      <c r="Q225" s="4"/>
      <c r="R225" s="4"/>
      <c r="S225" s="4"/>
      <c r="T225" s="4"/>
    </row>
    <row r="226" spans="1:20" s="34" customFormat="1" x14ac:dyDescent="0.2">
      <c r="A226" s="33">
        <v>4211</v>
      </c>
      <c r="B226" s="34" t="s">
        <v>182</v>
      </c>
      <c r="C226" s="36">
        <v>37306156</v>
      </c>
      <c r="D226" s="36">
        <f>jan!D226</f>
        <v>2427</v>
      </c>
      <c r="E226" s="37">
        <f t="shared" si="31"/>
        <v>15371.304491141327</v>
      </c>
      <c r="F226" s="38">
        <f t="shared" si="32"/>
        <v>0.66751875556239704</v>
      </c>
      <c r="G226" s="37">
        <f t="shared" si="33"/>
        <v>4593.73199921984</v>
      </c>
      <c r="H226" s="39">
        <f t="shared" si="34"/>
        <v>1873.7136424004696</v>
      </c>
      <c r="I226" s="37">
        <f t="shared" si="35"/>
        <v>6467.4456416203093</v>
      </c>
      <c r="J226" s="81">
        <f t="shared" si="36"/>
        <v>-312.51310507809114</v>
      </c>
      <c r="K226" s="37">
        <f t="shared" si="37"/>
        <v>6154.9325365422183</v>
      </c>
      <c r="L226" s="37">
        <f t="shared" si="38"/>
        <v>15696490.572212491</v>
      </c>
      <c r="M226" s="37">
        <f t="shared" si="39"/>
        <v>14938021.266187964</v>
      </c>
      <c r="N226" s="41">
        <f>'jan-mai'!M226</f>
        <v>12447140.496445522</v>
      </c>
      <c r="O226" s="41">
        <f t="shared" si="40"/>
        <v>2490880.7697424423</v>
      </c>
      <c r="P226" s="4"/>
      <c r="Q226" s="4"/>
      <c r="R226" s="4"/>
      <c r="S226" s="4"/>
      <c r="T226" s="4"/>
    </row>
    <row r="227" spans="1:20" s="34" customFormat="1" x14ac:dyDescent="0.2">
      <c r="A227" s="33">
        <v>4212</v>
      </c>
      <c r="B227" s="34" t="s">
        <v>183</v>
      </c>
      <c r="C227" s="36">
        <v>33253791</v>
      </c>
      <c r="D227" s="36">
        <f>jan!D227</f>
        <v>2131</v>
      </c>
      <c r="E227" s="37">
        <f t="shared" si="31"/>
        <v>15604.782261848897</v>
      </c>
      <c r="F227" s="38">
        <f t="shared" si="32"/>
        <v>0.67765782938297092</v>
      </c>
      <c r="G227" s="37">
        <f t="shared" si="33"/>
        <v>4453.6453367952972</v>
      </c>
      <c r="H227" s="39">
        <f t="shared" si="34"/>
        <v>1791.99642265282</v>
      </c>
      <c r="I227" s="37">
        <f t="shared" si="35"/>
        <v>6245.6417594481172</v>
      </c>
      <c r="J227" s="81">
        <f t="shared" si="36"/>
        <v>-312.51310507809114</v>
      </c>
      <c r="K227" s="37">
        <f t="shared" si="37"/>
        <v>5933.1286543700262</v>
      </c>
      <c r="L227" s="37">
        <f t="shared" si="38"/>
        <v>13309462.589383937</v>
      </c>
      <c r="M227" s="37">
        <f t="shared" si="39"/>
        <v>12643497.162462525</v>
      </c>
      <c r="N227" s="41">
        <f>'jan-mai'!M227</f>
        <v>10199784.759054558</v>
      </c>
      <c r="O227" s="41">
        <f t="shared" si="40"/>
        <v>2443712.4034079667</v>
      </c>
      <c r="P227" s="4"/>
      <c r="Q227" s="4"/>
      <c r="R227" s="4"/>
      <c r="S227" s="4"/>
      <c r="T227" s="4"/>
    </row>
    <row r="228" spans="1:20" s="34" customFormat="1" x14ac:dyDescent="0.2">
      <c r="A228" s="33">
        <v>4213</v>
      </c>
      <c r="B228" s="34" t="s">
        <v>184</v>
      </c>
      <c r="C228" s="36">
        <v>112418267</v>
      </c>
      <c r="D228" s="36">
        <f>jan!D228</f>
        <v>6115</v>
      </c>
      <c r="E228" s="37">
        <f t="shared" si="31"/>
        <v>18384.017497955847</v>
      </c>
      <c r="F228" s="38">
        <f t="shared" si="32"/>
        <v>0.79834970997712906</v>
      </c>
      <c r="G228" s="37">
        <f t="shared" si="33"/>
        <v>2786.1041951311277</v>
      </c>
      <c r="H228" s="39">
        <f t="shared" si="34"/>
        <v>819.26409001538775</v>
      </c>
      <c r="I228" s="37">
        <f t="shared" si="35"/>
        <v>3605.3682851465155</v>
      </c>
      <c r="J228" s="81">
        <f t="shared" si="36"/>
        <v>-312.51310507809114</v>
      </c>
      <c r="K228" s="37">
        <f t="shared" si="37"/>
        <v>3292.8551800684245</v>
      </c>
      <c r="L228" s="37">
        <f t="shared" si="38"/>
        <v>22046827.063670941</v>
      </c>
      <c r="M228" s="37">
        <f t="shared" si="39"/>
        <v>20135809.426118415</v>
      </c>
      <c r="N228" s="41">
        <f>'jan-mai'!M228</f>
        <v>16055171.404208636</v>
      </c>
      <c r="O228" s="41">
        <f t="shared" si="40"/>
        <v>4080638.0219097789</v>
      </c>
      <c r="P228" s="4"/>
      <c r="Q228" s="4"/>
      <c r="R228" s="4"/>
      <c r="S228" s="4"/>
      <c r="T228" s="4"/>
    </row>
    <row r="229" spans="1:20" s="34" customFormat="1" x14ac:dyDescent="0.2">
      <c r="A229" s="33">
        <v>4214</v>
      </c>
      <c r="B229" s="34" t="s">
        <v>185</v>
      </c>
      <c r="C229" s="36">
        <v>106469463</v>
      </c>
      <c r="D229" s="36">
        <f>jan!D229</f>
        <v>6098</v>
      </c>
      <c r="E229" s="37">
        <f t="shared" si="31"/>
        <v>17459.734831092162</v>
      </c>
      <c r="F229" s="38">
        <f t="shared" si="32"/>
        <v>0.75821154109703748</v>
      </c>
      <c r="G229" s="37">
        <f t="shared" si="33"/>
        <v>3340.6737952493386</v>
      </c>
      <c r="H229" s="39">
        <f t="shared" si="34"/>
        <v>1142.7630234176772</v>
      </c>
      <c r="I229" s="37">
        <f t="shared" si="35"/>
        <v>4483.4368186670163</v>
      </c>
      <c r="J229" s="81">
        <f t="shared" si="36"/>
        <v>-312.51310507809114</v>
      </c>
      <c r="K229" s="37">
        <f t="shared" si="37"/>
        <v>4170.9237135889252</v>
      </c>
      <c r="L229" s="37">
        <f t="shared" si="38"/>
        <v>27339997.720231466</v>
      </c>
      <c r="M229" s="37">
        <f t="shared" si="39"/>
        <v>25434292.805465266</v>
      </c>
      <c r="N229" s="41">
        <f>'jan-mai'!M229</f>
        <v>18926151.3405747</v>
      </c>
      <c r="O229" s="41">
        <f t="shared" si="40"/>
        <v>6508141.4648905657</v>
      </c>
      <c r="P229" s="4"/>
      <c r="Q229" s="4"/>
      <c r="R229" s="4"/>
      <c r="S229" s="4"/>
      <c r="T229" s="4"/>
    </row>
    <row r="230" spans="1:20" s="34" customFormat="1" x14ac:dyDescent="0.2">
      <c r="A230" s="33">
        <v>4215</v>
      </c>
      <c r="B230" s="34" t="s">
        <v>186</v>
      </c>
      <c r="C230" s="36">
        <v>231291885</v>
      </c>
      <c r="D230" s="36">
        <f>jan!D230</f>
        <v>11279</v>
      </c>
      <c r="E230" s="37">
        <f t="shared" si="31"/>
        <v>20506.41767887224</v>
      </c>
      <c r="F230" s="38">
        <f t="shared" si="32"/>
        <v>0.89051767974099671</v>
      </c>
      <c r="G230" s="37">
        <f t="shared" si="33"/>
        <v>1512.6640865812922</v>
      </c>
      <c r="H230" s="39">
        <f t="shared" si="34"/>
        <v>76.424026694650266</v>
      </c>
      <c r="I230" s="37">
        <f t="shared" si="35"/>
        <v>1589.0881132759425</v>
      </c>
      <c r="J230" s="81">
        <f t="shared" si="36"/>
        <v>-312.51310507809114</v>
      </c>
      <c r="K230" s="37">
        <f t="shared" si="37"/>
        <v>1276.5750081978513</v>
      </c>
      <c r="L230" s="37">
        <f t="shared" si="38"/>
        <v>17923324.829639357</v>
      </c>
      <c r="M230" s="37">
        <f t="shared" si="39"/>
        <v>14398489.517463565</v>
      </c>
      <c r="N230" s="41">
        <f>'jan-mai'!M230</f>
        <v>12055679.995718589</v>
      </c>
      <c r="O230" s="41">
        <f t="shared" si="40"/>
        <v>2342809.5217449758</v>
      </c>
      <c r="P230" s="4"/>
      <c r="Q230" s="4"/>
      <c r="R230" s="4"/>
      <c r="S230" s="4"/>
      <c r="T230" s="4"/>
    </row>
    <row r="231" spans="1:20" s="34" customFormat="1" x14ac:dyDescent="0.2">
      <c r="A231" s="33">
        <v>4216</v>
      </c>
      <c r="B231" s="34" t="s">
        <v>187</v>
      </c>
      <c r="C231" s="36">
        <v>83678604</v>
      </c>
      <c r="D231" s="36">
        <f>jan!D231</f>
        <v>5342</v>
      </c>
      <c r="E231" s="37">
        <f t="shared" si="31"/>
        <v>15664.28378884313</v>
      </c>
      <c r="F231" s="38">
        <f t="shared" si="32"/>
        <v>0.68024176006212322</v>
      </c>
      <c r="G231" s="37">
        <f t="shared" si="33"/>
        <v>4417.9444205987584</v>
      </c>
      <c r="H231" s="39">
        <f t="shared" si="34"/>
        <v>1771.1708882048388</v>
      </c>
      <c r="I231" s="37">
        <f t="shared" si="35"/>
        <v>6189.1153088035971</v>
      </c>
      <c r="J231" s="81">
        <f t="shared" si="36"/>
        <v>-312.51310507809114</v>
      </c>
      <c r="K231" s="37">
        <f t="shared" si="37"/>
        <v>5876.6022037255061</v>
      </c>
      <c r="L231" s="37">
        <f t="shared" si="38"/>
        <v>33062253.979628816</v>
      </c>
      <c r="M231" s="37">
        <f t="shared" si="39"/>
        <v>31392808.972301655</v>
      </c>
      <c r="N231" s="41">
        <f>'jan-mai'!M231</f>
        <v>24635961.684265345</v>
      </c>
      <c r="O231" s="41">
        <f t="shared" si="40"/>
        <v>6756847.2880363092</v>
      </c>
      <c r="P231" s="4"/>
      <c r="Q231" s="4"/>
      <c r="R231" s="4"/>
      <c r="S231" s="4"/>
      <c r="T231" s="4"/>
    </row>
    <row r="232" spans="1:20" s="34" customFormat="1" x14ac:dyDescent="0.2">
      <c r="A232" s="33">
        <v>4217</v>
      </c>
      <c r="B232" s="34" t="s">
        <v>188</v>
      </c>
      <c r="C232" s="36">
        <v>31814290</v>
      </c>
      <c r="D232" s="36">
        <f>jan!D232</f>
        <v>1801</v>
      </c>
      <c r="E232" s="37">
        <f t="shared" si="31"/>
        <v>17664.791782343142</v>
      </c>
      <c r="F232" s="38">
        <f t="shared" si="32"/>
        <v>0.76711640411613635</v>
      </c>
      <c r="G232" s="37">
        <f t="shared" si="33"/>
        <v>3217.6396244987509</v>
      </c>
      <c r="H232" s="39">
        <f t="shared" si="34"/>
        <v>1070.9930904798346</v>
      </c>
      <c r="I232" s="37">
        <f t="shared" si="35"/>
        <v>4288.6327149785857</v>
      </c>
      <c r="J232" s="81">
        <f t="shared" si="36"/>
        <v>-312.51310507809114</v>
      </c>
      <c r="K232" s="37">
        <f t="shared" si="37"/>
        <v>3976.1196099004947</v>
      </c>
      <c r="L232" s="37">
        <f t="shared" si="38"/>
        <v>7723827.5196764329</v>
      </c>
      <c r="M232" s="37">
        <f t="shared" si="39"/>
        <v>7160991.4174307911</v>
      </c>
      <c r="N232" s="41">
        <f>'jan-mai'!M232</f>
        <v>5175945.9943957068</v>
      </c>
      <c r="O232" s="41">
        <f t="shared" si="40"/>
        <v>1985045.4230350843</v>
      </c>
      <c r="P232" s="4"/>
      <c r="Q232" s="4"/>
      <c r="R232" s="4"/>
      <c r="S232" s="4"/>
      <c r="T232" s="4"/>
    </row>
    <row r="233" spans="1:20" s="34" customFormat="1" x14ac:dyDescent="0.2">
      <c r="A233" s="33">
        <v>4218</v>
      </c>
      <c r="B233" s="34" t="s">
        <v>189</v>
      </c>
      <c r="C233" s="36">
        <v>23697977</v>
      </c>
      <c r="D233" s="36">
        <f>jan!D233</f>
        <v>1323</v>
      </c>
      <c r="E233" s="37">
        <f t="shared" si="31"/>
        <v>17912.303099017383</v>
      </c>
      <c r="F233" s="38">
        <f t="shared" si="32"/>
        <v>0.77786490280011056</v>
      </c>
      <c r="G233" s="37">
        <f t="shared" si="33"/>
        <v>3069.1328344942062</v>
      </c>
      <c r="H233" s="39">
        <f t="shared" si="34"/>
        <v>984.36412964385011</v>
      </c>
      <c r="I233" s="37">
        <f t="shared" si="35"/>
        <v>4053.4969641380562</v>
      </c>
      <c r="J233" s="81">
        <f t="shared" si="36"/>
        <v>-312.51310507809114</v>
      </c>
      <c r="K233" s="37">
        <f t="shared" si="37"/>
        <v>3740.9838590599652</v>
      </c>
      <c r="L233" s="37">
        <f t="shared" si="38"/>
        <v>5362776.4835546482</v>
      </c>
      <c r="M233" s="37">
        <f t="shared" si="39"/>
        <v>4949321.6455363343</v>
      </c>
      <c r="N233" s="41">
        <f>'jan-mai'!M233</f>
        <v>2882984.0610413789</v>
      </c>
      <c r="O233" s="41">
        <f t="shared" si="40"/>
        <v>2066337.5844949554</v>
      </c>
      <c r="P233" s="4"/>
      <c r="Q233" s="4"/>
      <c r="R233" s="4"/>
      <c r="S233" s="4"/>
      <c r="T233" s="4"/>
    </row>
    <row r="234" spans="1:20" s="34" customFormat="1" x14ac:dyDescent="0.2">
      <c r="A234" s="33">
        <v>4219</v>
      </c>
      <c r="B234" s="34" t="s">
        <v>190</v>
      </c>
      <c r="C234" s="36">
        <v>60025369</v>
      </c>
      <c r="D234" s="36">
        <f>jan!D234</f>
        <v>3653</v>
      </c>
      <c r="E234" s="37">
        <f t="shared" si="31"/>
        <v>16431.800985491376</v>
      </c>
      <c r="F234" s="38">
        <f t="shared" si="32"/>
        <v>0.71357218587436588</v>
      </c>
      <c r="G234" s="37">
        <f t="shared" si="33"/>
        <v>3957.43410260981</v>
      </c>
      <c r="H234" s="39">
        <f t="shared" si="34"/>
        <v>1502.5398693779525</v>
      </c>
      <c r="I234" s="37">
        <f t="shared" si="35"/>
        <v>5459.9739719877625</v>
      </c>
      <c r="J234" s="81">
        <f t="shared" si="36"/>
        <v>-312.51310507809114</v>
      </c>
      <c r="K234" s="37">
        <f t="shared" si="37"/>
        <v>5147.4608669096715</v>
      </c>
      <c r="L234" s="37">
        <f t="shared" si="38"/>
        <v>19945284.919671297</v>
      </c>
      <c r="M234" s="37">
        <f t="shared" si="39"/>
        <v>18803674.546821032</v>
      </c>
      <c r="N234" s="41">
        <f>'jan-mai'!M234</f>
        <v>15285218.779693238</v>
      </c>
      <c r="O234" s="41">
        <f t="shared" si="40"/>
        <v>3518455.7671277933</v>
      </c>
      <c r="P234" s="4"/>
      <c r="Q234" s="4"/>
      <c r="R234" s="4"/>
      <c r="S234" s="4"/>
      <c r="T234" s="4"/>
    </row>
    <row r="235" spans="1:20" s="34" customFormat="1" x14ac:dyDescent="0.2">
      <c r="A235" s="33">
        <v>4220</v>
      </c>
      <c r="B235" s="34" t="s">
        <v>191</v>
      </c>
      <c r="C235" s="36">
        <v>22470578</v>
      </c>
      <c r="D235" s="36">
        <f>jan!D235</f>
        <v>1134</v>
      </c>
      <c r="E235" s="37">
        <f t="shared" si="31"/>
        <v>19815.324514991182</v>
      </c>
      <c r="F235" s="38">
        <f t="shared" si="32"/>
        <v>0.8605060662831131</v>
      </c>
      <c r="G235" s="37">
        <f t="shared" si="33"/>
        <v>1927.3199849099269</v>
      </c>
      <c r="H235" s="39">
        <f t="shared" si="34"/>
        <v>318.30663405302056</v>
      </c>
      <c r="I235" s="37">
        <f t="shared" si="35"/>
        <v>2245.6266189629473</v>
      </c>
      <c r="J235" s="81">
        <f t="shared" si="36"/>
        <v>-312.51310507809114</v>
      </c>
      <c r="K235" s="37">
        <f t="shared" si="37"/>
        <v>1933.1135138848563</v>
      </c>
      <c r="L235" s="37">
        <f t="shared" si="38"/>
        <v>2546540.5859039822</v>
      </c>
      <c r="M235" s="37">
        <f t="shared" si="39"/>
        <v>2192150.7247454268</v>
      </c>
      <c r="N235" s="41">
        <f>'jan-mai'!M235</f>
        <v>971049.60946403781</v>
      </c>
      <c r="O235" s="41">
        <f t="shared" si="40"/>
        <v>1221101.1152813891</v>
      </c>
      <c r="P235" s="4"/>
      <c r="Q235" s="4"/>
      <c r="R235" s="4"/>
      <c r="S235" s="4"/>
      <c r="T235" s="4"/>
    </row>
    <row r="236" spans="1:20" s="34" customFormat="1" x14ac:dyDescent="0.2">
      <c r="A236" s="33">
        <v>4221</v>
      </c>
      <c r="B236" s="34" t="s">
        <v>192</v>
      </c>
      <c r="C236" s="36">
        <v>39833547</v>
      </c>
      <c r="D236" s="36">
        <f>jan!D236</f>
        <v>1169</v>
      </c>
      <c r="E236" s="37">
        <f t="shared" si="31"/>
        <v>34074.890504704876</v>
      </c>
      <c r="F236" s="38">
        <f t="shared" si="32"/>
        <v>1.4797461411771606</v>
      </c>
      <c r="G236" s="37">
        <f t="shared" si="33"/>
        <v>-6628.4196089182888</v>
      </c>
      <c r="H236" s="39">
        <f t="shared" si="34"/>
        <v>0</v>
      </c>
      <c r="I236" s="37">
        <f t="shared" si="35"/>
        <v>-6628.4196089182888</v>
      </c>
      <c r="J236" s="81">
        <f t="shared" si="36"/>
        <v>-312.51310507809114</v>
      </c>
      <c r="K236" s="37">
        <f t="shared" si="37"/>
        <v>-6940.9327139963798</v>
      </c>
      <c r="L236" s="37">
        <f t="shared" si="38"/>
        <v>-7748622.5228254795</v>
      </c>
      <c r="M236" s="37">
        <f t="shared" si="39"/>
        <v>-8113950.3426617682</v>
      </c>
      <c r="N236" s="41">
        <f>'jan-mai'!M236</f>
        <v>-8234861.1674330914</v>
      </c>
      <c r="O236" s="41">
        <f t="shared" si="40"/>
        <v>120910.82477132324</v>
      </c>
      <c r="P236" s="4"/>
      <c r="Q236" s="4"/>
      <c r="R236" s="4"/>
      <c r="S236" s="4"/>
      <c r="T236" s="4"/>
    </row>
    <row r="237" spans="1:20" s="34" customFormat="1" x14ac:dyDescent="0.2">
      <c r="A237" s="33">
        <v>4222</v>
      </c>
      <c r="B237" s="34" t="s">
        <v>193</v>
      </c>
      <c r="C237" s="36">
        <v>66977972</v>
      </c>
      <c r="D237" s="36">
        <f>jan!D237</f>
        <v>935</v>
      </c>
      <c r="E237" s="37">
        <f t="shared" si="31"/>
        <v>71634.194652406411</v>
      </c>
      <c r="F237" s="38">
        <f t="shared" si="32"/>
        <v>3.1108074462805986</v>
      </c>
      <c r="G237" s="37">
        <f t="shared" si="33"/>
        <v>-29164.002097539211</v>
      </c>
      <c r="H237" s="39">
        <f t="shared" si="34"/>
        <v>0</v>
      </c>
      <c r="I237" s="37">
        <f t="shared" si="35"/>
        <v>-29164.002097539211</v>
      </c>
      <c r="J237" s="81">
        <f t="shared" si="36"/>
        <v>-312.51310507809114</v>
      </c>
      <c r="K237" s="37">
        <f t="shared" si="37"/>
        <v>-29476.515202617302</v>
      </c>
      <c r="L237" s="37">
        <f t="shared" si="38"/>
        <v>-27268341.961199161</v>
      </c>
      <c r="M237" s="37">
        <f t="shared" si="39"/>
        <v>-27560541.714447178</v>
      </c>
      <c r="N237" s="41">
        <f>'jan-mai'!M237</f>
        <v>-26849967.02442253</v>
      </c>
      <c r="O237" s="41">
        <f t="shared" si="40"/>
        <v>-710574.69002464786</v>
      </c>
      <c r="P237" s="4"/>
      <c r="Q237" s="4"/>
      <c r="R237" s="4"/>
      <c r="S237" s="4"/>
      <c r="T237" s="4"/>
    </row>
    <row r="238" spans="1:20" s="34" customFormat="1" x14ac:dyDescent="0.2">
      <c r="A238" s="33">
        <v>4223</v>
      </c>
      <c r="B238" s="34" t="s">
        <v>197</v>
      </c>
      <c r="C238" s="36">
        <v>242878036</v>
      </c>
      <c r="D238" s="36">
        <f>jan!D238</f>
        <v>15123</v>
      </c>
      <c r="E238" s="37">
        <f t="shared" si="31"/>
        <v>16060.175626529128</v>
      </c>
      <c r="F238" s="38">
        <f t="shared" si="32"/>
        <v>0.69743387456234462</v>
      </c>
      <c r="G238" s="37">
        <f t="shared" si="33"/>
        <v>4180.4093179871588</v>
      </c>
      <c r="H238" s="39">
        <f t="shared" si="34"/>
        <v>1632.6087450147393</v>
      </c>
      <c r="I238" s="37">
        <f t="shared" si="35"/>
        <v>5813.0180630018986</v>
      </c>
      <c r="J238" s="81">
        <f t="shared" si="36"/>
        <v>-312.51310507809114</v>
      </c>
      <c r="K238" s="37">
        <f t="shared" si="37"/>
        <v>5500.5049579238075</v>
      </c>
      <c r="L238" s="37">
        <f t="shared" si="38"/>
        <v>87910272.166777715</v>
      </c>
      <c r="M238" s="37">
        <f t="shared" si="39"/>
        <v>83184136.478681743</v>
      </c>
      <c r="N238" s="41">
        <f>'jan-mai'!M238</f>
        <v>64399878.878593162</v>
      </c>
      <c r="O238" s="41">
        <f t="shared" si="40"/>
        <v>18784257.600088581</v>
      </c>
      <c r="P238" s="4"/>
      <c r="Q238" s="4"/>
      <c r="R238" s="4"/>
      <c r="S238" s="4"/>
      <c r="T238" s="4"/>
    </row>
    <row r="239" spans="1:20" s="34" customFormat="1" x14ac:dyDescent="0.2">
      <c r="A239" s="33">
        <v>4224</v>
      </c>
      <c r="B239" s="34" t="s">
        <v>198</v>
      </c>
      <c r="C239" s="36">
        <v>33134712</v>
      </c>
      <c r="D239" s="36">
        <f>jan!D239</f>
        <v>912</v>
      </c>
      <c r="E239" s="37">
        <f t="shared" si="31"/>
        <v>36331.92105263158</v>
      </c>
      <c r="F239" s="38">
        <f t="shared" si="32"/>
        <v>1.5777606085560762</v>
      </c>
      <c r="G239" s="37">
        <f t="shared" si="33"/>
        <v>-7982.6379376743116</v>
      </c>
      <c r="H239" s="39">
        <f t="shared" si="34"/>
        <v>0</v>
      </c>
      <c r="I239" s="37">
        <f t="shared" si="35"/>
        <v>-7982.6379376743116</v>
      </c>
      <c r="J239" s="81">
        <f t="shared" si="36"/>
        <v>-312.51310507809114</v>
      </c>
      <c r="K239" s="37">
        <f t="shared" si="37"/>
        <v>-8295.1510427524026</v>
      </c>
      <c r="L239" s="37">
        <f t="shared" si="38"/>
        <v>-7280165.7991589718</v>
      </c>
      <c r="M239" s="37">
        <f t="shared" si="39"/>
        <v>-7565177.7509901915</v>
      </c>
      <c r="N239" s="41">
        <f>'jan-mai'!M239</f>
        <v>-7837390.4291693587</v>
      </c>
      <c r="O239" s="41">
        <f t="shared" si="40"/>
        <v>272212.67817916721</v>
      </c>
      <c r="P239" s="4"/>
      <c r="Q239" s="4"/>
      <c r="R239" s="4"/>
      <c r="S239" s="4"/>
      <c r="T239" s="4"/>
    </row>
    <row r="240" spans="1:20" s="34" customFormat="1" x14ac:dyDescent="0.2">
      <c r="A240" s="33">
        <v>4225</v>
      </c>
      <c r="B240" s="34" t="s">
        <v>200</v>
      </c>
      <c r="C240" s="36">
        <v>174431963</v>
      </c>
      <c r="D240" s="36">
        <f>jan!D240</f>
        <v>10480</v>
      </c>
      <c r="E240" s="37">
        <f t="shared" si="31"/>
        <v>16644.271278625954</v>
      </c>
      <c r="F240" s="38">
        <f t="shared" si="32"/>
        <v>0.7227989828419823</v>
      </c>
      <c r="G240" s="37">
        <f t="shared" si="33"/>
        <v>3829.9519267290634</v>
      </c>
      <c r="H240" s="39">
        <f t="shared" si="34"/>
        <v>1428.1752667808501</v>
      </c>
      <c r="I240" s="37">
        <f t="shared" si="35"/>
        <v>5258.1271935099139</v>
      </c>
      <c r="J240" s="81">
        <f t="shared" si="36"/>
        <v>-312.51310507809114</v>
      </c>
      <c r="K240" s="37">
        <f t="shared" si="37"/>
        <v>4945.6140884318229</v>
      </c>
      <c r="L240" s="37">
        <f t="shared" si="38"/>
        <v>55105172.987983897</v>
      </c>
      <c r="M240" s="37">
        <f t="shared" si="39"/>
        <v>51830035.6467655</v>
      </c>
      <c r="N240" s="41">
        <f>'jan-mai'!M240</f>
        <v>41699731.504923381</v>
      </c>
      <c r="O240" s="41">
        <f t="shared" si="40"/>
        <v>10130304.141842119</v>
      </c>
      <c r="P240" s="4"/>
      <c r="Q240" s="4"/>
      <c r="R240" s="4"/>
      <c r="S240" s="4"/>
      <c r="T240" s="4"/>
    </row>
    <row r="241" spans="1:20" s="34" customFormat="1" x14ac:dyDescent="0.2">
      <c r="A241" s="33">
        <v>4226</v>
      </c>
      <c r="B241" s="34" t="s">
        <v>201</v>
      </c>
      <c r="C241" s="36">
        <v>31806265</v>
      </c>
      <c r="D241" s="36">
        <f>jan!D241</f>
        <v>1704</v>
      </c>
      <c r="E241" s="37">
        <f t="shared" si="31"/>
        <v>18665.648474178404</v>
      </c>
      <c r="F241" s="38">
        <f t="shared" si="32"/>
        <v>0.81057989895583593</v>
      </c>
      <c r="G241" s="37">
        <f t="shared" si="33"/>
        <v>2617.1256093975935</v>
      </c>
      <c r="H241" s="39">
        <f t="shared" si="34"/>
        <v>720.69324833749261</v>
      </c>
      <c r="I241" s="37">
        <f t="shared" si="35"/>
        <v>3337.8188577350861</v>
      </c>
      <c r="J241" s="81">
        <f t="shared" si="36"/>
        <v>-312.51310507809114</v>
      </c>
      <c r="K241" s="37">
        <f t="shared" si="37"/>
        <v>3025.3057526569951</v>
      </c>
      <c r="L241" s="37">
        <f t="shared" si="38"/>
        <v>5687643.3335805871</v>
      </c>
      <c r="M241" s="37">
        <f t="shared" si="39"/>
        <v>5155121.0025275201</v>
      </c>
      <c r="N241" s="41">
        <f>'jan-mai'!M241</f>
        <v>4738046.1166020473</v>
      </c>
      <c r="O241" s="41">
        <f t="shared" si="40"/>
        <v>417074.88592547271</v>
      </c>
      <c r="P241" s="4"/>
      <c r="Q241" s="4"/>
      <c r="R241" s="4"/>
      <c r="S241" s="4"/>
      <c r="T241" s="4"/>
    </row>
    <row r="242" spans="1:20" s="34" customFormat="1" x14ac:dyDescent="0.2">
      <c r="A242" s="33">
        <v>4227</v>
      </c>
      <c r="B242" s="34" t="s">
        <v>202</v>
      </c>
      <c r="C242" s="36">
        <v>127927995</v>
      </c>
      <c r="D242" s="36">
        <f>jan!D242</f>
        <v>5883</v>
      </c>
      <c r="E242" s="37">
        <f t="shared" si="31"/>
        <v>21745.367159612444</v>
      </c>
      <c r="F242" s="38">
        <f t="shared" si="32"/>
        <v>0.94432066152858685</v>
      </c>
      <c r="G242" s="37">
        <f t="shared" si="33"/>
        <v>769.29439813716965</v>
      </c>
      <c r="H242" s="39">
        <f t="shared" si="34"/>
        <v>0</v>
      </c>
      <c r="I242" s="37">
        <f t="shared" si="35"/>
        <v>769.29439813716965</v>
      </c>
      <c r="J242" s="81">
        <f t="shared" si="36"/>
        <v>-312.51310507809114</v>
      </c>
      <c r="K242" s="37">
        <f t="shared" si="37"/>
        <v>456.78129305907851</v>
      </c>
      <c r="L242" s="37">
        <f t="shared" si="38"/>
        <v>4525758.9442409687</v>
      </c>
      <c r="M242" s="37">
        <f t="shared" si="39"/>
        <v>2687244.3470665589</v>
      </c>
      <c r="N242" s="41">
        <f>'jan-mai'!M242</f>
        <v>-440006.04671418498</v>
      </c>
      <c r="O242" s="41">
        <f t="shared" si="40"/>
        <v>3127250.3937807437</v>
      </c>
      <c r="P242" s="4"/>
      <c r="Q242" s="4"/>
      <c r="R242" s="4"/>
      <c r="S242" s="4"/>
      <c r="T242" s="4"/>
    </row>
    <row r="243" spans="1:20" s="34" customFormat="1" x14ac:dyDescent="0.2">
      <c r="A243" s="33">
        <v>4228</v>
      </c>
      <c r="B243" s="34" t="s">
        <v>203</v>
      </c>
      <c r="C243" s="36">
        <v>85762848</v>
      </c>
      <c r="D243" s="36">
        <f>jan!D243</f>
        <v>1810</v>
      </c>
      <c r="E243" s="37">
        <f t="shared" si="31"/>
        <v>47382.788950276241</v>
      </c>
      <c r="F243" s="38">
        <f t="shared" si="32"/>
        <v>2.0576588235170425</v>
      </c>
      <c r="G243" s="37">
        <f t="shared" si="33"/>
        <v>-14613.158676261108</v>
      </c>
      <c r="H243" s="39">
        <f t="shared" si="34"/>
        <v>0</v>
      </c>
      <c r="I243" s="37">
        <f t="shared" si="35"/>
        <v>-14613.158676261108</v>
      </c>
      <c r="J243" s="81">
        <f t="shared" si="36"/>
        <v>-312.51310507809114</v>
      </c>
      <c r="K243" s="37">
        <f t="shared" si="37"/>
        <v>-14925.671781339199</v>
      </c>
      <c r="L243" s="37">
        <f t="shared" si="38"/>
        <v>-26449817.204032604</v>
      </c>
      <c r="M243" s="37">
        <f t="shared" si="39"/>
        <v>-27015465.924223948</v>
      </c>
      <c r="N243" s="41">
        <f>'jan-mai'!M243</f>
        <v>-25812113.591662873</v>
      </c>
      <c r="O243" s="41">
        <f t="shared" si="40"/>
        <v>-1203352.3325610757</v>
      </c>
      <c r="P243" s="4"/>
      <c r="Q243" s="4"/>
      <c r="R243" s="4"/>
      <c r="S243" s="4"/>
      <c r="T243" s="4"/>
    </row>
    <row r="244" spans="1:20" s="34" customFormat="1" x14ac:dyDescent="0.2">
      <c r="A244" s="33">
        <v>4601</v>
      </c>
      <c r="B244" s="34" t="s">
        <v>227</v>
      </c>
      <c r="C244" s="36">
        <v>6924866275</v>
      </c>
      <c r="D244" s="36">
        <f>jan!D244</f>
        <v>286930</v>
      </c>
      <c r="E244" s="37">
        <f t="shared" si="31"/>
        <v>24134.340344334854</v>
      </c>
      <c r="F244" s="38">
        <f t="shared" si="32"/>
        <v>1.0480649083657292</v>
      </c>
      <c r="G244" s="37">
        <f t="shared" si="33"/>
        <v>-664.08951269627653</v>
      </c>
      <c r="H244" s="39">
        <f t="shared" si="34"/>
        <v>0</v>
      </c>
      <c r="I244" s="37">
        <f t="shared" si="35"/>
        <v>-664.08951269627653</v>
      </c>
      <c r="J244" s="81">
        <f t="shared" si="36"/>
        <v>-312.51310507809114</v>
      </c>
      <c r="K244" s="37">
        <f t="shared" si="37"/>
        <v>-976.60261777436767</v>
      </c>
      <c r="L244" s="37">
        <f t="shared" si="38"/>
        <v>-190547203.87794262</v>
      </c>
      <c r="M244" s="37">
        <f t="shared" si="39"/>
        <v>-280216589.11799932</v>
      </c>
      <c r="N244" s="41">
        <f>'jan-mai'!M244</f>
        <v>-225023335.92145151</v>
      </c>
      <c r="O244" s="41">
        <f t="shared" si="40"/>
        <v>-55193253.196547806</v>
      </c>
      <c r="P244" s="4"/>
      <c r="Q244" s="4"/>
      <c r="R244" s="4"/>
      <c r="S244" s="4"/>
      <c r="T244" s="4"/>
    </row>
    <row r="245" spans="1:20" s="34" customFormat="1" x14ac:dyDescent="0.2">
      <c r="A245" s="33">
        <v>4602</v>
      </c>
      <c r="B245" s="34" t="s">
        <v>406</v>
      </c>
      <c r="C245" s="36">
        <v>387509348</v>
      </c>
      <c r="D245" s="36">
        <f>jan!D245</f>
        <v>17131</v>
      </c>
      <c r="E245" s="37">
        <f t="shared" si="31"/>
        <v>22620.357714085574</v>
      </c>
      <c r="F245" s="38">
        <f t="shared" si="32"/>
        <v>0.98231825674813145</v>
      </c>
      <c r="G245" s="37">
        <f t="shared" si="33"/>
        <v>244.30006545329161</v>
      </c>
      <c r="H245" s="39">
        <f t="shared" si="34"/>
        <v>0</v>
      </c>
      <c r="I245" s="37">
        <f t="shared" si="35"/>
        <v>244.30006545329161</v>
      </c>
      <c r="J245" s="81">
        <f t="shared" si="36"/>
        <v>-312.51310507809114</v>
      </c>
      <c r="K245" s="37">
        <f t="shared" si="37"/>
        <v>-68.213039624799535</v>
      </c>
      <c r="L245" s="37">
        <f t="shared" si="38"/>
        <v>4185104.4212803384</v>
      </c>
      <c r="M245" s="37">
        <f t="shared" si="39"/>
        <v>-1168557.5818124409</v>
      </c>
      <c r="N245" s="41">
        <f>'jan-mai'!M245</f>
        <v>2595507.1268637418</v>
      </c>
      <c r="O245" s="41">
        <f t="shared" si="40"/>
        <v>-3764064.7086761827</v>
      </c>
      <c r="P245" s="4"/>
      <c r="Q245" s="4"/>
      <c r="R245" s="4"/>
      <c r="S245" s="4"/>
      <c r="T245" s="4"/>
    </row>
    <row r="246" spans="1:20" s="34" customFormat="1" x14ac:dyDescent="0.2">
      <c r="A246" s="33">
        <v>4611</v>
      </c>
      <c r="B246" s="34" t="s">
        <v>228</v>
      </c>
      <c r="C246" s="36">
        <v>87754694</v>
      </c>
      <c r="D246" s="36">
        <f>jan!D246</f>
        <v>4043</v>
      </c>
      <c r="E246" s="37">
        <f t="shared" si="31"/>
        <v>21705.341083353946</v>
      </c>
      <c r="F246" s="38">
        <f t="shared" si="32"/>
        <v>0.94258247745777379</v>
      </c>
      <c r="G246" s="37">
        <f t="shared" si="33"/>
        <v>793.31004389226871</v>
      </c>
      <c r="H246" s="39">
        <f t="shared" si="34"/>
        <v>0</v>
      </c>
      <c r="I246" s="37">
        <f t="shared" si="35"/>
        <v>793.31004389226871</v>
      </c>
      <c r="J246" s="81">
        <f t="shared" si="36"/>
        <v>-312.51310507809114</v>
      </c>
      <c r="K246" s="37">
        <f t="shared" si="37"/>
        <v>480.79693881417757</v>
      </c>
      <c r="L246" s="37">
        <f t="shared" si="38"/>
        <v>3207352.5074564423</v>
      </c>
      <c r="M246" s="37">
        <f t="shared" si="39"/>
        <v>1943862.0236257198</v>
      </c>
      <c r="N246" s="41">
        <f>'jan-mai'!M246</f>
        <v>891520.37353979098</v>
      </c>
      <c r="O246" s="41">
        <f t="shared" si="40"/>
        <v>1052341.6500859288</v>
      </c>
      <c r="P246" s="4"/>
      <c r="Q246" s="4"/>
      <c r="R246" s="4"/>
      <c r="S246" s="4"/>
      <c r="T246" s="4"/>
    </row>
    <row r="247" spans="1:20" s="34" customFormat="1" x14ac:dyDescent="0.2">
      <c r="A247" s="33">
        <v>4612</v>
      </c>
      <c r="B247" s="34" t="s">
        <v>229</v>
      </c>
      <c r="C247" s="36">
        <v>129146598</v>
      </c>
      <c r="D247" s="36">
        <f>jan!D247</f>
        <v>5775</v>
      </c>
      <c r="E247" s="37">
        <f t="shared" si="31"/>
        <v>22363.047272727272</v>
      </c>
      <c r="F247" s="38">
        <f t="shared" si="32"/>
        <v>0.97114421841536058</v>
      </c>
      <c r="G247" s="37">
        <f t="shared" si="33"/>
        <v>398.68633026827303</v>
      </c>
      <c r="H247" s="39">
        <f t="shared" si="34"/>
        <v>0</v>
      </c>
      <c r="I247" s="37">
        <f t="shared" si="35"/>
        <v>398.68633026827303</v>
      </c>
      <c r="J247" s="81">
        <f t="shared" si="36"/>
        <v>-312.51310507809114</v>
      </c>
      <c r="K247" s="37">
        <f t="shared" si="37"/>
        <v>86.173225190181881</v>
      </c>
      <c r="L247" s="37">
        <f t="shared" si="38"/>
        <v>2302413.5572992768</v>
      </c>
      <c r="M247" s="37">
        <f t="shared" si="39"/>
        <v>497650.37547330034</v>
      </c>
      <c r="N247" s="41">
        <f>'jan-mai'!M247</f>
        <v>-2731184.9037862276</v>
      </c>
      <c r="O247" s="41">
        <f t="shared" si="40"/>
        <v>3228835.279259528</v>
      </c>
      <c r="P247" s="4"/>
      <c r="Q247" s="4"/>
      <c r="R247" s="4"/>
      <c r="S247" s="4"/>
      <c r="T247" s="4"/>
    </row>
    <row r="248" spans="1:20" s="34" customFormat="1" x14ac:dyDescent="0.2">
      <c r="A248" s="33">
        <v>4613</v>
      </c>
      <c r="B248" s="34" t="s">
        <v>230</v>
      </c>
      <c r="C248" s="36">
        <v>251158691</v>
      </c>
      <c r="D248" s="36">
        <f>jan!D248</f>
        <v>12061</v>
      </c>
      <c r="E248" s="37">
        <f t="shared" si="31"/>
        <v>20824.035403366222</v>
      </c>
      <c r="F248" s="38">
        <f t="shared" si="32"/>
        <v>0.90431063975431059</v>
      </c>
      <c r="G248" s="37">
        <f t="shared" si="33"/>
        <v>1322.0934518849026</v>
      </c>
      <c r="H248" s="39">
        <f t="shared" si="34"/>
        <v>0</v>
      </c>
      <c r="I248" s="37">
        <f t="shared" si="35"/>
        <v>1322.0934518849026</v>
      </c>
      <c r="J248" s="81">
        <f t="shared" si="36"/>
        <v>-312.51310507809114</v>
      </c>
      <c r="K248" s="37">
        <f t="shared" si="37"/>
        <v>1009.5803468068115</v>
      </c>
      <c r="L248" s="37">
        <f t="shared" si="38"/>
        <v>15945769.123183811</v>
      </c>
      <c r="M248" s="37">
        <f t="shared" si="39"/>
        <v>12176548.562836953</v>
      </c>
      <c r="N248" s="41">
        <f>'jan-mai'!M248</f>
        <v>8961450.9587591793</v>
      </c>
      <c r="O248" s="41">
        <f t="shared" si="40"/>
        <v>3215097.6040777732</v>
      </c>
      <c r="P248" s="4"/>
      <c r="Q248" s="4"/>
      <c r="R248" s="4"/>
      <c r="S248" s="4"/>
      <c r="T248" s="4"/>
    </row>
    <row r="249" spans="1:20" s="34" customFormat="1" x14ac:dyDescent="0.2">
      <c r="A249" s="33">
        <v>4614</v>
      </c>
      <c r="B249" s="34" t="s">
        <v>231</v>
      </c>
      <c r="C249" s="36">
        <v>404090794</v>
      </c>
      <c r="D249" s="36">
        <f>jan!D249</f>
        <v>18919</v>
      </c>
      <c r="E249" s="37">
        <f t="shared" si="31"/>
        <v>21358.993287171626</v>
      </c>
      <c r="F249" s="38">
        <f t="shared" si="32"/>
        <v>0.92754187696530166</v>
      </c>
      <c r="G249" s="37">
        <f t="shared" si="33"/>
        <v>1001.1187216016601</v>
      </c>
      <c r="H249" s="39">
        <f t="shared" si="34"/>
        <v>0</v>
      </c>
      <c r="I249" s="37">
        <f t="shared" si="35"/>
        <v>1001.1187216016601</v>
      </c>
      <c r="J249" s="81">
        <f t="shared" si="36"/>
        <v>-312.51310507809114</v>
      </c>
      <c r="K249" s="37">
        <f t="shared" si="37"/>
        <v>688.60561652356898</v>
      </c>
      <c r="L249" s="37">
        <f t="shared" si="38"/>
        <v>18940165.093981806</v>
      </c>
      <c r="M249" s="37">
        <f t="shared" si="39"/>
        <v>13027729.659009401</v>
      </c>
      <c r="N249" s="41">
        <f>'jan-mai'!M249</f>
        <v>9704854.9828343261</v>
      </c>
      <c r="O249" s="41">
        <f t="shared" si="40"/>
        <v>3322874.6761750747</v>
      </c>
      <c r="P249" s="4"/>
      <c r="Q249" s="4"/>
      <c r="R249" s="4"/>
      <c r="S249" s="4"/>
      <c r="T249" s="4"/>
    </row>
    <row r="250" spans="1:20" s="34" customFormat="1" x14ac:dyDescent="0.2">
      <c r="A250" s="33">
        <v>4615</v>
      </c>
      <c r="B250" s="34" t="s">
        <v>232</v>
      </c>
      <c r="C250" s="36">
        <v>61949884</v>
      </c>
      <c r="D250" s="36">
        <f>jan!D250</f>
        <v>3117</v>
      </c>
      <c r="E250" s="37">
        <f t="shared" si="31"/>
        <v>19874.842476740454</v>
      </c>
      <c r="F250" s="38">
        <f t="shared" si="32"/>
        <v>0.86309071066273502</v>
      </c>
      <c r="G250" s="37">
        <f t="shared" si="33"/>
        <v>1891.6092078603635</v>
      </c>
      <c r="H250" s="39">
        <f t="shared" si="34"/>
        <v>297.47534744077529</v>
      </c>
      <c r="I250" s="37">
        <f t="shared" si="35"/>
        <v>2189.0845553011386</v>
      </c>
      <c r="J250" s="81">
        <f t="shared" si="36"/>
        <v>-312.51310507809114</v>
      </c>
      <c r="K250" s="37">
        <f t="shared" si="37"/>
        <v>1876.5714502230476</v>
      </c>
      <c r="L250" s="37">
        <f t="shared" si="38"/>
        <v>6823376.5588736488</v>
      </c>
      <c r="M250" s="37">
        <f t="shared" si="39"/>
        <v>5849273.2103452394</v>
      </c>
      <c r="N250" s="41">
        <f>'jan-mai'!M250</f>
        <v>5449415.8498231126</v>
      </c>
      <c r="O250" s="41">
        <f t="shared" si="40"/>
        <v>399857.36052212678</v>
      </c>
      <c r="P250" s="4"/>
      <c r="Q250" s="4"/>
      <c r="R250" s="4"/>
      <c r="S250" s="4"/>
      <c r="T250" s="4"/>
    </row>
    <row r="251" spans="1:20" s="34" customFormat="1" x14ac:dyDescent="0.2">
      <c r="A251" s="33">
        <v>4616</v>
      </c>
      <c r="B251" s="34" t="s">
        <v>233</v>
      </c>
      <c r="C251" s="36">
        <v>70295493</v>
      </c>
      <c r="D251" s="36">
        <f>jan!D251</f>
        <v>2883</v>
      </c>
      <c r="E251" s="37">
        <f t="shared" si="31"/>
        <v>24382.758584807492</v>
      </c>
      <c r="F251" s="38">
        <f t="shared" si="32"/>
        <v>1.0588527913872945</v>
      </c>
      <c r="G251" s="37">
        <f t="shared" si="33"/>
        <v>-813.14045697985932</v>
      </c>
      <c r="H251" s="39">
        <f t="shared" si="34"/>
        <v>0</v>
      </c>
      <c r="I251" s="37">
        <f t="shared" si="35"/>
        <v>-813.14045697985932</v>
      </c>
      <c r="J251" s="81">
        <f t="shared" si="36"/>
        <v>-312.51310507809114</v>
      </c>
      <c r="K251" s="37">
        <f t="shared" si="37"/>
        <v>-1125.6535620579505</v>
      </c>
      <c r="L251" s="37">
        <f t="shared" si="38"/>
        <v>-2344283.9374729344</v>
      </c>
      <c r="M251" s="37">
        <f t="shared" si="39"/>
        <v>-3245259.2194130714</v>
      </c>
      <c r="N251" s="41">
        <f>'jan-mai'!M251</f>
        <v>-359791.98760444782</v>
      </c>
      <c r="O251" s="41">
        <f t="shared" si="40"/>
        <v>-2885467.2318086238</v>
      </c>
      <c r="P251" s="4"/>
      <c r="Q251" s="4"/>
      <c r="R251" s="4"/>
      <c r="S251" s="4"/>
      <c r="T251" s="4"/>
    </row>
    <row r="252" spans="1:20" s="34" customFormat="1" x14ac:dyDescent="0.2">
      <c r="A252" s="33">
        <v>4617</v>
      </c>
      <c r="B252" s="34" t="s">
        <v>234</v>
      </c>
      <c r="C252" s="36">
        <v>285512047</v>
      </c>
      <c r="D252" s="36">
        <f>jan!D252</f>
        <v>13017</v>
      </c>
      <c r="E252" s="37">
        <f t="shared" si="31"/>
        <v>21933.782515172468</v>
      </c>
      <c r="F252" s="38">
        <f t="shared" si="32"/>
        <v>0.95250284175569488</v>
      </c>
      <c r="G252" s="37">
        <f t="shared" si="33"/>
        <v>656.24518480115512</v>
      </c>
      <c r="H252" s="39">
        <f t="shared" si="34"/>
        <v>0</v>
      </c>
      <c r="I252" s="37">
        <f t="shared" si="35"/>
        <v>656.24518480115512</v>
      </c>
      <c r="J252" s="81">
        <f t="shared" si="36"/>
        <v>-312.51310507809114</v>
      </c>
      <c r="K252" s="37">
        <f t="shared" si="37"/>
        <v>343.73207972306398</v>
      </c>
      <c r="L252" s="37">
        <f t="shared" si="38"/>
        <v>8542343.5705566369</v>
      </c>
      <c r="M252" s="37">
        <f t="shared" si="39"/>
        <v>4474360.4817551235</v>
      </c>
      <c r="N252" s="41">
        <f>'jan-mai'!M252</f>
        <v>1231405.4343228871</v>
      </c>
      <c r="O252" s="41">
        <f t="shared" si="40"/>
        <v>3242955.0474322364</v>
      </c>
      <c r="P252" s="4"/>
      <c r="Q252" s="4"/>
      <c r="R252" s="4"/>
      <c r="S252" s="4"/>
      <c r="T252" s="4"/>
    </row>
    <row r="253" spans="1:20" s="34" customFormat="1" x14ac:dyDescent="0.2">
      <c r="A253" s="33">
        <v>4618</v>
      </c>
      <c r="B253" s="34" t="s">
        <v>235</v>
      </c>
      <c r="C253" s="36">
        <v>263046283</v>
      </c>
      <c r="D253" s="36">
        <f>jan!D253</f>
        <v>10881</v>
      </c>
      <c r="E253" s="37">
        <f t="shared" si="31"/>
        <v>24174.826118922894</v>
      </c>
      <c r="F253" s="38">
        <f t="shared" si="32"/>
        <v>1.0498230554303822</v>
      </c>
      <c r="G253" s="37">
        <f t="shared" si="33"/>
        <v>-688.38097744910044</v>
      </c>
      <c r="H253" s="39">
        <f t="shared" si="34"/>
        <v>0</v>
      </c>
      <c r="I253" s="37">
        <f t="shared" si="35"/>
        <v>-688.38097744910044</v>
      </c>
      <c r="J253" s="81">
        <f t="shared" si="36"/>
        <v>-312.51310507809114</v>
      </c>
      <c r="K253" s="37">
        <f t="shared" si="37"/>
        <v>-1000.8940825271916</v>
      </c>
      <c r="L253" s="37">
        <f t="shared" si="38"/>
        <v>-7490273.4156236621</v>
      </c>
      <c r="M253" s="37">
        <f t="shared" si="39"/>
        <v>-10890728.511978371</v>
      </c>
      <c r="N253" s="41">
        <f>'jan-mai'!M253</f>
        <v>-13271963.449990995</v>
      </c>
      <c r="O253" s="41">
        <f t="shared" si="40"/>
        <v>2381234.9380126242</v>
      </c>
      <c r="P253" s="4"/>
      <c r="Q253" s="4"/>
      <c r="R253" s="4"/>
      <c r="S253" s="4"/>
      <c r="T253" s="4"/>
    </row>
    <row r="254" spans="1:20" s="34" customFormat="1" x14ac:dyDescent="0.2">
      <c r="A254" s="33">
        <v>4619</v>
      </c>
      <c r="B254" s="34" t="s">
        <v>236</v>
      </c>
      <c r="C254" s="36">
        <v>47231501</v>
      </c>
      <c r="D254" s="36">
        <f>jan!D254</f>
        <v>937</v>
      </c>
      <c r="E254" s="37">
        <f t="shared" si="31"/>
        <v>50407.151547491994</v>
      </c>
      <c r="F254" s="38">
        <f t="shared" si="32"/>
        <v>2.1889956764449376</v>
      </c>
      <c r="G254" s="37">
        <f t="shared" si="33"/>
        <v>-16427.776234590561</v>
      </c>
      <c r="H254" s="39">
        <f t="shared" si="34"/>
        <v>0</v>
      </c>
      <c r="I254" s="37">
        <f t="shared" si="35"/>
        <v>-16427.776234590561</v>
      </c>
      <c r="J254" s="81">
        <f t="shared" si="36"/>
        <v>-312.51310507809114</v>
      </c>
      <c r="K254" s="37">
        <f t="shared" si="37"/>
        <v>-16740.289339668652</v>
      </c>
      <c r="L254" s="37">
        <f t="shared" si="38"/>
        <v>-15392826.331811355</v>
      </c>
      <c r="M254" s="37">
        <f t="shared" si="39"/>
        <v>-15685651.111269528</v>
      </c>
      <c r="N254" s="41">
        <f>'jan-mai'!M254</f>
        <v>-15551031.31966194</v>
      </c>
      <c r="O254" s="41">
        <f t="shared" si="40"/>
        <v>-134619.79160758853</v>
      </c>
      <c r="P254" s="4"/>
      <c r="Q254" s="4"/>
      <c r="R254" s="4"/>
      <c r="S254" s="4"/>
      <c r="T254" s="4"/>
    </row>
    <row r="255" spans="1:20" s="34" customFormat="1" x14ac:dyDescent="0.2">
      <c r="A255" s="33">
        <v>4620</v>
      </c>
      <c r="B255" s="34" t="s">
        <v>237</v>
      </c>
      <c r="C255" s="36">
        <v>27611560</v>
      </c>
      <c r="D255" s="36">
        <f>jan!D255</f>
        <v>1051</v>
      </c>
      <c r="E255" s="37">
        <f t="shared" si="31"/>
        <v>26271.703139866793</v>
      </c>
      <c r="F255" s="38">
        <f t="shared" si="32"/>
        <v>1.1408826489993291</v>
      </c>
      <c r="G255" s="37">
        <f t="shared" si="33"/>
        <v>-1946.5071900154398</v>
      </c>
      <c r="H255" s="39">
        <f t="shared" si="34"/>
        <v>0</v>
      </c>
      <c r="I255" s="37">
        <f t="shared" si="35"/>
        <v>-1946.5071900154398</v>
      </c>
      <c r="J255" s="81">
        <f t="shared" si="36"/>
        <v>-312.51310507809114</v>
      </c>
      <c r="K255" s="37">
        <f t="shared" si="37"/>
        <v>-2259.0202950935309</v>
      </c>
      <c r="L255" s="37">
        <f t="shared" si="38"/>
        <v>-2045779.0567062274</v>
      </c>
      <c r="M255" s="37">
        <f t="shared" si="39"/>
        <v>-2374230.3301433008</v>
      </c>
      <c r="N255" s="41">
        <f>'jan-mai'!M255</f>
        <v>-2938449.3483081074</v>
      </c>
      <c r="O255" s="41">
        <f t="shared" si="40"/>
        <v>564219.01816480653</v>
      </c>
      <c r="P255" s="4"/>
      <c r="Q255" s="4"/>
      <c r="R255" s="4"/>
      <c r="S255" s="4"/>
      <c r="T255" s="4"/>
    </row>
    <row r="256" spans="1:20" s="34" customFormat="1" x14ac:dyDescent="0.2">
      <c r="A256" s="33">
        <v>4621</v>
      </c>
      <c r="B256" s="34" t="s">
        <v>238</v>
      </c>
      <c r="C256" s="36">
        <v>314113981</v>
      </c>
      <c r="D256" s="36">
        <f>jan!D256</f>
        <v>15875</v>
      </c>
      <c r="E256" s="37">
        <f t="shared" si="31"/>
        <v>19786.707464566931</v>
      </c>
      <c r="F256" s="38">
        <f t="shared" si="32"/>
        <v>0.85926333389835874</v>
      </c>
      <c r="G256" s="37">
        <f t="shared" si="33"/>
        <v>1944.4902151644774</v>
      </c>
      <c r="H256" s="39">
        <f t="shared" si="34"/>
        <v>328.32260170150835</v>
      </c>
      <c r="I256" s="37">
        <f t="shared" si="35"/>
        <v>2272.812816865986</v>
      </c>
      <c r="J256" s="81">
        <f t="shared" si="36"/>
        <v>-312.51310507809114</v>
      </c>
      <c r="K256" s="37">
        <f t="shared" si="37"/>
        <v>1960.2997117878949</v>
      </c>
      <c r="L256" s="37">
        <f t="shared" si="38"/>
        <v>36080903.467747524</v>
      </c>
      <c r="M256" s="37">
        <f t="shared" si="39"/>
        <v>31119757.924632832</v>
      </c>
      <c r="N256" s="41">
        <f>'jan-mai'!M256</f>
        <v>28001175.131694552</v>
      </c>
      <c r="O256" s="41">
        <f t="shared" si="40"/>
        <v>3118582.7929382809</v>
      </c>
      <c r="P256" s="4"/>
      <c r="Q256" s="4"/>
      <c r="R256" s="4"/>
      <c r="S256" s="4"/>
      <c r="T256" s="4"/>
    </row>
    <row r="257" spans="1:20" s="34" customFormat="1" x14ac:dyDescent="0.2">
      <c r="A257" s="33">
        <v>4622</v>
      </c>
      <c r="B257" s="34" t="s">
        <v>239</v>
      </c>
      <c r="C257" s="36">
        <v>174042373</v>
      </c>
      <c r="D257" s="36">
        <f>jan!D257</f>
        <v>8497</v>
      </c>
      <c r="E257" s="37">
        <f t="shared" si="31"/>
        <v>20482.802518535955</v>
      </c>
      <c r="F257" s="38">
        <f t="shared" si="32"/>
        <v>0.889492160895204</v>
      </c>
      <c r="G257" s="37">
        <f t="shared" si="33"/>
        <v>1526.8331827830632</v>
      </c>
      <c r="H257" s="39">
        <f t="shared" si="34"/>
        <v>84.689332812350031</v>
      </c>
      <c r="I257" s="37">
        <f t="shared" si="35"/>
        <v>1611.5225155954133</v>
      </c>
      <c r="J257" s="81">
        <f t="shared" si="36"/>
        <v>-312.51310507809114</v>
      </c>
      <c r="K257" s="37">
        <f t="shared" si="37"/>
        <v>1299.0094105173221</v>
      </c>
      <c r="L257" s="37">
        <f t="shared" si="38"/>
        <v>13693106.815014226</v>
      </c>
      <c r="M257" s="37">
        <f t="shared" si="39"/>
        <v>11037682.961165685</v>
      </c>
      <c r="N257" s="41">
        <f>'jan-mai'!M257</f>
        <v>9250921.8645643089</v>
      </c>
      <c r="O257" s="41">
        <f t="shared" si="40"/>
        <v>1786761.0966013763</v>
      </c>
      <c r="P257" s="4"/>
      <c r="Q257" s="4"/>
      <c r="R257" s="4"/>
      <c r="S257" s="4"/>
      <c r="T257" s="4"/>
    </row>
    <row r="258" spans="1:20" s="34" customFormat="1" x14ac:dyDescent="0.2">
      <c r="A258" s="33">
        <v>4623</v>
      </c>
      <c r="B258" s="34" t="s">
        <v>240</v>
      </c>
      <c r="C258" s="36">
        <v>49498509</v>
      </c>
      <c r="D258" s="36">
        <f>jan!D258</f>
        <v>2501</v>
      </c>
      <c r="E258" s="37">
        <f t="shared" si="31"/>
        <v>19791.48700519792</v>
      </c>
      <c r="F258" s="38">
        <f t="shared" si="32"/>
        <v>0.85947089162490009</v>
      </c>
      <c r="G258" s="37">
        <f t="shared" si="33"/>
        <v>1941.6224907858841</v>
      </c>
      <c r="H258" s="39">
        <f t="shared" si="34"/>
        <v>326.64976248066228</v>
      </c>
      <c r="I258" s="37">
        <f t="shared" si="35"/>
        <v>2268.2722532665466</v>
      </c>
      <c r="J258" s="81">
        <f t="shared" si="36"/>
        <v>-312.51310507809114</v>
      </c>
      <c r="K258" s="37">
        <f t="shared" si="37"/>
        <v>1955.7591481884556</v>
      </c>
      <c r="L258" s="37">
        <f t="shared" si="38"/>
        <v>5672948.9054196328</v>
      </c>
      <c r="M258" s="37">
        <f t="shared" si="39"/>
        <v>4891353.6296193274</v>
      </c>
      <c r="N258" s="41">
        <f>'jan-mai'!M258</f>
        <v>3466313.5057932609</v>
      </c>
      <c r="O258" s="41">
        <f t="shared" si="40"/>
        <v>1425040.1238260665</v>
      </c>
      <c r="P258" s="4"/>
      <c r="Q258" s="4"/>
      <c r="R258" s="4"/>
      <c r="S258" s="4"/>
      <c r="T258" s="4"/>
    </row>
    <row r="259" spans="1:20" s="34" customFormat="1" x14ac:dyDescent="0.2">
      <c r="A259" s="33">
        <v>4624</v>
      </c>
      <c r="B259" s="34" t="s">
        <v>407</v>
      </c>
      <c r="C259" s="36">
        <v>510123061</v>
      </c>
      <c r="D259" s="36">
        <f>jan!D259</f>
        <v>25213</v>
      </c>
      <c r="E259" s="37">
        <f t="shared" si="31"/>
        <v>20232.541189069132</v>
      </c>
      <c r="F259" s="38">
        <f t="shared" si="32"/>
        <v>0.87862423935299794</v>
      </c>
      <c r="G259" s="37">
        <f t="shared" si="33"/>
        <v>1676.9899804631568</v>
      </c>
      <c r="H259" s="39">
        <f t="shared" si="34"/>
        <v>172.28079812573796</v>
      </c>
      <c r="I259" s="37">
        <f t="shared" si="35"/>
        <v>1849.2707785888947</v>
      </c>
      <c r="J259" s="81">
        <f t="shared" si="36"/>
        <v>-312.51310507809114</v>
      </c>
      <c r="K259" s="37">
        <f t="shared" si="37"/>
        <v>1536.7576735108037</v>
      </c>
      <c r="L259" s="37">
        <f t="shared" si="38"/>
        <v>46625664.140561804</v>
      </c>
      <c r="M259" s="37">
        <f t="shared" si="39"/>
        <v>38746271.222227894</v>
      </c>
      <c r="N259" s="41">
        <f>'jan-mai'!M259</f>
        <v>31955785.820737943</v>
      </c>
      <c r="O259" s="41">
        <f t="shared" si="40"/>
        <v>6790485.4014899507</v>
      </c>
      <c r="P259" s="4"/>
      <c r="Q259" s="4"/>
      <c r="R259" s="4"/>
      <c r="S259" s="4"/>
      <c r="T259" s="4"/>
    </row>
    <row r="260" spans="1:20" s="34" customFormat="1" x14ac:dyDescent="0.2">
      <c r="A260" s="33">
        <v>4625</v>
      </c>
      <c r="B260" s="34" t="s">
        <v>241</v>
      </c>
      <c r="C260" s="36">
        <v>191514843</v>
      </c>
      <c r="D260" s="36">
        <f>jan!D260</f>
        <v>5283</v>
      </c>
      <c r="E260" s="37">
        <f t="shared" si="31"/>
        <v>36251.153321976148</v>
      </c>
      <c r="F260" s="38">
        <f t="shared" si="32"/>
        <v>1.5742531655093404</v>
      </c>
      <c r="G260" s="37">
        <f t="shared" si="33"/>
        <v>-7934.177299281052</v>
      </c>
      <c r="H260" s="39">
        <f t="shared" si="34"/>
        <v>0</v>
      </c>
      <c r="I260" s="37">
        <f t="shared" si="35"/>
        <v>-7934.177299281052</v>
      </c>
      <c r="J260" s="81">
        <f t="shared" si="36"/>
        <v>-312.51310507809114</v>
      </c>
      <c r="K260" s="37">
        <f t="shared" si="37"/>
        <v>-8246.6904043591439</v>
      </c>
      <c r="L260" s="37">
        <f t="shared" si="38"/>
        <v>-41916258.672101796</v>
      </c>
      <c r="M260" s="37">
        <f t="shared" si="39"/>
        <v>-43567265.406229354</v>
      </c>
      <c r="N260" s="41">
        <f>'jan-mai'!M260</f>
        <v>-33415903.074892238</v>
      </c>
      <c r="O260" s="41">
        <f t="shared" si="40"/>
        <v>-10151362.331337117</v>
      </c>
      <c r="P260" s="4"/>
      <c r="Q260" s="4"/>
      <c r="R260" s="4"/>
      <c r="S260" s="4"/>
      <c r="T260" s="4"/>
    </row>
    <row r="261" spans="1:20" s="34" customFormat="1" x14ac:dyDescent="0.2">
      <c r="A261" s="33">
        <v>4626</v>
      </c>
      <c r="B261" s="34" t="s">
        <v>246</v>
      </c>
      <c r="C261" s="36">
        <v>795031087</v>
      </c>
      <c r="D261" s="36">
        <f>jan!D261</f>
        <v>39032</v>
      </c>
      <c r="E261" s="37">
        <f t="shared" si="31"/>
        <v>20368.699707931952</v>
      </c>
      <c r="F261" s="38">
        <f t="shared" si="32"/>
        <v>0.88453709893644494</v>
      </c>
      <c r="G261" s="37">
        <f t="shared" si="33"/>
        <v>1595.2948691454651</v>
      </c>
      <c r="H261" s="39">
        <f t="shared" si="34"/>
        <v>124.6253165237511</v>
      </c>
      <c r="I261" s="37">
        <f t="shared" si="35"/>
        <v>1719.9201856692162</v>
      </c>
      <c r="J261" s="81">
        <f t="shared" si="36"/>
        <v>-312.51310507809114</v>
      </c>
      <c r="K261" s="37">
        <f t="shared" si="37"/>
        <v>1407.4070805911251</v>
      </c>
      <c r="L261" s="37">
        <f t="shared" si="38"/>
        <v>67131924.687040851</v>
      </c>
      <c r="M261" s="37">
        <f t="shared" si="39"/>
        <v>54933913.169632792</v>
      </c>
      <c r="N261" s="41">
        <f>'jan-mai'!M261</f>
        <v>40319947.903527632</v>
      </c>
      <c r="O261" s="41">
        <f t="shared" si="40"/>
        <v>14613965.26610516</v>
      </c>
      <c r="P261" s="4"/>
      <c r="Q261" s="4"/>
      <c r="R261" s="4"/>
      <c r="S261" s="4"/>
      <c r="T261" s="4"/>
    </row>
    <row r="262" spans="1:20" s="34" customFormat="1" x14ac:dyDescent="0.2">
      <c r="A262" s="33">
        <v>4627</v>
      </c>
      <c r="B262" s="34" t="s">
        <v>242</v>
      </c>
      <c r="C262" s="36">
        <v>550073748</v>
      </c>
      <c r="D262" s="36">
        <f>jan!D262</f>
        <v>29816</v>
      </c>
      <c r="E262" s="37">
        <f t="shared" si="31"/>
        <v>18448.945130131473</v>
      </c>
      <c r="F262" s="38">
        <f t="shared" si="32"/>
        <v>0.80116927628371448</v>
      </c>
      <c r="G262" s="37">
        <f t="shared" si="33"/>
        <v>2747.1476158257524</v>
      </c>
      <c r="H262" s="39">
        <f t="shared" si="34"/>
        <v>796.53941875391865</v>
      </c>
      <c r="I262" s="37">
        <f t="shared" si="35"/>
        <v>3543.687034579671</v>
      </c>
      <c r="J262" s="81">
        <f t="shared" si="36"/>
        <v>-312.51310507809114</v>
      </c>
      <c r="K262" s="37">
        <f t="shared" si="37"/>
        <v>3231.17392950158</v>
      </c>
      <c r="L262" s="37">
        <f t="shared" si="38"/>
        <v>105658572.62302747</v>
      </c>
      <c r="M262" s="37">
        <f t="shared" si="39"/>
        <v>96340681.882019103</v>
      </c>
      <c r="N262" s="41">
        <f>'jan-mai'!M262</f>
        <v>75087585.862327844</v>
      </c>
      <c r="O262" s="41">
        <f t="shared" si="40"/>
        <v>21253096.019691259</v>
      </c>
      <c r="P262" s="4"/>
      <c r="Q262" s="4"/>
      <c r="R262" s="4"/>
      <c r="S262" s="4"/>
      <c r="T262" s="4"/>
    </row>
    <row r="263" spans="1:20" s="34" customFormat="1" x14ac:dyDescent="0.2">
      <c r="A263" s="33">
        <v>4628</v>
      </c>
      <c r="B263" s="34" t="s">
        <v>243</v>
      </c>
      <c r="C263" s="36">
        <v>79896863</v>
      </c>
      <c r="D263" s="36">
        <f>jan!D263</f>
        <v>3867</v>
      </c>
      <c r="E263" s="37">
        <f t="shared" si="31"/>
        <v>20661.20067235583</v>
      </c>
      <c r="F263" s="38">
        <f t="shared" si="32"/>
        <v>0.89723933119562327</v>
      </c>
      <c r="G263" s="37">
        <f t="shared" si="33"/>
        <v>1419.7942904911381</v>
      </c>
      <c r="H263" s="39">
        <f t="shared" si="34"/>
        <v>22.249978975393788</v>
      </c>
      <c r="I263" s="37">
        <f t="shared" si="35"/>
        <v>1442.0442694665319</v>
      </c>
      <c r="J263" s="81">
        <f t="shared" si="36"/>
        <v>-312.51310507809114</v>
      </c>
      <c r="K263" s="37">
        <f t="shared" si="37"/>
        <v>1129.5311643884406</v>
      </c>
      <c r="L263" s="37">
        <f t="shared" si="38"/>
        <v>5576385.1900270786</v>
      </c>
      <c r="M263" s="37">
        <f t="shared" si="39"/>
        <v>4367897.0126900999</v>
      </c>
      <c r="N263" s="41">
        <f>'jan-mai'!M263</f>
        <v>1583100.9546075596</v>
      </c>
      <c r="O263" s="41">
        <f t="shared" si="40"/>
        <v>2784796.0580825405</v>
      </c>
      <c r="P263" s="4"/>
      <c r="Q263" s="4"/>
      <c r="R263" s="4"/>
      <c r="S263" s="4"/>
      <c r="T263" s="4"/>
    </row>
    <row r="264" spans="1:20" s="34" customFormat="1" x14ac:dyDescent="0.2">
      <c r="A264" s="33">
        <v>4629</v>
      </c>
      <c r="B264" s="34" t="s">
        <v>244</v>
      </c>
      <c r="C264" s="36">
        <v>24074609</v>
      </c>
      <c r="D264" s="36">
        <f>jan!D264</f>
        <v>378</v>
      </c>
      <c r="E264" s="37">
        <f t="shared" si="31"/>
        <v>63689.4417989418</v>
      </c>
      <c r="F264" s="38">
        <f t="shared" si="32"/>
        <v>2.7657962898721205</v>
      </c>
      <c r="G264" s="37">
        <f t="shared" si="33"/>
        <v>-24397.150385460442</v>
      </c>
      <c r="H264" s="39">
        <f t="shared" si="34"/>
        <v>0</v>
      </c>
      <c r="I264" s="37">
        <f t="shared" si="35"/>
        <v>-24397.150385460442</v>
      </c>
      <c r="J264" s="81">
        <f t="shared" si="36"/>
        <v>-312.51310507809114</v>
      </c>
      <c r="K264" s="37">
        <f t="shared" si="37"/>
        <v>-24709.663490538533</v>
      </c>
      <c r="L264" s="37">
        <f t="shared" si="38"/>
        <v>-9222122.845704047</v>
      </c>
      <c r="M264" s="37">
        <f t="shared" si="39"/>
        <v>-9340252.7994235661</v>
      </c>
      <c r="N264" s="41">
        <f>'jan-mai'!M264</f>
        <v>-9450027.0002478268</v>
      </c>
      <c r="O264" s="41">
        <f t="shared" si="40"/>
        <v>109774.20082426071</v>
      </c>
      <c r="P264" s="4"/>
      <c r="Q264" s="4"/>
      <c r="R264" s="4"/>
      <c r="S264" s="4"/>
      <c r="T264" s="4"/>
    </row>
    <row r="265" spans="1:20" s="34" customFormat="1" x14ac:dyDescent="0.2">
      <c r="A265" s="33">
        <v>4630</v>
      </c>
      <c r="B265" s="34" t="s">
        <v>245</v>
      </c>
      <c r="C265" s="36">
        <v>149672772</v>
      </c>
      <c r="D265" s="36">
        <f>jan!D265</f>
        <v>8131</v>
      </c>
      <c r="E265" s="37">
        <f t="shared" ref="E265:E328" si="41">(C265)/D265</f>
        <v>18407.670889189521</v>
      </c>
      <c r="F265" s="38">
        <f t="shared" ref="F265:F328" si="42">IF(ISNUMBER(C265),E265/E$365,"")</f>
        <v>0.79937688904903104</v>
      </c>
      <c r="G265" s="37">
        <f t="shared" ref="G265:G328" si="43">(E$365-E265)*0.6</f>
        <v>2771.912160390923</v>
      </c>
      <c r="H265" s="39">
        <f t="shared" ref="H265:H328" si="44">IF(E265&gt;=E$365*0.9,0,IF(E265&lt;0.9*E$365,(E$365*0.9-E265)*0.35))</f>
        <v>810.98540308360168</v>
      </c>
      <c r="I265" s="37">
        <f t="shared" ref="I265:I328" si="45">G265+H265</f>
        <v>3582.8975634745248</v>
      </c>
      <c r="J265" s="81">
        <f t="shared" ref="J265:J328" si="46">I$367</f>
        <v>-312.51310507809114</v>
      </c>
      <c r="K265" s="37">
        <f t="shared" ref="K265:K328" si="47">I265+J265</f>
        <v>3270.3844583964337</v>
      </c>
      <c r="L265" s="37">
        <f t="shared" ref="L265:L328" si="48">(I265*D265)</f>
        <v>29132540.088611361</v>
      </c>
      <c r="M265" s="37">
        <f t="shared" ref="M265:M328" si="49">(K265*D265)</f>
        <v>26591496.031221401</v>
      </c>
      <c r="N265" s="41">
        <f>'jan-mai'!M265</f>
        <v>21924980.921033591</v>
      </c>
      <c r="O265" s="41">
        <f t="shared" ref="O265:O328" si="50">M265-N265</f>
        <v>4666515.1101878099</v>
      </c>
      <c r="P265" s="4"/>
      <c r="Q265" s="4"/>
      <c r="R265" s="4"/>
      <c r="S265" s="4"/>
      <c r="T265" s="4"/>
    </row>
    <row r="266" spans="1:20" s="34" customFormat="1" x14ac:dyDescent="0.2">
      <c r="A266" s="33">
        <v>4631</v>
      </c>
      <c r="B266" s="34" t="s">
        <v>408</v>
      </c>
      <c r="C266" s="36">
        <v>564979186</v>
      </c>
      <c r="D266" s="36">
        <f>jan!D266</f>
        <v>29593</v>
      </c>
      <c r="E266" s="37">
        <f t="shared" si="41"/>
        <v>19091.6495792924</v>
      </c>
      <c r="F266" s="38">
        <f t="shared" si="42"/>
        <v>0.82907954729197963</v>
      </c>
      <c r="G266" s="37">
        <f t="shared" si="43"/>
        <v>2361.5249463291962</v>
      </c>
      <c r="H266" s="39">
        <f t="shared" si="44"/>
        <v>571.59286154759423</v>
      </c>
      <c r="I266" s="37">
        <f t="shared" si="45"/>
        <v>2933.1178078767903</v>
      </c>
      <c r="J266" s="81">
        <f t="shared" si="46"/>
        <v>-312.51310507809114</v>
      </c>
      <c r="K266" s="37">
        <f t="shared" si="47"/>
        <v>2620.6047027986992</v>
      </c>
      <c r="L266" s="37">
        <f t="shared" si="48"/>
        <v>86799755.28849785</v>
      </c>
      <c r="M266" s="37">
        <f t="shared" si="49"/>
        <v>77551554.969921902</v>
      </c>
      <c r="N266" s="41">
        <f>'jan-mai'!M266</f>
        <v>61484664.783482626</v>
      </c>
      <c r="O266" s="41">
        <f t="shared" si="50"/>
        <v>16066890.186439276</v>
      </c>
      <c r="P266" s="4"/>
      <c r="Q266" s="4"/>
      <c r="R266" s="4"/>
      <c r="S266" s="4"/>
      <c r="T266" s="4"/>
    </row>
    <row r="267" spans="1:20" s="34" customFormat="1" x14ac:dyDescent="0.2">
      <c r="A267" s="33">
        <v>4632</v>
      </c>
      <c r="B267" s="34" t="s">
        <v>247</v>
      </c>
      <c r="C267" s="36">
        <v>73412499</v>
      </c>
      <c r="D267" s="36">
        <f>jan!D267</f>
        <v>2889</v>
      </c>
      <c r="E267" s="37">
        <f t="shared" si="41"/>
        <v>25411.041536863966</v>
      </c>
      <c r="F267" s="38">
        <f t="shared" si="42"/>
        <v>1.1035073070088115</v>
      </c>
      <c r="G267" s="37">
        <f t="shared" si="43"/>
        <v>-1430.1102282137435</v>
      </c>
      <c r="H267" s="39">
        <f t="shared" si="44"/>
        <v>0</v>
      </c>
      <c r="I267" s="37">
        <f t="shared" si="45"/>
        <v>-1430.1102282137435</v>
      </c>
      <c r="J267" s="81">
        <f t="shared" si="46"/>
        <v>-312.51310507809114</v>
      </c>
      <c r="K267" s="37">
        <f t="shared" si="47"/>
        <v>-1742.6233332918346</v>
      </c>
      <c r="L267" s="37">
        <f t="shared" si="48"/>
        <v>-4131588.4493095051</v>
      </c>
      <c r="M267" s="37">
        <f t="shared" si="49"/>
        <v>-5034438.8098801104</v>
      </c>
      <c r="N267" s="41">
        <f>'jan-mai'!M267</f>
        <v>-2851047.47332267</v>
      </c>
      <c r="O267" s="41">
        <f t="shared" si="50"/>
        <v>-2183391.3365574405</v>
      </c>
      <c r="P267" s="4"/>
      <c r="Q267" s="4"/>
      <c r="R267" s="4"/>
      <c r="S267" s="4"/>
      <c r="T267" s="4"/>
    </row>
    <row r="268" spans="1:20" s="34" customFormat="1" x14ac:dyDescent="0.2">
      <c r="A268" s="33">
        <v>4633</v>
      </c>
      <c r="B268" s="34" t="s">
        <v>248</v>
      </c>
      <c r="C268" s="36">
        <v>10496062</v>
      </c>
      <c r="D268" s="36">
        <f>jan!D268</f>
        <v>502</v>
      </c>
      <c r="E268" s="37">
        <f t="shared" si="41"/>
        <v>20908.490039840639</v>
      </c>
      <c r="F268" s="38">
        <f t="shared" si="42"/>
        <v>0.90797819144931258</v>
      </c>
      <c r="G268" s="37">
        <f t="shared" si="43"/>
        <v>1271.4206700002526</v>
      </c>
      <c r="H268" s="39">
        <f t="shared" si="44"/>
        <v>0</v>
      </c>
      <c r="I268" s="37">
        <f t="shared" si="45"/>
        <v>1271.4206700002526</v>
      </c>
      <c r="J268" s="81">
        <f t="shared" si="46"/>
        <v>-312.51310507809114</v>
      </c>
      <c r="K268" s="37">
        <f t="shared" si="47"/>
        <v>958.90756492216144</v>
      </c>
      <c r="L268" s="37">
        <f t="shared" si="48"/>
        <v>638253.17634012678</v>
      </c>
      <c r="M268" s="37">
        <f t="shared" si="49"/>
        <v>481371.59759092506</v>
      </c>
      <c r="N268" s="41">
        <f>'jan-mai'!M268</f>
        <v>268366.49490897171</v>
      </c>
      <c r="O268" s="41">
        <f t="shared" si="50"/>
        <v>213005.10268195334</v>
      </c>
      <c r="P268" s="4"/>
      <c r="Q268" s="4"/>
      <c r="R268" s="4"/>
      <c r="S268" s="4"/>
      <c r="T268" s="4"/>
    </row>
    <row r="269" spans="1:20" s="34" customFormat="1" x14ac:dyDescent="0.2">
      <c r="A269" s="33">
        <v>4634</v>
      </c>
      <c r="B269" s="34" t="s">
        <v>249</v>
      </c>
      <c r="C269" s="36">
        <v>43526234</v>
      </c>
      <c r="D269" s="36">
        <f>jan!D269</f>
        <v>1629</v>
      </c>
      <c r="E269" s="37">
        <f t="shared" si="41"/>
        <v>26719.603437691836</v>
      </c>
      <c r="F269" s="38">
        <f t="shared" si="42"/>
        <v>1.1603332980702981</v>
      </c>
      <c r="G269" s="37">
        <f t="shared" si="43"/>
        <v>-2215.2473687104653</v>
      </c>
      <c r="H269" s="39">
        <f t="shared" si="44"/>
        <v>0</v>
      </c>
      <c r="I269" s="37">
        <f t="shared" si="45"/>
        <v>-2215.2473687104653</v>
      </c>
      <c r="J269" s="81">
        <f t="shared" si="46"/>
        <v>-312.51310507809114</v>
      </c>
      <c r="K269" s="37">
        <f t="shared" si="47"/>
        <v>-2527.7604737885563</v>
      </c>
      <c r="L269" s="37">
        <f t="shared" si="48"/>
        <v>-3608637.9636293477</v>
      </c>
      <c r="M269" s="37">
        <f t="shared" si="49"/>
        <v>-4117721.8118015584</v>
      </c>
      <c r="N269" s="41">
        <f>'jan-mai'!M269</f>
        <v>-4626839.8724965835</v>
      </c>
      <c r="O269" s="41">
        <f t="shared" si="50"/>
        <v>509118.06069502514</v>
      </c>
      <c r="P269" s="4"/>
      <c r="Q269" s="4"/>
      <c r="R269" s="4"/>
      <c r="S269" s="4"/>
      <c r="T269" s="4"/>
    </row>
    <row r="270" spans="1:20" s="34" customFormat="1" x14ac:dyDescent="0.2">
      <c r="A270" s="33">
        <v>4635</v>
      </c>
      <c r="B270" s="34" t="s">
        <v>250</v>
      </c>
      <c r="C270" s="36">
        <v>57041994</v>
      </c>
      <c r="D270" s="36">
        <f>jan!D270</f>
        <v>2230</v>
      </c>
      <c r="E270" s="37">
        <f t="shared" si="41"/>
        <v>25579.369506726456</v>
      </c>
      <c r="F270" s="38">
        <f t="shared" si="42"/>
        <v>1.1108171665613116</v>
      </c>
      <c r="G270" s="37">
        <f t="shared" si="43"/>
        <v>-1531.1070101312375</v>
      </c>
      <c r="H270" s="39">
        <f t="shared" si="44"/>
        <v>0</v>
      </c>
      <c r="I270" s="37">
        <f t="shared" si="45"/>
        <v>-1531.1070101312375</v>
      </c>
      <c r="J270" s="81">
        <f t="shared" si="46"/>
        <v>-312.51310507809114</v>
      </c>
      <c r="K270" s="37">
        <f t="shared" si="47"/>
        <v>-1843.6201152093286</v>
      </c>
      <c r="L270" s="37">
        <f t="shared" si="48"/>
        <v>-3414368.6325926599</v>
      </c>
      <c r="M270" s="37">
        <f t="shared" si="49"/>
        <v>-4111272.8569168025</v>
      </c>
      <c r="N270" s="41">
        <f>'jan-mai'!M270</f>
        <v>-2491888.591938233</v>
      </c>
      <c r="O270" s="41">
        <f t="shared" si="50"/>
        <v>-1619384.2649785695</v>
      </c>
      <c r="P270" s="4"/>
      <c r="Q270" s="4"/>
      <c r="R270" s="4"/>
      <c r="S270" s="4"/>
      <c r="T270" s="4"/>
    </row>
    <row r="271" spans="1:20" s="34" customFormat="1" x14ac:dyDescent="0.2">
      <c r="A271" s="33">
        <v>4636</v>
      </c>
      <c r="B271" s="34" t="s">
        <v>251</v>
      </c>
      <c r="C271" s="36">
        <v>16034093</v>
      </c>
      <c r="D271" s="36">
        <f>jan!D271</f>
        <v>768</v>
      </c>
      <c r="E271" s="37">
        <f t="shared" si="41"/>
        <v>20877.725260416668</v>
      </c>
      <c r="F271" s="38">
        <f t="shared" si="42"/>
        <v>0.90664219115811562</v>
      </c>
      <c r="G271" s="37">
        <f t="shared" si="43"/>
        <v>1289.8795376546352</v>
      </c>
      <c r="H271" s="39">
        <f t="shared" si="44"/>
        <v>0</v>
      </c>
      <c r="I271" s="37">
        <f t="shared" si="45"/>
        <v>1289.8795376546352</v>
      </c>
      <c r="J271" s="81">
        <f t="shared" si="46"/>
        <v>-312.51310507809114</v>
      </c>
      <c r="K271" s="37">
        <f t="shared" si="47"/>
        <v>977.36643257654407</v>
      </c>
      <c r="L271" s="37">
        <f t="shared" si="48"/>
        <v>990627.4849187599</v>
      </c>
      <c r="M271" s="37">
        <f t="shared" si="49"/>
        <v>750617.42021878588</v>
      </c>
      <c r="N271" s="41">
        <f>'jan-mai'!M271</f>
        <v>653662.96593331709</v>
      </c>
      <c r="O271" s="41">
        <f t="shared" si="50"/>
        <v>96954.45428546879</v>
      </c>
      <c r="P271" s="4"/>
      <c r="Q271" s="4"/>
      <c r="R271" s="4"/>
      <c r="S271" s="4"/>
      <c r="T271" s="4"/>
    </row>
    <row r="272" spans="1:20" s="34" customFormat="1" x14ac:dyDescent="0.2">
      <c r="A272" s="33">
        <v>4637</v>
      </c>
      <c r="B272" s="34" t="s">
        <v>252</v>
      </c>
      <c r="C272" s="36">
        <v>28948903</v>
      </c>
      <c r="D272" s="36">
        <f>jan!D272</f>
        <v>1290</v>
      </c>
      <c r="E272" s="37">
        <f t="shared" si="41"/>
        <v>22441.010077519379</v>
      </c>
      <c r="F272" s="38">
        <f t="shared" si="42"/>
        <v>0.97452985393282587</v>
      </c>
      <c r="G272" s="37">
        <f t="shared" si="43"/>
        <v>351.90864739300883</v>
      </c>
      <c r="H272" s="39">
        <f t="shared" si="44"/>
        <v>0</v>
      </c>
      <c r="I272" s="37">
        <f t="shared" si="45"/>
        <v>351.90864739300883</v>
      </c>
      <c r="J272" s="81">
        <f t="shared" si="46"/>
        <v>-312.51310507809114</v>
      </c>
      <c r="K272" s="37">
        <f t="shared" si="47"/>
        <v>39.395542314917691</v>
      </c>
      <c r="L272" s="37">
        <f t="shared" si="48"/>
        <v>453962.1551369814</v>
      </c>
      <c r="M272" s="37">
        <f t="shared" si="49"/>
        <v>50820.249586243823</v>
      </c>
      <c r="N272" s="41">
        <f>'jan-mai'!M272</f>
        <v>284313.97058281716</v>
      </c>
      <c r="O272" s="41">
        <f t="shared" si="50"/>
        <v>-233493.72099657333</v>
      </c>
      <c r="P272" s="4"/>
      <c r="Q272" s="4"/>
      <c r="R272" s="4"/>
      <c r="S272" s="4"/>
      <c r="T272" s="4"/>
    </row>
    <row r="273" spans="1:20" s="34" customFormat="1" x14ac:dyDescent="0.2">
      <c r="A273" s="33">
        <v>4638</v>
      </c>
      <c r="B273" s="34" t="s">
        <v>253</v>
      </c>
      <c r="C273" s="36">
        <v>90076419</v>
      </c>
      <c r="D273" s="36">
        <f>jan!D273</f>
        <v>3965</v>
      </c>
      <c r="E273" s="37">
        <f t="shared" si="41"/>
        <v>22717.886254728877</v>
      </c>
      <c r="F273" s="38">
        <f t="shared" si="42"/>
        <v>0.98655355962171343</v>
      </c>
      <c r="G273" s="37">
        <f t="shared" si="43"/>
        <v>185.78294106730974</v>
      </c>
      <c r="H273" s="39">
        <f t="shared" si="44"/>
        <v>0</v>
      </c>
      <c r="I273" s="37">
        <f t="shared" si="45"/>
        <v>185.78294106730974</v>
      </c>
      <c r="J273" s="81">
        <f t="shared" si="46"/>
        <v>-312.51310507809114</v>
      </c>
      <c r="K273" s="37">
        <f t="shared" si="47"/>
        <v>-126.73016401078141</v>
      </c>
      <c r="L273" s="37">
        <f t="shared" si="48"/>
        <v>736629.36133188312</v>
      </c>
      <c r="M273" s="37">
        <f t="shared" si="49"/>
        <v>-502485.10030274827</v>
      </c>
      <c r="N273" s="41">
        <f>'jan-mai'!M273</f>
        <v>-2392808.112123359</v>
      </c>
      <c r="O273" s="41">
        <f t="shared" si="50"/>
        <v>1890323.0118206106</v>
      </c>
      <c r="P273" s="4"/>
      <c r="Q273" s="4"/>
      <c r="R273" s="4"/>
      <c r="S273" s="4"/>
      <c r="T273" s="4"/>
    </row>
    <row r="274" spans="1:20" s="34" customFormat="1" x14ac:dyDescent="0.2">
      <c r="A274" s="33">
        <v>4639</v>
      </c>
      <c r="B274" s="34" t="s">
        <v>254</v>
      </c>
      <c r="C274" s="36">
        <v>64061581</v>
      </c>
      <c r="D274" s="36">
        <f>jan!D274</f>
        <v>2560</v>
      </c>
      <c r="E274" s="37">
        <f t="shared" si="41"/>
        <v>25024.055078124999</v>
      </c>
      <c r="F274" s="38">
        <f t="shared" si="42"/>
        <v>1.086701920094135</v>
      </c>
      <c r="G274" s="37">
        <f t="shared" si="43"/>
        <v>-1197.918352970363</v>
      </c>
      <c r="H274" s="39">
        <f t="shared" si="44"/>
        <v>0</v>
      </c>
      <c r="I274" s="37">
        <f t="shared" si="45"/>
        <v>-1197.918352970363</v>
      </c>
      <c r="J274" s="81">
        <f t="shared" si="46"/>
        <v>-312.51310507809114</v>
      </c>
      <c r="K274" s="37">
        <f t="shared" si="47"/>
        <v>-1510.4314580484543</v>
      </c>
      <c r="L274" s="37">
        <f t="shared" si="48"/>
        <v>-3066670.9836041294</v>
      </c>
      <c r="M274" s="37">
        <f t="shared" si="49"/>
        <v>-3866704.5326040429</v>
      </c>
      <c r="N274" s="41">
        <f>'jan-mai'!M274</f>
        <v>-4605840.5064403005</v>
      </c>
      <c r="O274" s="41">
        <f t="shared" si="50"/>
        <v>739135.97383625759</v>
      </c>
      <c r="P274" s="4"/>
      <c r="Q274" s="4"/>
      <c r="R274" s="4"/>
      <c r="S274" s="4"/>
      <c r="T274" s="4"/>
    </row>
    <row r="275" spans="1:20" s="34" customFormat="1" x14ac:dyDescent="0.2">
      <c r="A275" s="33">
        <v>4640</v>
      </c>
      <c r="B275" s="34" t="s">
        <v>255</v>
      </c>
      <c r="C275" s="36">
        <v>222994954</v>
      </c>
      <c r="D275" s="36">
        <f>jan!D275</f>
        <v>12097</v>
      </c>
      <c r="E275" s="37">
        <f t="shared" si="41"/>
        <v>18433.905431098621</v>
      </c>
      <c r="F275" s="38">
        <f t="shared" si="42"/>
        <v>0.800516157923576</v>
      </c>
      <c r="G275" s="37">
        <f t="shared" si="43"/>
        <v>2756.1714352454633</v>
      </c>
      <c r="H275" s="39">
        <f t="shared" si="44"/>
        <v>801.80331341541671</v>
      </c>
      <c r="I275" s="37">
        <f t="shared" si="45"/>
        <v>3557.9747486608799</v>
      </c>
      <c r="J275" s="81">
        <f t="shared" si="46"/>
        <v>-312.51310507809114</v>
      </c>
      <c r="K275" s="37">
        <f t="shared" si="47"/>
        <v>3245.4616435827888</v>
      </c>
      <c r="L275" s="37">
        <f t="shared" si="48"/>
        <v>43040820.534550667</v>
      </c>
      <c r="M275" s="37">
        <f t="shared" si="49"/>
        <v>39260349.502420999</v>
      </c>
      <c r="N275" s="41">
        <f>'jan-mai'!M275</f>
        <v>30355441.901751753</v>
      </c>
      <c r="O275" s="41">
        <f t="shared" si="50"/>
        <v>8904907.6006692462</v>
      </c>
      <c r="P275" s="4"/>
      <c r="Q275" s="4"/>
      <c r="R275" s="4"/>
      <c r="S275" s="4"/>
      <c r="T275" s="4"/>
    </row>
    <row r="276" spans="1:20" s="34" customFormat="1" x14ac:dyDescent="0.2">
      <c r="A276" s="33">
        <v>4641</v>
      </c>
      <c r="B276" s="34" t="s">
        <v>256</v>
      </c>
      <c r="C276" s="36">
        <v>68357880</v>
      </c>
      <c r="D276" s="36">
        <f>jan!D276</f>
        <v>1766</v>
      </c>
      <c r="E276" s="37">
        <f t="shared" si="41"/>
        <v>38707.746319365797</v>
      </c>
      <c r="F276" s="38">
        <f t="shared" si="42"/>
        <v>1.6809338900689175</v>
      </c>
      <c r="G276" s="37">
        <f t="shared" si="43"/>
        <v>-9408.1330977148409</v>
      </c>
      <c r="H276" s="39">
        <f t="shared" si="44"/>
        <v>0</v>
      </c>
      <c r="I276" s="37">
        <f t="shared" si="45"/>
        <v>-9408.1330977148409</v>
      </c>
      <c r="J276" s="81">
        <f t="shared" si="46"/>
        <v>-312.51310507809114</v>
      </c>
      <c r="K276" s="37">
        <f t="shared" si="47"/>
        <v>-9720.6462027929319</v>
      </c>
      <c r="L276" s="37">
        <f t="shared" si="48"/>
        <v>-16614763.050564408</v>
      </c>
      <c r="M276" s="37">
        <f t="shared" si="49"/>
        <v>-17166661.194132317</v>
      </c>
      <c r="N276" s="41">
        <f>'jan-mai'!M276</f>
        <v>-16591830.896395927</v>
      </c>
      <c r="O276" s="41">
        <f t="shared" si="50"/>
        <v>-574830.29773638956</v>
      </c>
      <c r="P276" s="4"/>
      <c r="Q276" s="4"/>
      <c r="R276" s="4"/>
      <c r="S276" s="4"/>
      <c r="T276" s="4"/>
    </row>
    <row r="277" spans="1:20" s="34" customFormat="1" x14ac:dyDescent="0.2">
      <c r="A277" s="33">
        <v>4642</v>
      </c>
      <c r="B277" s="34" t="s">
        <v>257</v>
      </c>
      <c r="C277" s="36">
        <v>54127059</v>
      </c>
      <c r="D277" s="36">
        <f>jan!D277</f>
        <v>2117</v>
      </c>
      <c r="E277" s="37">
        <f t="shared" si="41"/>
        <v>25567.812470477089</v>
      </c>
      <c r="F277" s="38">
        <f t="shared" si="42"/>
        <v>1.1103152873317632</v>
      </c>
      <c r="G277" s="37">
        <f t="shared" si="43"/>
        <v>-1524.1727883816172</v>
      </c>
      <c r="H277" s="39">
        <f t="shared" si="44"/>
        <v>0</v>
      </c>
      <c r="I277" s="37">
        <f t="shared" si="45"/>
        <v>-1524.1727883816172</v>
      </c>
      <c r="J277" s="81">
        <f t="shared" si="46"/>
        <v>-312.51310507809114</v>
      </c>
      <c r="K277" s="37">
        <f t="shared" si="47"/>
        <v>-1836.6858934597085</v>
      </c>
      <c r="L277" s="37">
        <f t="shared" si="48"/>
        <v>-3226673.7930038837</v>
      </c>
      <c r="M277" s="37">
        <f t="shared" si="49"/>
        <v>-3888264.0364542031</v>
      </c>
      <c r="N277" s="41">
        <f>'jan-mai'!M277</f>
        <v>-4001840.9109117654</v>
      </c>
      <c r="O277" s="41">
        <f t="shared" si="50"/>
        <v>113576.87445756234</v>
      </c>
      <c r="P277" s="4"/>
      <c r="Q277" s="4"/>
      <c r="R277" s="4"/>
      <c r="S277" s="4"/>
      <c r="T277" s="4"/>
    </row>
    <row r="278" spans="1:20" s="34" customFormat="1" x14ac:dyDescent="0.2">
      <c r="A278" s="33">
        <v>4643</v>
      </c>
      <c r="B278" s="34" t="s">
        <v>258</v>
      </c>
      <c r="C278" s="36">
        <v>130335266</v>
      </c>
      <c r="D278" s="36">
        <f>jan!D278</f>
        <v>5204</v>
      </c>
      <c r="E278" s="37">
        <f t="shared" si="41"/>
        <v>25045.20868562644</v>
      </c>
      <c r="F278" s="38">
        <f t="shared" si="42"/>
        <v>1.0876205428280192</v>
      </c>
      <c r="G278" s="37">
        <f t="shared" si="43"/>
        <v>-1210.6105174712277</v>
      </c>
      <c r="H278" s="39">
        <f t="shared" si="44"/>
        <v>0</v>
      </c>
      <c r="I278" s="37">
        <f t="shared" si="45"/>
        <v>-1210.6105174712277</v>
      </c>
      <c r="J278" s="81">
        <f t="shared" si="46"/>
        <v>-312.51310507809114</v>
      </c>
      <c r="K278" s="37">
        <f t="shared" si="47"/>
        <v>-1523.123622549319</v>
      </c>
      <c r="L278" s="37">
        <f t="shared" si="48"/>
        <v>-6300017.1329202689</v>
      </c>
      <c r="M278" s="37">
        <f t="shared" si="49"/>
        <v>-7926335.3317466555</v>
      </c>
      <c r="N278" s="41">
        <f>'jan-mai'!M278</f>
        <v>-9707298.8129356746</v>
      </c>
      <c r="O278" s="41">
        <f t="shared" si="50"/>
        <v>1780963.481189019</v>
      </c>
      <c r="P278" s="4"/>
      <c r="Q278" s="4"/>
      <c r="R278" s="4"/>
      <c r="S278" s="4"/>
      <c r="T278" s="4"/>
    </row>
    <row r="279" spans="1:20" s="34" customFormat="1" x14ac:dyDescent="0.2">
      <c r="A279" s="33">
        <v>4644</v>
      </c>
      <c r="B279" s="34" t="s">
        <v>259</v>
      </c>
      <c r="C279" s="36">
        <v>121955083</v>
      </c>
      <c r="D279" s="36">
        <f>jan!D279</f>
        <v>5246</v>
      </c>
      <c r="E279" s="37">
        <f t="shared" si="41"/>
        <v>23247.251810903545</v>
      </c>
      <c r="F279" s="38">
        <f t="shared" si="42"/>
        <v>1.0095419427806676</v>
      </c>
      <c r="G279" s="37">
        <f t="shared" si="43"/>
        <v>-131.83639263749063</v>
      </c>
      <c r="H279" s="39">
        <f t="shared" si="44"/>
        <v>0</v>
      </c>
      <c r="I279" s="37">
        <f t="shared" si="45"/>
        <v>-131.83639263749063</v>
      </c>
      <c r="J279" s="81">
        <f t="shared" si="46"/>
        <v>-312.51310507809114</v>
      </c>
      <c r="K279" s="37">
        <f t="shared" si="47"/>
        <v>-444.34949771558178</v>
      </c>
      <c r="L279" s="37">
        <f t="shared" si="48"/>
        <v>-691613.71577627584</v>
      </c>
      <c r="M279" s="37">
        <f t="shared" si="49"/>
        <v>-2331057.4650159422</v>
      </c>
      <c r="N279" s="41">
        <f>'jan-mai'!M279</f>
        <v>-5941567.0129632158</v>
      </c>
      <c r="O279" s="41">
        <f t="shared" si="50"/>
        <v>3610509.5479472736</v>
      </c>
      <c r="P279" s="4"/>
      <c r="Q279" s="4"/>
      <c r="R279" s="4"/>
      <c r="S279" s="4"/>
      <c r="T279" s="4"/>
    </row>
    <row r="280" spans="1:20" s="34" customFormat="1" x14ac:dyDescent="0.2">
      <c r="A280" s="33">
        <v>4645</v>
      </c>
      <c r="B280" s="34" t="s">
        <v>260</v>
      </c>
      <c r="C280" s="36">
        <v>63175002</v>
      </c>
      <c r="D280" s="36">
        <f>jan!D280</f>
        <v>2951</v>
      </c>
      <c r="E280" s="37">
        <f t="shared" si="41"/>
        <v>21407.997966790917</v>
      </c>
      <c r="F280" s="38">
        <f t="shared" si="42"/>
        <v>0.92966996848642491</v>
      </c>
      <c r="G280" s="37">
        <f t="shared" si="43"/>
        <v>971.71591383008558</v>
      </c>
      <c r="H280" s="39">
        <f t="shared" si="44"/>
        <v>0</v>
      </c>
      <c r="I280" s="37">
        <f t="shared" si="45"/>
        <v>971.71591383008558</v>
      </c>
      <c r="J280" s="81">
        <f t="shared" si="46"/>
        <v>-312.51310507809114</v>
      </c>
      <c r="K280" s="37">
        <f t="shared" si="47"/>
        <v>659.20280875199444</v>
      </c>
      <c r="L280" s="37">
        <f t="shared" si="48"/>
        <v>2867533.6617125827</v>
      </c>
      <c r="M280" s="37">
        <f t="shared" si="49"/>
        <v>1945307.4886271355</v>
      </c>
      <c r="N280" s="41">
        <f>'jan-mai'!M280</f>
        <v>963312.57425573131</v>
      </c>
      <c r="O280" s="41">
        <f t="shared" si="50"/>
        <v>981994.91437140421</v>
      </c>
      <c r="P280" s="4"/>
      <c r="Q280" s="4"/>
      <c r="R280" s="4"/>
      <c r="S280" s="4"/>
      <c r="T280" s="4"/>
    </row>
    <row r="281" spans="1:20" s="34" customFormat="1" x14ac:dyDescent="0.2">
      <c r="A281" s="33">
        <v>4646</v>
      </c>
      <c r="B281" s="34" t="s">
        <v>261</v>
      </c>
      <c r="C281" s="36">
        <v>75660952</v>
      </c>
      <c r="D281" s="36">
        <f>jan!D281</f>
        <v>2901</v>
      </c>
      <c r="E281" s="37">
        <f t="shared" si="41"/>
        <v>26080.990003447088</v>
      </c>
      <c r="F281" s="38">
        <f t="shared" si="42"/>
        <v>1.1326006846699093</v>
      </c>
      <c r="G281" s="37">
        <f t="shared" si="43"/>
        <v>-1832.0793081636168</v>
      </c>
      <c r="H281" s="39">
        <f t="shared" si="44"/>
        <v>0</v>
      </c>
      <c r="I281" s="37">
        <f t="shared" si="45"/>
        <v>-1832.0793081636168</v>
      </c>
      <c r="J281" s="81">
        <f t="shared" si="46"/>
        <v>-312.51310507809114</v>
      </c>
      <c r="K281" s="37">
        <f t="shared" si="47"/>
        <v>-2144.5924132417081</v>
      </c>
      <c r="L281" s="37">
        <f t="shared" si="48"/>
        <v>-5314862.0729826521</v>
      </c>
      <c r="M281" s="37">
        <f t="shared" si="49"/>
        <v>-6221462.5908141956</v>
      </c>
      <c r="N281" s="41">
        <f>'jan-mai'!M281</f>
        <v>-8221255.0447591059</v>
      </c>
      <c r="O281" s="41">
        <f t="shared" si="50"/>
        <v>1999792.4539449103</v>
      </c>
      <c r="P281" s="4"/>
      <c r="Q281" s="4"/>
      <c r="R281" s="4"/>
      <c r="S281" s="4"/>
      <c r="T281" s="4"/>
    </row>
    <row r="282" spans="1:20" s="34" customFormat="1" x14ac:dyDescent="0.2">
      <c r="A282" s="33">
        <v>4647</v>
      </c>
      <c r="B282" s="34" t="s">
        <v>409</v>
      </c>
      <c r="C282" s="36">
        <v>477562664</v>
      </c>
      <c r="D282" s="36">
        <f>jan!D282</f>
        <v>22116</v>
      </c>
      <c r="E282" s="37">
        <f t="shared" si="41"/>
        <v>21593.536986796888</v>
      </c>
      <c r="F282" s="38">
        <f t="shared" si="42"/>
        <v>0.93772724012618913</v>
      </c>
      <c r="G282" s="37">
        <f t="shared" si="43"/>
        <v>860.39250182650358</v>
      </c>
      <c r="H282" s="39">
        <f t="shared" si="44"/>
        <v>0</v>
      </c>
      <c r="I282" s="37">
        <f t="shared" si="45"/>
        <v>860.39250182650358</v>
      </c>
      <c r="J282" s="81">
        <f t="shared" si="46"/>
        <v>-312.51310507809114</v>
      </c>
      <c r="K282" s="37">
        <f t="shared" si="47"/>
        <v>547.87939674841243</v>
      </c>
      <c r="L282" s="37">
        <f t="shared" si="48"/>
        <v>19028440.570394952</v>
      </c>
      <c r="M282" s="37">
        <f t="shared" si="49"/>
        <v>12116900.73848789</v>
      </c>
      <c r="N282" s="41">
        <f>'jan-mai'!M282</f>
        <v>8164913.2426430536</v>
      </c>
      <c r="O282" s="41">
        <f t="shared" si="50"/>
        <v>3951987.4958448363</v>
      </c>
      <c r="P282" s="4"/>
      <c r="Q282" s="4"/>
      <c r="R282" s="4"/>
      <c r="S282" s="4"/>
      <c r="T282" s="4"/>
    </row>
    <row r="283" spans="1:20" s="34" customFormat="1" x14ac:dyDescent="0.2">
      <c r="A283" s="33">
        <v>4648</v>
      </c>
      <c r="B283" s="34" t="s">
        <v>262</v>
      </c>
      <c r="C283" s="36">
        <v>81968220</v>
      </c>
      <c r="D283" s="36">
        <f>jan!D283</f>
        <v>3521</v>
      </c>
      <c r="E283" s="37">
        <f t="shared" si="41"/>
        <v>23279.812553251919</v>
      </c>
      <c r="F283" s="38">
        <f t="shared" si="42"/>
        <v>1.0109559350820432</v>
      </c>
      <c r="G283" s="37">
        <f t="shared" si="43"/>
        <v>-151.37283804651523</v>
      </c>
      <c r="H283" s="39">
        <f t="shared" si="44"/>
        <v>0</v>
      </c>
      <c r="I283" s="37">
        <f t="shared" si="45"/>
        <v>-151.37283804651523</v>
      </c>
      <c r="J283" s="81">
        <f t="shared" si="46"/>
        <v>-312.51310507809114</v>
      </c>
      <c r="K283" s="37">
        <f t="shared" si="47"/>
        <v>-463.88594312460634</v>
      </c>
      <c r="L283" s="37">
        <f t="shared" si="48"/>
        <v>-532983.76276178006</v>
      </c>
      <c r="M283" s="37">
        <f t="shared" si="49"/>
        <v>-1633342.4057417389</v>
      </c>
      <c r="N283" s="41">
        <f>'jan-mai'!M283</f>
        <v>-2881059.1689751172</v>
      </c>
      <c r="O283" s="41">
        <f t="shared" si="50"/>
        <v>1247716.7632333783</v>
      </c>
      <c r="P283" s="4"/>
      <c r="Q283" s="4"/>
      <c r="R283" s="4"/>
      <c r="S283" s="4"/>
      <c r="T283" s="4"/>
    </row>
    <row r="284" spans="1:20" s="34" customFormat="1" x14ac:dyDescent="0.2">
      <c r="A284" s="33">
        <v>4649</v>
      </c>
      <c r="B284" s="34" t="s">
        <v>410</v>
      </c>
      <c r="C284" s="36">
        <v>173644098</v>
      </c>
      <c r="D284" s="36">
        <f>jan!D284</f>
        <v>9527</v>
      </c>
      <c r="E284" s="37">
        <f t="shared" si="41"/>
        <v>18226.524404324551</v>
      </c>
      <c r="F284" s="38">
        <f t="shared" si="42"/>
        <v>0.79151036892243698</v>
      </c>
      <c r="G284" s="37">
        <f t="shared" si="43"/>
        <v>2880.6000513099052</v>
      </c>
      <c r="H284" s="39">
        <f t="shared" si="44"/>
        <v>874.38667278634125</v>
      </c>
      <c r="I284" s="37">
        <f t="shared" si="45"/>
        <v>3754.9867240962467</v>
      </c>
      <c r="J284" s="81">
        <f t="shared" si="46"/>
        <v>-312.51310507809114</v>
      </c>
      <c r="K284" s="37">
        <f t="shared" si="47"/>
        <v>3442.4736190181557</v>
      </c>
      <c r="L284" s="37">
        <f t="shared" si="48"/>
        <v>35773758.520464942</v>
      </c>
      <c r="M284" s="37">
        <f t="shared" si="49"/>
        <v>32796446.168385968</v>
      </c>
      <c r="N284" s="41">
        <f>'jan-mai'!M284</f>
        <v>27730986.090620711</v>
      </c>
      <c r="O284" s="41">
        <f t="shared" si="50"/>
        <v>5065460.0777652562</v>
      </c>
      <c r="P284" s="4"/>
      <c r="Q284" s="4"/>
      <c r="R284" s="4"/>
      <c r="S284" s="4"/>
      <c r="T284" s="4"/>
    </row>
    <row r="285" spans="1:20" s="34" customFormat="1" x14ac:dyDescent="0.2">
      <c r="A285" s="33">
        <v>4650</v>
      </c>
      <c r="B285" s="34" t="s">
        <v>263</v>
      </c>
      <c r="C285" s="36">
        <v>110545964</v>
      </c>
      <c r="D285" s="36">
        <f>jan!D285</f>
        <v>5875</v>
      </c>
      <c r="E285" s="37">
        <f t="shared" si="41"/>
        <v>18816.334297872341</v>
      </c>
      <c r="F285" s="38">
        <f t="shared" si="42"/>
        <v>0.81712362551925422</v>
      </c>
      <c r="G285" s="37">
        <f t="shared" si="43"/>
        <v>2526.7141151812311</v>
      </c>
      <c r="H285" s="39">
        <f t="shared" si="44"/>
        <v>667.95321004461471</v>
      </c>
      <c r="I285" s="37">
        <f t="shared" si="45"/>
        <v>3194.6673252258461</v>
      </c>
      <c r="J285" s="81">
        <f t="shared" si="46"/>
        <v>-312.51310507809114</v>
      </c>
      <c r="K285" s="37">
        <f t="shared" si="47"/>
        <v>2882.154220147755</v>
      </c>
      <c r="L285" s="37">
        <f t="shared" si="48"/>
        <v>18768670.535701845</v>
      </c>
      <c r="M285" s="37">
        <f t="shared" si="49"/>
        <v>16932656.04336806</v>
      </c>
      <c r="N285" s="41">
        <f>'jan-mai'!M285</f>
        <v>13574864.71172948</v>
      </c>
      <c r="O285" s="41">
        <f t="shared" si="50"/>
        <v>3357791.3316385802</v>
      </c>
      <c r="P285" s="4"/>
      <c r="Q285" s="4"/>
      <c r="R285" s="4"/>
      <c r="S285" s="4"/>
      <c r="T285" s="4"/>
    </row>
    <row r="286" spans="1:20" s="34" customFormat="1" x14ac:dyDescent="0.2">
      <c r="A286" s="33">
        <v>4651</v>
      </c>
      <c r="B286" s="34" t="s">
        <v>264</v>
      </c>
      <c r="C286" s="36">
        <v>138191125</v>
      </c>
      <c r="D286" s="36">
        <f>jan!D286</f>
        <v>7207</v>
      </c>
      <c r="E286" s="37">
        <f t="shared" si="41"/>
        <v>19174.569862633551</v>
      </c>
      <c r="F286" s="38">
        <f t="shared" si="42"/>
        <v>0.83268046771995408</v>
      </c>
      <c r="G286" s="37">
        <f t="shared" si="43"/>
        <v>2311.7727763245057</v>
      </c>
      <c r="H286" s="39">
        <f t="shared" si="44"/>
        <v>542.57076237819138</v>
      </c>
      <c r="I286" s="37">
        <f t="shared" si="45"/>
        <v>2854.3435387026971</v>
      </c>
      <c r="J286" s="81">
        <f t="shared" si="46"/>
        <v>-312.51310507809114</v>
      </c>
      <c r="K286" s="37">
        <f t="shared" si="47"/>
        <v>2541.830433624606</v>
      </c>
      <c r="L286" s="37">
        <f t="shared" si="48"/>
        <v>20571253.883430339</v>
      </c>
      <c r="M286" s="37">
        <f t="shared" si="49"/>
        <v>18318971.935132537</v>
      </c>
      <c r="N286" s="41">
        <f>'jan-mai'!M286</f>
        <v>19963766.979988825</v>
      </c>
      <c r="O286" s="41">
        <f t="shared" si="50"/>
        <v>-1644795.0448562875</v>
      </c>
      <c r="P286" s="4"/>
      <c r="Q286" s="4"/>
      <c r="R286" s="4"/>
      <c r="S286" s="4"/>
      <c r="T286" s="4"/>
    </row>
    <row r="287" spans="1:20" s="34" customFormat="1" x14ac:dyDescent="0.2">
      <c r="A287" s="33">
        <v>5001</v>
      </c>
      <c r="B287" s="34" t="s">
        <v>352</v>
      </c>
      <c r="C287" s="36">
        <v>4683507095</v>
      </c>
      <c r="D287" s="36">
        <f>jan!D287</f>
        <v>210496</v>
      </c>
      <c r="E287" s="37">
        <f t="shared" si="41"/>
        <v>22249.862681476134</v>
      </c>
      <c r="F287" s="38">
        <f t="shared" si="42"/>
        <v>0.96622903131823812</v>
      </c>
      <c r="G287" s="37">
        <f t="shared" si="43"/>
        <v>466.5970850189558</v>
      </c>
      <c r="H287" s="39">
        <f t="shared" si="44"/>
        <v>0</v>
      </c>
      <c r="I287" s="37">
        <f t="shared" si="45"/>
        <v>466.5970850189558</v>
      </c>
      <c r="J287" s="81">
        <f t="shared" si="46"/>
        <v>-312.51310507809114</v>
      </c>
      <c r="K287" s="37">
        <f t="shared" si="47"/>
        <v>154.08397994086465</v>
      </c>
      <c r="L287" s="37">
        <f t="shared" si="48"/>
        <v>98216820.008150116</v>
      </c>
      <c r="M287" s="37">
        <f t="shared" si="49"/>
        <v>32434061.441632245</v>
      </c>
      <c r="N287" s="41">
        <f>'jan-mai'!M287</f>
        <v>23230765.242945921</v>
      </c>
      <c r="O287" s="41">
        <f t="shared" si="50"/>
        <v>9203296.1986863241</v>
      </c>
      <c r="P287" s="4"/>
      <c r="Q287" s="4"/>
      <c r="R287" s="4"/>
      <c r="S287" s="4"/>
      <c r="T287" s="4"/>
    </row>
    <row r="288" spans="1:20" s="34" customFormat="1" x14ac:dyDescent="0.2">
      <c r="A288" s="33">
        <v>5006</v>
      </c>
      <c r="B288" s="34" t="s">
        <v>353</v>
      </c>
      <c r="C288" s="36">
        <v>401340041</v>
      </c>
      <c r="D288" s="36">
        <f>jan!D288</f>
        <v>24004</v>
      </c>
      <c r="E288" s="37">
        <f t="shared" si="41"/>
        <v>16719.715089151807</v>
      </c>
      <c r="F288" s="38">
        <f t="shared" si="42"/>
        <v>0.72607522777917188</v>
      </c>
      <c r="G288" s="37">
        <f t="shared" si="43"/>
        <v>3784.6856404135519</v>
      </c>
      <c r="H288" s="39">
        <f t="shared" si="44"/>
        <v>1401.7699330968017</v>
      </c>
      <c r="I288" s="37">
        <f t="shared" si="45"/>
        <v>5186.4555735103531</v>
      </c>
      <c r="J288" s="81">
        <f t="shared" si="46"/>
        <v>-312.51310507809114</v>
      </c>
      <c r="K288" s="37">
        <f t="shared" si="47"/>
        <v>4873.9424684322621</v>
      </c>
      <c r="L288" s="37">
        <f t="shared" si="48"/>
        <v>124495679.58654252</v>
      </c>
      <c r="M288" s="37">
        <f t="shared" si="49"/>
        <v>116994115.01224802</v>
      </c>
      <c r="N288" s="41">
        <f>'jan-mai'!M288</f>
        <v>92660074.301124156</v>
      </c>
      <c r="O288" s="41">
        <f t="shared" si="50"/>
        <v>24334040.711123869</v>
      </c>
      <c r="P288" s="4"/>
      <c r="Q288" s="4"/>
      <c r="R288" s="4"/>
      <c r="S288" s="4"/>
      <c r="T288" s="4"/>
    </row>
    <row r="289" spans="1:20" s="34" customFormat="1" x14ac:dyDescent="0.2">
      <c r="A289" s="33">
        <v>5007</v>
      </c>
      <c r="B289" s="34" t="s">
        <v>354</v>
      </c>
      <c r="C289" s="36">
        <v>264662110</v>
      </c>
      <c r="D289" s="36">
        <f>jan!D289</f>
        <v>15001</v>
      </c>
      <c r="E289" s="37">
        <f t="shared" si="41"/>
        <v>17642.964469035396</v>
      </c>
      <c r="F289" s="38">
        <f t="shared" si="42"/>
        <v>0.76616852483725972</v>
      </c>
      <c r="G289" s="37">
        <f t="shared" si="43"/>
        <v>3230.7360124833981</v>
      </c>
      <c r="H289" s="39">
        <f t="shared" si="44"/>
        <v>1078.6326501375454</v>
      </c>
      <c r="I289" s="37">
        <f t="shared" si="45"/>
        <v>4309.3686626209437</v>
      </c>
      <c r="J289" s="81">
        <f t="shared" si="46"/>
        <v>-312.51310507809114</v>
      </c>
      <c r="K289" s="37">
        <f t="shared" si="47"/>
        <v>3996.8555575428527</v>
      </c>
      <c r="L289" s="37">
        <f t="shared" si="48"/>
        <v>64644839.307976775</v>
      </c>
      <c r="M289" s="37">
        <f t="shared" si="49"/>
        <v>59956830.218700334</v>
      </c>
      <c r="N289" s="41">
        <f>'jan-mai'!M289</f>
        <v>46706003.730749585</v>
      </c>
      <c r="O289" s="41">
        <f t="shared" si="50"/>
        <v>13250826.48795075</v>
      </c>
      <c r="P289" s="4"/>
      <c r="Q289" s="4"/>
      <c r="R289" s="4"/>
      <c r="S289" s="4"/>
      <c r="T289" s="4"/>
    </row>
    <row r="290" spans="1:20" s="34" customFormat="1" x14ac:dyDescent="0.2">
      <c r="A290" s="33">
        <v>5014</v>
      </c>
      <c r="B290" s="34" t="s">
        <v>356</v>
      </c>
      <c r="C290" s="36">
        <v>201635437</v>
      </c>
      <c r="D290" s="36">
        <f>jan!D290</f>
        <v>5265</v>
      </c>
      <c r="E290" s="37">
        <f t="shared" si="41"/>
        <v>38297.328964862296</v>
      </c>
      <c r="F290" s="38">
        <f t="shared" si="42"/>
        <v>1.6631109862355262</v>
      </c>
      <c r="G290" s="37">
        <f t="shared" si="43"/>
        <v>-9161.8826850127407</v>
      </c>
      <c r="H290" s="39">
        <f t="shared" si="44"/>
        <v>0</v>
      </c>
      <c r="I290" s="37">
        <f t="shared" si="45"/>
        <v>-9161.8826850127407</v>
      </c>
      <c r="J290" s="81">
        <f t="shared" si="46"/>
        <v>-312.51310507809114</v>
      </c>
      <c r="K290" s="37">
        <f t="shared" si="47"/>
        <v>-9474.3957900908317</v>
      </c>
      <c r="L290" s="37">
        <f t="shared" si="48"/>
        <v>-48237312.336592078</v>
      </c>
      <c r="M290" s="37">
        <f t="shared" si="49"/>
        <v>-49882693.834828228</v>
      </c>
      <c r="N290" s="41">
        <f>'jan-mai'!M290</f>
        <v>-37395525.817737572</v>
      </c>
      <c r="O290" s="41">
        <f t="shared" si="50"/>
        <v>-12487168.017090656</v>
      </c>
      <c r="P290" s="4"/>
      <c r="Q290" s="4"/>
      <c r="R290" s="4"/>
      <c r="S290" s="4"/>
      <c r="T290" s="4"/>
    </row>
    <row r="291" spans="1:20" s="34" customFormat="1" x14ac:dyDescent="0.2">
      <c r="A291" s="33">
        <v>5020</v>
      </c>
      <c r="B291" s="34" t="s">
        <v>359</v>
      </c>
      <c r="C291" s="36">
        <v>15179659</v>
      </c>
      <c r="D291" s="36">
        <f>jan!D291</f>
        <v>904</v>
      </c>
      <c r="E291" s="37">
        <f t="shared" si="41"/>
        <v>16791.658185840708</v>
      </c>
      <c r="F291" s="38">
        <f t="shared" si="42"/>
        <v>0.72919944969545469</v>
      </c>
      <c r="G291" s="37">
        <f t="shared" si="43"/>
        <v>3741.5197824002112</v>
      </c>
      <c r="H291" s="39">
        <f t="shared" si="44"/>
        <v>1376.5898492556862</v>
      </c>
      <c r="I291" s="37">
        <f t="shared" si="45"/>
        <v>5118.1096316558978</v>
      </c>
      <c r="J291" s="81">
        <f t="shared" si="46"/>
        <v>-312.51310507809114</v>
      </c>
      <c r="K291" s="37">
        <f t="shared" si="47"/>
        <v>4805.5965265778068</v>
      </c>
      <c r="L291" s="37">
        <f t="shared" si="48"/>
        <v>4626771.1070169313</v>
      </c>
      <c r="M291" s="37">
        <f t="shared" si="49"/>
        <v>4344259.2600263376</v>
      </c>
      <c r="N291" s="41">
        <f>'jan-mai'!M291</f>
        <v>3509607.9250048422</v>
      </c>
      <c r="O291" s="41">
        <f t="shared" si="50"/>
        <v>834651.33502149535</v>
      </c>
      <c r="P291" s="4"/>
      <c r="Q291" s="4"/>
      <c r="R291" s="4"/>
      <c r="S291" s="4"/>
      <c r="T291" s="4"/>
    </row>
    <row r="292" spans="1:20" s="34" customFormat="1" x14ac:dyDescent="0.2">
      <c r="A292" s="33">
        <v>5021</v>
      </c>
      <c r="B292" s="34" t="s">
        <v>360</v>
      </c>
      <c r="C292" s="36">
        <v>132407594</v>
      </c>
      <c r="D292" s="36">
        <f>jan!D292</f>
        <v>7066</v>
      </c>
      <c r="E292" s="37">
        <f t="shared" si="41"/>
        <v>18738.691480328333</v>
      </c>
      <c r="F292" s="38">
        <f t="shared" si="42"/>
        <v>0.81375188586142588</v>
      </c>
      <c r="G292" s="37">
        <f t="shared" si="43"/>
        <v>2573.2998057076366</v>
      </c>
      <c r="H292" s="39">
        <f t="shared" si="44"/>
        <v>695.12819618501771</v>
      </c>
      <c r="I292" s="37">
        <f t="shared" si="45"/>
        <v>3268.4280018926543</v>
      </c>
      <c r="J292" s="81">
        <f t="shared" si="46"/>
        <v>-312.51310507809114</v>
      </c>
      <c r="K292" s="37">
        <f t="shared" si="47"/>
        <v>2955.9148968145632</v>
      </c>
      <c r="L292" s="37">
        <f t="shared" si="48"/>
        <v>23094712.261373494</v>
      </c>
      <c r="M292" s="37">
        <f t="shared" si="49"/>
        <v>20886494.660891704</v>
      </c>
      <c r="N292" s="41">
        <f>'jan-mai'!M292</f>
        <v>17469608.716907315</v>
      </c>
      <c r="O292" s="41">
        <f t="shared" si="50"/>
        <v>3416885.9439843893</v>
      </c>
      <c r="P292" s="4"/>
      <c r="Q292" s="4"/>
      <c r="R292" s="4"/>
      <c r="S292" s="4"/>
      <c r="T292" s="4"/>
    </row>
    <row r="293" spans="1:20" s="34" customFormat="1" x14ac:dyDescent="0.2">
      <c r="A293" s="33">
        <v>5022</v>
      </c>
      <c r="B293" s="34" t="s">
        <v>361</v>
      </c>
      <c r="C293" s="36">
        <v>42908415</v>
      </c>
      <c r="D293" s="36">
        <f>jan!D293</f>
        <v>2443</v>
      </c>
      <c r="E293" s="37">
        <f t="shared" si="41"/>
        <v>17563.821121571837</v>
      </c>
      <c r="F293" s="38">
        <f t="shared" si="42"/>
        <v>0.76273162272915529</v>
      </c>
      <c r="G293" s="37">
        <f t="shared" si="43"/>
        <v>3278.2220209615339</v>
      </c>
      <c r="H293" s="39">
        <f t="shared" si="44"/>
        <v>1106.3328217497913</v>
      </c>
      <c r="I293" s="37">
        <f t="shared" si="45"/>
        <v>4384.5548427113254</v>
      </c>
      <c r="J293" s="81">
        <f t="shared" si="46"/>
        <v>-312.51310507809114</v>
      </c>
      <c r="K293" s="37">
        <f t="shared" si="47"/>
        <v>4072.0417376332343</v>
      </c>
      <c r="L293" s="37">
        <f t="shared" si="48"/>
        <v>10711467.480743768</v>
      </c>
      <c r="M293" s="37">
        <f t="shared" si="49"/>
        <v>9947997.9650379922</v>
      </c>
      <c r="N293" s="41">
        <f>'jan-mai'!M293</f>
        <v>6968228.5592774628</v>
      </c>
      <c r="O293" s="41">
        <f t="shared" si="50"/>
        <v>2979769.4057605295</v>
      </c>
      <c r="P293" s="4"/>
      <c r="Q293" s="4"/>
      <c r="R293" s="4"/>
      <c r="S293" s="4"/>
      <c r="T293" s="4"/>
    </row>
    <row r="294" spans="1:20" s="34" customFormat="1" x14ac:dyDescent="0.2">
      <c r="A294" s="33">
        <v>5025</v>
      </c>
      <c r="B294" s="34" t="s">
        <v>362</v>
      </c>
      <c r="C294" s="36">
        <v>103438288</v>
      </c>
      <c r="D294" s="36">
        <f>jan!D294</f>
        <v>5572</v>
      </c>
      <c r="E294" s="37">
        <f t="shared" si="41"/>
        <v>18563.942569992822</v>
      </c>
      <c r="F294" s="38">
        <f t="shared" si="42"/>
        <v>0.80616318867373626</v>
      </c>
      <c r="G294" s="37">
        <f t="shared" si="43"/>
        <v>2678.1491519089432</v>
      </c>
      <c r="H294" s="39">
        <f t="shared" si="44"/>
        <v>756.29031480244657</v>
      </c>
      <c r="I294" s="37">
        <f t="shared" si="45"/>
        <v>3434.4394667113897</v>
      </c>
      <c r="J294" s="81">
        <f t="shared" si="46"/>
        <v>-312.51310507809114</v>
      </c>
      <c r="K294" s="37">
        <f t="shared" si="47"/>
        <v>3121.9263616332987</v>
      </c>
      <c r="L294" s="37">
        <f t="shared" si="48"/>
        <v>19136696.708515864</v>
      </c>
      <c r="M294" s="37">
        <f t="shared" si="49"/>
        <v>17395373.687020741</v>
      </c>
      <c r="N294" s="41">
        <f>'jan-mai'!M294</f>
        <v>14669462.618724531</v>
      </c>
      <c r="O294" s="41">
        <f t="shared" si="50"/>
        <v>2725911.0682962108</v>
      </c>
      <c r="P294" s="4"/>
      <c r="Q294" s="4"/>
      <c r="R294" s="4"/>
      <c r="S294" s="4"/>
      <c r="T294" s="4"/>
    </row>
    <row r="295" spans="1:20" s="34" customFormat="1" x14ac:dyDescent="0.2">
      <c r="A295" s="33">
        <v>5026</v>
      </c>
      <c r="B295" s="34" t="s">
        <v>363</v>
      </c>
      <c r="C295" s="36">
        <v>31138690</v>
      </c>
      <c r="D295" s="36">
        <f>jan!D295</f>
        <v>1953</v>
      </c>
      <c r="E295" s="37">
        <f t="shared" si="41"/>
        <v>15944.029697900665</v>
      </c>
      <c r="F295" s="38">
        <f t="shared" si="42"/>
        <v>0.69239008756388964</v>
      </c>
      <c r="G295" s="37">
        <f t="shared" si="43"/>
        <v>4250.0968751642367</v>
      </c>
      <c r="H295" s="39">
        <f t="shared" si="44"/>
        <v>1673.2598200347013</v>
      </c>
      <c r="I295" s="37">
        <f t="shared" si="45"/>
        <v>5923.3566951989378</v>
      </c>
      <c r="J295" s="81">
        <f t="shared" si="46"/>
        <v>-312.51310507809114</v>
      </c>
      <c r="K295" s="37">
        <f t="shared" si="47"/>
        <v>5610.8435901208468</v>
      </c>
      <c r="L295" s="37">
        <f t="shared" si="48"/>
        <v>11568315.625723526</v>
      </c>
      <c r="M295" s="37">
        <f t="shared" si="49"/>
        <v>10957977.531506013</v>
      </c>
      <c r="N295" s="41">
        <f>'jan-mai'!M295</f>
        <v>8738695.016299177</v>
      </c>
      <c r="O295" s="41">
        <f t="shared" si="50"/>
        <v>2219282.5152068362</v>
      </c>
      <c r="P295" s="4"/>
      <c r="Q295" s="4"/>
      <c r="R295" s="4"/>
      <c r="S295" s="4"/>
      <c r="T295" s="4"/>
    </row>
    <row r="296" spans="1:20" s="34" customFormat="1" x14ac:dyDescent="0.2">
      <c r="A296" s="33">
        <v>5027</v>
      </c>
      <c r="B296" s="34" t="s">
        <v>364</v>
      </c>
      <c r="C296" s="36">
        <v>97726727</v>
      </c>
      <c r="D296" s="36">
        <f>jan!D296</f>
        <v>6120</v>
      </c>
      <c r="E296" s="37">
        <f t="shared" si="41"/>
        <v>15968.419444444444</v>
      </c>
      <c r="F296" s="38">
        <f t="shared" si="42"/>
        <v>0.69344924381642292</v>
      </c>
      <c r="G296" s="37">
        <f t="shared" si="43"/>
        <v>4235.46302723797</v>
      </c>
      <c r="H296" s="39">
        <f t="shared" si="44"/>
        <v>1664.7234087443787</v>
      </c>
      <c r="I296" s="37">
        <f t="shared" si="45"/>
        <v>5900.1864359823485</v>
      </c>
      <c r="J296" s="81">
        <f t="shared" si="46"/>
        <v>-312.51310507809114</v>
      </c>
      <c r="K296" s="37">
        <f t="shared" si="47"/>
        <v>5587.6733309042575</v>
      </c>
      <c r="L296" s="37">
        <f t="shared" si="48"/>
        <v>36109140.988211975</v>
      </c>
      <c r="M296" s="37">
        <f t="shared" si="49"/>
        <v>34196560.785134055</v>
      </c>
      <c r="N296" s="41">
        <f>'jan-mai'!M296</f>
        <v>28083084.25821862</v>
      </c>
      <c r="O296" s="41">
        <f t="shared" si="50"/>
        <v>6113476.5269154347</v>
      </c>
      <c r="P296" s="4"/>
      <c r="Q296" s="4"/>
      <c r="R296" s="4"/>
      <c r="S296" s="4"/>
      <c r="T296" s="4"/>
    </row>
    <row r="297" spans="1:20" s="34" customFormat="1" x14ac:dyDescent="0.2">
      <c r="A297" s="33">
        <v>5028</v>
      </c>
      <c r="B297" s="34" t="s">
        <v>365</v>
      </c>
      <c r="C297" s="36">
        <v>302362257</v>
      </c>
      <c r="D297" s="36">
        <f>jan!D297</f>
        <v>17123</v>
      </c>
      <c r="E297" s="37">
        <f t="shared" si="41"/>
        <v>17658.252467441453</v>
      </c>
      <c r="F297" s="38">
        <f t="shared" si="42"/>
        <v>0.76683242591845502</v>
      </c>
      <c r="G297" s="37">
        <f t="shared" si="43"/>
        <v>3221.5632134397642</v>
      </c>
      <c r="H297" s="39">
        <f t="shared" si="44"/>
        <v>1073.2818506954256</v>
      </c>
      <c r="I297" s="37">
        <f t="shared" si="45"/>
        <v>4294.8450641351901</v>
      </c>
      <c r="J297" s="81">
        <f t="shared" si="46"/>
        <v>-312.51310507809114</v>
      </c>
      <c r="K297" s="37">
        <f t="shared" si="47"/>
        <v>3982.3319590570991</v>
      </c>
      <c r="L297" s="37">
        <f t="shared" si="48"/>
        <v>73540632.033186853</v>
      </c>
      <c r="M297" s="37">
        <f t="shared" si="49"/>
        <v>68189470.134934708</v>
      </c>
      <c r="N297" s="41">
        <f>'jan-mai'!M297</f>
        <v>54232892.032586202</v>
      </c>
      <c r="O297" s="41">
        <f t="shared" si="50"/>
        <v>13956578.102348506</v>
      </c>
      <c r="P297" s="4"/>
      <c r="Q297" s="4"/>
      <c r="R297" s="4"/>
      <c r="S297" s="4"/>
      <c r="T297" s="4"/>
    </row>
    <row r="298" spans="1:20" s="34" customFormat="1" x14ac:dyDescent="0.2">
      <c r="A298" s="33">
        <v>5029</v>
      </c>
      <c r="B298" s="34" t="s">
        <v>366</v>
      </c>
      <c r="C298" s="36">
        <v>147730175</v>
      </c>
      <c r="D298" s="36">
        <f>jan!D298</f>
        <v>8360</v>
      </c>
      <c r="E298" s="37">
        <f t="shared" si="41"/>
        <v>17671.073564593302</v>
      </c>
      <c r="F298" s="38">
        <f t="shared" si="42"/>
        <v>0.7673891986257213</v>
      </c>
      <c r="G298" s="37">
        <f t="shared" si="43"/>
        <v>3213.8705551486551</v>
      </c>
      <c r="H298" s="39">
        <f t="shared" si="44"/>
        <v>1068.7944666922785</v>
      </c>
      <c r="I298" s="37">
        <f t="shared" si="45"/>
        <v>4282.6650218409341</v>
      </c>
      <c r="J298" s="81">
        <f t="shared" si="46"/>
        <v>-312.51310507809114</v>
      </c>
      <c r="K298" s="37">
        <f t="shared" si="47"/>
        <v>3970.151916762843</v>
      </c>
      <c r="L298" s="37">
        <f t="shared" si="48"/>
        <v>35803079.582590207</v>
      </c>
      <c r="M298" s="37">
        <f t="shared" si="49"/>
        <v>33190470.024137367</v>
      </c>
      <c r="N298" s="41">
        <f>'jan-mai'!M298</f>
        <v>25204714.154690798</v>
      </c>
      <c r="O298" s="41">
        <f t="shared" si="50"/>
        <v>7985755.8694465682</v>
      </c>
      <c r="P298" s="4"/>
      <c r="Q298" s="4"/>
      <c r="R298" s="4"/>
      <c r="S298" s="4"/>
      <c r="T298" s="4"/>
    </row>
    <row r="299" spans="1:20" s="34" customFormat="1" x14ac:dyDescent="0.2">
      <c r="A299" s="33">
        <v>5031</v>
      </c>
      <c r="B299" s="34" t="s">
        <v>367</v>
      </c>
      <c r="C299" s="36">
        <v>292507161</v>
      </c>
      <c r="D299" s="36">
        <f>jan!D299</f>
        <v>14425</v>
      </c>
      <c r="E299" s="37">
        <f t="shared" si="41"/>
        <v>20277.792790294629</v>
      </c>
      <c r="F299" s="38">
        <f t="shared" si="42"/>
        <v>0.88058934859630622</v>
      </c>
      <c r="G299" s="37">
        <f t="shared" si="43"/>
        <v>1649.8390197278588</v>
      </c>
      <c r="H299" s="39">
        <f t="shared" si="44"/>
        <v>156.44273769681422</v>
      </c>
      <c r="I299" s="37">
        <f t="shared" si="45"/>
        <v>1806.2817574246731</v>
      </c>
      <c r="J299" s="81">
        <f t="shared" si="46"/>
        <v>-312.51310507809114</v>
      </c>
      <c r="K299" s="37">
        <f t="shared" si="47"/>
        <v>1493.7686523465818</v>
      </c>
      <c r="L299" s="37">
        <f t="shared" si="48"/>
        <v>26055614.35085091</v>
      </c>
      <c r="M299" s="37">
        <f t="shared" si="49"/>
        <v>21547612.810099442</v>
      </c>
      <c r="N299" s="41">
        <f>'jan-mai'!M299</f>
        <v>14403667.718799602</v>
      </c>
      <c r="O299" s="41">
        <f t="shared" si="50"/>
        <v>7143945.0912998393</v>
      </c>
      <c r="P299" s="4"/>
      <c r="Q299" s="4"/>
      <c r="R299" s="4"/>
      <c r="S299" s="4"/>
      <c r="T299" s="4"/>
    </row>
    <row r="300" spans="1:20" s="34" customFormat="1" x14ac:dyDescent="0.2">
      <c r="A300" s="33">
        <v>5032</v>
      </c>
      <c r="B300" s="34" t="s">
        <v>368</v>
      </c>
      <c r="C300" s="36">
        <v>73064757</v>
      </c>
      <c r="D300" s="36">
        <f>jan!D300</f>
        <v>4090</v>
      </c>
      <c r="E300" s="37">
        <f t="shared" si="41"/>
        <v>17864.243765281175</v>
      </c>
      <c r="F300" s="38">
        <f t="shared" si="42"/>
        <v>0.77577786414524308</v>
      </c>
      <c r="G300" s="37">
        <f t="shared" si="43"/>
        <v>3097.9684347359312</v>
      </c>
      <c r="H300" s="39">
        <f t="shared" si="44"/>
        <v>1001.1848964515228</v>
      </c>
      <c r="I300" s="37">
        <f t="shared" si="45"/>
        <v>4099.1533311874537</v>
      </c>
      <c r="J300" s="81">
        <f t="shared" si="46"/>
        <v>-312.51310507809114</v>
      </c>
      <c r="K300" s="37">
        <f t="shared" si="47"/>
        <v>3786.6402261093626</v>
      </c>
      <c r="L300" s="37">
        <f t="shared" si="48"/>
        <v>16765537.124556685</v>
      </c>
      <c r="M300" s="37">
        <f t="shared" si="49"/>
        <v>15487358.524787294</v>
      </c>
      <c r="N300" s="41">
        <f>'jan-mai'!M300</f>
        <v>12026299.230165713</v>
      </c>
      <c r="O300" s="41">
        <f t="shared" si="50"/>
        <v>3461059.2946215812</v>
      </c>
      <c r="P300" s="4"/>
      <c r="Q300" s="4"/>
      <c r="R300" s="4"/>
      <c r="S300" s="4"/>
      <c r="T300" s="4"/>
    </row>
    <row r="301" spans="1:20" s="34" customFormat="1" x14ac:dyDescent="0.2">
      <c r="A301" s="33">
        <v>5033</v>
      </c>
      <c r="B301" s="34" t="s">
        <v>369</v>
      </c>
      <c r="C301" s="36">
        <v>26688186</v>
      </c>
      <c r="D301" s="36">
        <f>jan!D301</f>
        <v>750</v>
      </c>
      <c r="E301" s="37">
        <f t="shared" si="41"/>
        <v>35584.248</v>
      </c>
      <c r="F301" s="38">
        <f t="shared" si="42"/>
        <v>1.5452919403342087</v>
      </c>
      <c r="G301" s="37">
        <f t="shared" si="43"/>
        <v>-7534.0341060953633</v>
      </c>
      <c r="H301" s="39">
        <f t="shared" si="44"/>
        <v>0</v>
      </c>
      <c r="I301" s="37">
        <f t="shared" si="45"/>
        <v>-7534.0341060953633</v>
      </c>
      <c r="J301" s="81">
        <f t="shared" si="46"/>
        <v>-312.51310507809114</v>
      </c>
      <c r="K301" s="37">
        <f t="shared" si="47"/>
        <v>-7846.5472111734543</v>
      </c>
      <c r="L301" s="37">
        <f t="shared" si="48"/>
        <v>-5650525.5795715228</v>
      </c>
      <c r="M301" s="37">
        <f t="shared" si="49"/>
        <v>-5884910.4083800912</v>
      </c>
      <c r="N301" s="41">
        <f>'jan-mai'!M301</f>
        <v>-6252246.9147774316</v>
      </c>
      <c r="O301" s="41">
        <f t="shared" si="50"/>
        <v>367336.50639734045</v>
      </c>
      <c r="P301" s="4"/>
      <c r="Q301" s="4"/>
      <c r="R301" s="4"/>
      <c r="S301" s="4"/>
      <c r="T301" s="4"/>
    </row>
    <row r="302" spans="1:20" s="34" customFormat="1" x14ac:dyDescent="0.2">
      <c r="A302" s="33">
        <v>5034</v>
      </c>
      <c r="B302" s="34" t="s">
        <v>370</v>
      </c>
      <c r="C302" s="36">
        <v>40731243</v>
      </c>
      <c r="D302" s="36">
        <f>jan!D302</f>
        <v>2399</v>
      </c>
      <c r="E302" s="37">
        <f t="shared" si="41"/>
        <v>16978.425593997497</v>
      </c>
      <c r="F302" s="38">
        <f t="shared" si="42"/>
        <v>0.73731006567761059</v>
      </c>
      <c r="G302" s="37">
        <f t="shared" si="43"/>
        <v>3629.4593375061377</v>
      </c>
      <c r="H302" s="39">
        <f t="shared" si="44"/>
        <v>1311.22125640081</v>
      </c>
      <c r="I302" s="37">
        <f t="shared" si="45"/>
        <v>4940.6805939069473</v>
      </c>
      <c r="J302" s="81">
        <f t="shared" si="46"/>
        <v>-312.51310507809114</v>
      </c>
      <c r="K302" s="37">
        <f t="shared" si="47"/>
        <v>4628.1674888288562</v>
      </c>
      <c r="L302" s="37">
        <f t="shared" si="48"/>
        <v>11852692.744782766</v>
      </c>
      <c r="M302" s="37">
        <f t="shared" si="49"/>
        <v>11102973.805700427</v>
      </c>
      <c r="N302" s="41">
        <f>'jan-mai'!M302</f>
        <v>7804904.4739896199</v>
      </c>
      <c r="O302" s="41">
        <f t="shared" si="50"/>
        <v>3298069.331710807</v>
      </c>
      <c r="P302" s="4"/>
      <c r="Q302" s="4"/>
      <c r="R302" s="4"/>
      <c r="S302" s="4"/>
      <c r="T302" s="4"/>
    </row>
    <row r="303" spans="1:20" s="34" customFormat="1" x14ac:dyDescent="0.2">
      <c r="A303" s="33">
        <v>5035</v>
      </c>
      <c r="B303" s="34" t="s">
        <v>371</v>
      </c>
      <c r="C303" s="36">
        <v>435363842</v>
      </c>
      <c r="D303" s="36">
        <f>jan!D303</f>
        <v>24287</v>
      </c>
      <c r="E303" s="37">
        <f t="shared" si="41"/>
        <v>17925.797422489399</v>
      </c>
      <c r="F303" s="38">
        <f t="shared" si="42"/>
        <v>0.77845091123006449</v>
      </c>
      <c r="G303" s="37">
        <f t="shared" si="43"/>
        <v>3061.0362404109969</v>
      </c>
      <c r="H303" s="39">
        <f t="shared" si="44"/>
        <v>979.64111642864452</v>
      </c>
      <c r="I303" s="37">
        <f t="shared" si="45"/>
        <v>4040.6773568396416</v>
      </c>
      <c r="J303" s="81">
        <f t="shared" si="46"/>
        <v>-312.51310507809114</v>
      </c>
      <c r="K303" s="37">
        <f t="shared" si="47"/>
        <v>3728.1642517615505</v>
      </c>
      <c r="L303" s="37">
        <f t="shared" si="48"/>
        <v>98135930.96556437</v>
      </c>
      <c r="M303" s="37">
        <f t="shared" si="49"/>
        <v>90545925.182532772</v>
      </c>
      <c r="N303" s="41">
        <f>'jan-mai'!M303</f>
        <v>72293781.528089151</v>
      </c>
      <c r="O303" s="41">
        <f t="shared" si="50"/>
        <v>18252143.654443622</v>
      </c>
      <c r="P303" s="4"/>
      <c r="Q303" s="4"/>
      <c r="R303" s="4"/>
      <c r="S303" s="4"/>
      <c r="T303" s="4"/>
    </row>
    <row r="304" spans="1:20" s="34" customFormat="1" x14ac:dyDescent="0.2">
      <c r="A304" s="33">
        <v>5036</v>
      </c>
      <c r="B304" s="34" t="s">
        <v>372</v>
      </c>
      <c r="C304" s="36">
        <v>40973552</v>
      </c>
      <c r="D304" s="36">
        <f>jan!D304</f>
        <v>2608</v>
      </c>
      <c r="E304" s="37">
        <f t="shared" si="41"/>
        <v>15710.717791411043</v>
      </c>
      <c r="F304" s="38">
        <f t="shared" si="42"/>
        <v>0.68225821661125852</v>
      </c>
      <c r="G304" s="37">
        <f t="shared" si="43"/>
        <v>4390.0840190580102</v>
      </c>
      <c r="H304" s="39">
        <f t="shared" si="44"/>
        <v>1754.9189873060689</v>
      </c>
      <c r="I304" s="37">
        <f t="shared" si="45"/>
        <v>6145.0030063640788</v>
      </c>
      <c r="J304" s="81">
        <f t="shared" si="46"/>
        <v>-312.51310507809114</v>
      </c>
      <c r="K304" s="37">
        <f t="shared" si="47"/>
        <v>5832.4899012859878</v>
      </c>
      <c r="L304" s="37">
        <f t="shared" si="48"/>
        <v>16026167.840597518</v>
      </c>
      <c r="M304" s="37">
        <f t="shared" si="49"/>
        <v>15211133.662553856</v>
      </c>
      <c r="N304" s="41">
        <f>'jan-mai'!M304</f>
        <v>12661697.941606892</v>
      </c>
      <c r="O304" s="41">
        <f t="shared" si="50"/>
        <v>2549435.7209469639</v>
      </c>
      <c r="P304" s="4"/>
      <c r="Q304" s="4"/>
      <c r="R304" s="4"/>
      <c r="S304" s="4"/>
      <c r="T304" s="4"/>
    </row>
    <row r="305" spans="1:20" s="34" customFormat="1" x14ac:dyDescent="0.2">
      <c r="A305" s="33">
        <v>5037</v>
      </c>
      <c r="B305" s="34" t="s">
        <v>373</v>
      </c>
      <c r="C305" s="36">
        <v>349325027</v>
      </c>
      <c r="D305" s="36">
        <f>jan!D305</f>
        <v>20171</v>
      </c>
      <c r="E305" s="37">
        <f t="shared" si="41"/>
        <v>17318.180903276982</v>
      </c>
      <c r="F305" s="38">
        <f t="shared" si="42"/>
        <v>0.75206437890955924</v>
      </c>
      <c r="G305" s="37">
        <f t="shared" si="43"/>
        <v>3425.6061519384471</v>
      </c>
      <c r="H305" s="39">
        <f t="shared" si="44"/>
        <v>1192.3068981529905</v>
      </c>
      <c r="I305" s="37">
        <f t="shared" si="45"/>
        <v>4617.913050091438</v>
      </c>
      <c r="J305" s="81">
        <f t="shared" si="46"/>
        <v>-312.51310507809114</v>
      </c>
      <c r="K305" s="37">
        <f t="shared" si="47"/>
        <v>4305.399945013347</v>
      </c>
      <c r="L305" s="37">
        <f t="shared" si="48"/>
        <v>93147924.13339439</v>
      </c>
      <c r="M305" s="37">
        <f t="shared" si="49"/>
        <v>86844222.290864214</v>
      </c>
      <c r="N305" s="41">
        <f>'jan-mai'!M305</f>
        <v>68928140.12707153</v>
      </c>
      <c r="O305" s="41">
        <f t="shared" si="50"/>
        <v>17916082.163792685</v>
      </c>
      <c r="P305" s="4"/>
      <c r="Q305" s="4"/>
      <c r="R305" s="4"/>
      <c r="S305" s="4"/>
      <c r="T305" s="4"/>
    </row>
    <row r="306" spans="1:20" s="34" customFormat="1" x14ac:dyDescent="0.2">
      <c r="A306" s="33">
        <v>5038</v>
      </c>
      <c r="B306" s="34" t="s">
        <v>374</v>
      </c>
      <c r="C306" s="36">
        <v>243496330</v>
      </c>
      <c r="D306" s="36">
        <f>jan!D306</f>
        <v>14955</v>
      </c>
      <c r="E306" s="37">
        <f t="shared" si="41"/>
        <v>16281.934470076898</v>
      </c>
      <c r="F306" s="38">
        <f t="shared" si="42"/>
        <v>0.70706403883143931</v>
      </c>
      <c r="G306" s="37">
        <f t="shared" si="43"/>
        <v>4047.354011858497</v>
      </c>
      <c r="H306" s="39">
        <f t="shared" si="44"/>
        <v>1554.9931497730199</v>
      </c>
      <c r="I306" s="37">
        <f t="shared" si="45"/>
        <v>5602.3471616315164</v>
      </c>
      <c r="J306" s="81">
        <f t="shared" si="46"/>
        <v>-312.51310507809114</v>
      </c>
      <c r="K306" s="37">
        <f t="shared" si="47"/>
        <v>5289.8340565534254</v>
      </c>
      <c r="L306" s="37">
        <f t="shared" si="48"/>
        <v>83783101.802199334</v>
      </c>
      <c r="M306" s="37">
        <f t="shared" si="49"/>
        <v>79109468.31575647</v>
      </c>
      <c r="N306" s="41">
        <f>'jan-mai'!M306</f>
        <v>61320572.243857749</v>
      </c>
      <c r="O306" s="41">
        <f t="shared" si="50"/>
        <v>17788896.071898721</v>
      </c>
      <c r="P306" s="4"/>
      <c r="Q306" s="4"/>
      <c r="R306" s="4"/>
      <c r="S306" s="4"/>
      <c r="T306" s="4"/>
    </row>
    <row r="307" spans="1:20" s="34" customFormat="1" x14ac:dyDescent="0.2">
      <c r="A307" s="33">
        <v>5041</v>
      </c>
      <c r="B307" s="34" t="s">
        <v>391</v>
      </c>
      <c r="C307" s="36">
        <v>32137929</v>
      </c>
      <c r="D307" s="36">
        <f>jan!D307</f>
        <v>2033</v>
      </c>
      <c r="E307" s="37">
        <f t="shared" si="41"/>
        <v>15808.130349237579</v>
      </c>
      <c r="F307" s="38">
        <f t="shared" si="42"/>
        <v>0.68648848278118535</v>
      </c>
      <c r="G307" s="37">
        <f t="shared" si="43"/>
        <v>4331.6364843620886</v>
      </c>
      <c r="H307" s="39">
        <f t="shared" si="44"/>
        <v>1720.8245920667814</v>
      </c>
      <c r="I307" s="37">
        <f t="shared" si="45"/>
        <v>6052.46107642887</v>
      </c>
      <c r="J307" s="81">
        <f t="shared" si="46"/>
        <v>-312.51310507809114</v>
      </c>
      <c r="K307" s="37">
        <f t="shared" si="47"/>
        <v>5739.947971350779</v>
      </c>
      <c r="L307" s="37">
        <f t="shared" si="48"/>
        <v>12304653.368379893</v>
      </c>
      <c r="M307" s="37">
        <f t="shared" si="49"/>
        <v>11669314.225756133</v>
      </c>
      <c r="N307" s="41">
        <f>'jan-mai'!M307</f>
        <v>9046808.880458897</v>
      </c>
      <c r="O307" s="41">
        <f t="shared" si="50"/>
        <v>2622505.345297236</v>
      </c>
      <c r="P307" s="4"/>
      <c r="Q307" s="4"/>
      <c r="R307" s="4"/>
      <c r="S307" s="4"/>
      <c r="T307" s="4"/>
    </row>
    <row r="308" spans="1:20" s="34" customFormat="1" x14ac:dyDescent="0.2">
      <c r="A308" s="33">
        <v>5042</v>
      </c>
      <c r="B308" s="34" t="s">
        <v>375</v>
      </c>
      <c r="C308" s="36">
        <v>23066550</v>
      </c>
      <c r="D308" s="36">
        <f>jan!D308</f>
        <v>1309</v>
      </c>
      <c r="E308" s="37">
        <f t="shared" si="41"/>
        <v>17621.504965622611</v>
      </c>
      <c r="F308" s="38">
        <f t="shared" si="42"/>
        <v>0.76523661817824162</v>
      </c>
      <c r="G308" s="37">
        <f t="shared" si="43"/>
        <v>3243.6117145310695</v>
      </c>
      <c r="H308" s="39">
        <f t="shared" si="44"/>
        <v>1086.1434763320203</v>
      </c>
      <c r="I308" s="37">
        <f t="shared" si="45"/>
        <v>4329.7551908630903</v>
      </c>
      <c r="J308" s="81">
        <f t="shared" si="46"/>
        <v>-312.51310507809114</v>
      </c>
      <c r="K308" s="37">
        <f t="shared" si="47"/>
        <v>4017.2420857849993</v>
      </c>
      <c r="L308" s="37">
        <f t="shared" si="48"/>
        <v>5667649.5448397854</v>
      </c>
      <c r="M308" s="37">
        <f t="shared" si="49"/>
        <v>5258569.8902925644</v>
      </c>
      <c r="N308" s="41">
        <f>'jan-mai'!M308</f>
        <v>3883832.6998134265</v>
      </c>
      <c r="O308" s="41">
        <f t="shared" si="50"/>
        <v>1374737.1904791379</v>
      </c>
      <c r="P308" s="4"/>
      <c r="Q308" s="4"/>
      <c r="R308" s="4"/>
      <c r="S308" s="4"/>
      <c r="T308" s="4"/>
    </row>
    <row r="309" spans="1:20" s="34" customFormat="1" x14ac:dyDescent="0.2">
      <c r="A309" s="33">
        <v>5043</v>
      </c>
      <c r="B309" s="34" t="s">
        <v>392</v>
      </c>
      <c r="C309" s="36">
        <v>9624119</v>
      </c>
      <c r="D309" s="36">
        <f>jan!D309</f>
        <v>441</v>
      </c>
      <c r="E309" s="37">
        <f t="shared" si="41"/>
        <v>21823.399092970521</v>
      </c>
      <c r="F309" s="38">
        <f t="shared" si="42"/>
        <v>0.9477092990433359</v>
      </c>
      <c r="G309" s="37">
        <f t="shared" si="43"/>
        <v>722.47523812232316</v>
      </c>
      <c r="H309" s="39">
        <f t="shared" si="44"/>
        <v>0</v>
      </c>
      <c r="I309" s="37">
        <f t="shared" si="45"/>
        <v>722.47523812232316</v>
      </c>
      <c r="J309" s="81">
        <f t="shared" si="46"/>
        <v>-312.51310507809114</v>
      </c>
      <c r="K309" s="37">
        <f t="shared" si="47"/>
        <v>409.96213304423202</v>
      </c>
      <c r="L309" s="37">
        <f t="shared" si="48"/>
        <v>318611.58001194452</v>
      </c>
      <c r="M309" s="37">
        <f t="shared" si="49"/>
        <v>180793.30067250633</v>
      </c>
      <c r="N309" s="41">
        <f>'jan-mai'!M309</f>
        <v>-243660.30028913025</v>
      </c>
      <c r="O309" s="41">
        <f t="shared" si="50"/>
        <v>424453.60096163658</v>
      </c>
      <c r="P309" s="4"/>
      <c r="Q309" s="4"/>
      <c r="R309" s="4"/>
      <c r="S309" s="4"/>
      <c r="T309" s="4"/>
    </row>
    <row r="310" spans="1:20" s="34" customFormat="1" x14ac:dyDescent="0.2">
      <c r="A310" s="33">
        <v>5044</v>
      </c>
      <c r="B310" s="34" t="s">
        <v>376</v>
      </c>
      <c r="C310" s="36">
        <v>22168922</v>
      </c>
      <c r="D310" s="36">
        <f>jan!D310</f>
        <v>818</v>
      </c>
      <c r="E310" s="37">
        <f t="shared" si="41"/>
        <v>27101.371638141809</v>
      </c>
      <c r="F310" s="38">
        <f t="shared" si="42"/>
        <v>1.1769120753773592</v>
      </c>
      <c r="G310" s="37">
        <f t="shared" si="43"/>
        <v>-2444.3082889804491</v>
      </c>
      <c r="H310" s="39">
        <f t="shared" si="44"/>
        <v>0</v>
      </c>
      <c r="I310" s="37">
        <f t="shared" si="45"/>
        <v>-2444.3082889804491</v>
      </c>
      <c r="J310" s="81">
        <f t="shared" si="46"/>
        <v>-312.51310507809114</v>
      </c>
      <c r="K310" s="37">
        <f t="shared" si="47"/>
        <v>-2756.8213940585401</v>
      </c>
      <c r="L310" s="37">
        <f t="shared" si="48"/>
        <v>-1999444.1803860073</v>
      </c>
      <c r="M310" s="37">
        <f t="shared" si="49"/>
        <v>-2255079.9003398856</v>
      </c>
      <c r="N310" s="41">
        <f>'jan-mai'!M310</f>
        <v>-2854297.3529172521</v>
      </c>
      <c r="O310" s="41">
        <f t="shared" si="50"/>
        <v>599217.45257736649</v>
      </c>
      <c r="P310" s="4"/>
      <c r="Q310" s="4"/>
      <c r="R310" s="4"/>
      <c r="S310" s="4"/>
      <c r="T310" s="4"/>
    </row>
    <row r="311" spans="1:20" s="34" customFormat="1" x14ac:dyDescent="0.2">
      <c r="A311" s="33">
        <v>5045</v>
      </c>
      <c r="B311" s="34" t="s">
        <v>377</v>
      </c>
      <c r="C311" s="36">
        <v>42898119</v>
      </c>
      <c r="D311" s="36">
        <f>jan!D311</f>
        <v>2287</v>
      </c>
      <c r="E311" s="37">
        <f t="shared" si="41"/>
        <v>18757.376038478356</v>
      </c>
      <c r="F311" s="38">
        <f t="shared" si="42"/>
        <v>0.81456328693748459</v>
      </c>
      <c r="G311" s="37">
        <f t="shared" si="43"/>
        <v>2562.0890708176221</v>
      </c>
      <c r="H311" s="39">
        <f t="shared" si="44"/>
        <v>688.58860083250943</v>
      </c>
      <c r="I311" s="37">
        <f t="shared" si="45"/>
        <v>3250.6776716501317</v>
      </c>
      <c r="J311" s="81">
        <f t="shared" si="46"/>
        <v>-312.51310507809114</v>
      </c>
      <c r="K311" s="37">
        <f t="shared" si="47"/>
        <v>2938.1645665720407</v>
      </c>
      <c r="L311" s="37">
        <f t="shared" si="48"/>
        <v>7434299.8350638514</v>
      </c>
      <c r="M311" s="37">
        <f t="shared" si="49"/>
        <v>6719582.3637502575</v>
      </c>
      <c r="N311" s="41">
        <f>'jan-mai'!M311</f>
        <v>4127281.6341660121</v>
      </c>
      <c r="O311" s="41">
        <f t="shared" si="50"/>
        <v>2592300.7295842455</v>
      </c>
      <c r="P311" s="4"/>
      <c r="Q311" s="4"/>
      <c r="R311" s="4"/>
      <c r="S311" s="4"/>
      <c r="T311" s="4"/>
    </row>
    <row r="312" spans="1:20" s="34" customFormat="1" x14ac:dyDescent="0.2">
      <c r="A312" s="33">
        <v>5046</v>
      </c>
      <c r="B312" s="34" t="s">
        <v>378</v>
      </c>
      <c r="C312" s="36">
        <v>17277324</v>
      </c>
      <c r="D312" s="36">
        <f>jan!D312</f>
        <v>1193</v>
      </c>
      <c r="E312" s="37">
        <f t="shared" si="41"/>
        <v>14482.249790444259</v>
      </c>
      <c r="F312" s="38">
        <f t="shared" si="42"/>
        <v>0.62891040662374809</v>
      </c>
      <c r="G312" s="37">
        <f t="shared" si="43"/>
        <v>5127.1648196380802</v>
      </c>
      <c r="H312" s="39">
        <f t="shared" si="44"/>
        <v>2184.8827876444434</v>
      </c>
      <c r="I312" s="37">
        <f t="shared" si="45"/>
        <v>7312.047607282524</v>
      </c>
      <c r="J312" s="81">
        <f t="shared" si="46"/>
        <v>-312.51310507809114</v>
      </c>
      <c r="K312" s="37">
        <f t="shared" si="47"/>
        <v>6999.534502204433</v>
      </c>
      <c r="L312" s="37">
        <f t="shared" si="48"/>
        <v>8723272.7954880521</v>
      </c>
      <c r="M312" s="37">
        <f t="shared" si="49"/>
        <v>8350444.6611298881</v>
      </c>
      <c r="N312" s="41">
        <f>'jan-mai'!M312</f>
        <v>6795634.7067818316</v>
      </c>
      <c r="O312" s="41">
        <f t="shared" si="50"/>
        <v>1554809.9543480566</v>
      </c>
      <c r="P312" s="4"/>
      <c r="Q312" s="4"/>
      <c r="R312" s="4"/>
      <c r="S312" s="4"/>
      <c r="T312" s="4"/>
    </row>
    <row r="313" spans="1:20" s="34" customFormat="1" x14ac:dyDescent="0.2">
      <c r="A313" s="33">
        <v>5047</v>
      </c>
      <c r="B313" s="34" t="s">
        <v>379</v>
      </c>
      <c r="C313" s="36">
        <v>65790497</v>
      </c>
      <c r="D313" s="36">
        <f>jan!D313</f>
        <v>3817</v>
      </c>
      <c r="E313" s="37">
        <f t="shared" si="41"/>
        <v>17236.179460309144</v>
      </c>
      <c r="F313" s="38">
        <f t="shared" si="42"/>
        <v>0.74850336031183662</v>
      </c>
      <c r="G313" s="37">
        <f t="shared" si="43"/>
        <v>3474.8070177191498</v>
      </c>
      <c r="H313" s="39">
        <f t="shared" si="44"/>
        <v>1221.0074031917338</v>
      </c>
      <c r="I313" s="37">
        <f t="shared" si="45"/>
        <v>4695.8144209108832</v>
      </c>
      <c r="J313" s="81">
        <f t="shared" si="46"/>
        <v>-312.51310507809114</v>
      </c>
      <c r="K313" s="37">
        <f t="shared" si="47"/>
        <v>4383.3013158327922</v>
      </c>
      <c r="L313" s="37">
        <f t="shared" si="48"/>
        <v>17923923.644616842</v>
      </c>
      <c r="M313" s="37">
        <f t="shared" si="49"/>
        <v>16731061.122533768</v>
      </c>
      <c r="N313" s="41">
        <f>'jan-mai'!M313</f>
        <v>13451856.611220665</v>
      </c>
      <c r="O313" s="41">
        <f t="shared" si="50"/>
        <v>3279204.5113131031</v>
      </c>
      <c r="P313" s="4"/>
      <c r="Q313" s="4"/>
      <c r="R313" s="4"/>
      <c r="S313" s="4"/>
      <c r="T313" s="4"/>
    </row>
    <row r="314" spans="1:20" s="34" customFormat="1" x14ac:dyDescent="0.2">
      <c r="A314" s="33">
        <v>5049</v>
      </c>
      <c r="B314" s="34" t="s">
        <v>380</v>
      </c>
      <c r="C314" s="36">
        <v>25440974</v>
      </c>
      <c r="D314" s="36">
        <f>jan!D314</f>
        <v>1101</v>
      </c>
      <c r="E314" s="37">
        <f t="shared" si="41"/>
        <v>23107.151680290644</v>
      </c>
      <c r="F314" s="38">
        <f t="shared" si="42"/>
        <v>1.0034579136148445</v>
      </c>
      <c r="G314" s="37">
        <f t="shared" si="43"/>
        <v>-47.776314269750578</v>
      </c>
      <c r="H314" s="39">
        <f t="shared" si="44"/>
        <v>0</v>
      </c>
      <c r="I314" s="37">
        <f t="shared" si="45"/>
        <v>-47.776314269750578</v>
      </c>
      <c r="J314" s="81">
        <f t="shared" si="46"/>
        <v>-312.51310507809114</v>
      </c>
      <c r="K314" s="37">
        <f t="shared" si="47"/>
        <v>-360.28941934784172</v>
      </c>
      <c r="L314" s="37">
        <f t="shared" si="48"/>
        <v>-52601.722010995385</v>
      </c>
      <c r="M314" s="37">
        <f t="shared" si="49"/>
        <v>-396678.6507019737</v>
      </c>
      <c r="N314" s="41">
        <f>'jan-mai'!M314</f>
        <v>-10102.129293271273</v>
      </c>
      <c r="O314" s="41">
        <f t="shared" si="50"/>
        <v>-386576.52140870242</v>
      </c>
      <c r="P314" s="4"/>
      <c r="Q314" s="4"/>
      <c r="R314" s="4"/>
      <c r="S314" s="4"/>
      <c r="T314" s="4"/>
    </row>
    <row r="315" spans="1:20" s="34" customFormat="1" x14ac:dyDescent="0.2">
      <c r="A315" s="33">
        <v>5052</v>
      </c>
      <c r="B315" s="34" t="s">
        <v>381</v>
      </c>
      <c r="C315" s="36">
        <v>10570665</v>
      </c>
      <c r="D315" s="36">
        <f>jan!D315</f>
        <v>570</v>
      </c>
      <c r="E315" s="37">
        <f t="shared" si="41"/>
        <v>18545.026315789473</v>
      </c>
      <c r="F315" s="38">
        <f t="shared" si="42"/>
        <v>0.80534172589723618</v>
      </c>
      <c r="G315" s="37">
        <f t="shared" si="43"/>
        <v>2689.4989044309518</v>
      </c>
      <c r="H315" s="39">
        <f t="shared" si="44"/>
        <v>762.91100377361852</v>
      </c>
      <c r="I315" s="37">
        <f t="shared" si="45"/>
        <v>3452.4099082045705</v>
      </c>
      <c r="J315" s="81">
        <f t="shared" si="46"/>
        <v>-312.51310507809114</v>
      </c>
      <c r="K315" s="37">
        <f t="shared" si="47"/>
        <v>3139.8968031264794</v>
      </c>
      <c r="L315" s="37">
        <f t="shared" si="48"/>
        <v>1967873.6476766053</v>
      </c>
      <c r="M315" s="37">
        <f t="shared" si="49"/>
        <v>1789741.1777820932</v>
      </c>
      <c r="N315" s="41">
        <f>'jan-mai'!M315</f>
        <v>1254909.6071380086</v>
      </c>
      <c r="O315" s="41">
        <f t="shared" si="50"/>
        <v>534831.5706440846</v>
      </c>
      <c r="P315" s="4"/>
      <c r="Q315" s="4"/>
      <c r="R315" s="4"/>
      <c r="S315" s="4"/>
      <c r="T315" s="4"/>
    </row>
    <row r="316" spans="1:20" s="34" customFormat="1" x14ac:dyDescent="0.2">
      <c r="A316" s="33">
        <v>5053</v>
      </c>
      <c r="B316" s="34" t="s">
        <v>382</v>
      </c>
      <c r="C316" s="36">
        <v>122456787</v>
      </c>
      <c r="D316" s="36">
        <f>jan!D316</f>
        <v>6794</v>
      </c>
      <c r="E316" s="37">
        <f t="shared" si="41"/>
        <v>18024.254783632616</v>
      </c>
      <c r="F316" s="38">
        <f t="shared" si="42"/>
        <v>0.78272654933378916</v>
      </c>
      <c r="G316" s="37">
        <f t="shared" si="43"/>
        <v>3001.9618237250666</v>
      </c>
      <c r="H316" s="39">
        <f t="shared" si="44"/>
        <v>945.18104002851862</v>
      </c>
      <c r="I316" s="37">
        <f t="shared" si="45"/>
        <v>3947.1428637535851</v>
      </c>
      <c r="J316" s="81">
        <f t="shared" si="46"/>
        <v>-312.51310507809114</v>
      </c>
      <c r="K316" s="37">
        <f t="shared" si="47"/>
        <v>3634.629758675494</v>
      </c>
      <c r="L316" s="37">
        <f t="shared" si="48"/>
        <v>26816888.616341855</v>
      </c>
      <c r="M316" s="37">
        <f t="shared" si="49"/>
        <v>24693674.580441307</v>
      </c>
      <c r="N316" s="41">
        <f>'jan-mai'!M316</f>
        <v>18974734.848764267</v>
      </c>
      <c r="O316" s="41">
        <f t="shared" si="50"/>
        <v>5718939.7316770405</v>
      </c>
      <c r="P316" s="4"/>
      <c r="Q316" s="4"/>
      <c r="R316" s="4"/>
      <c r="S316" s="4"/>
      <c r="T316" s="4"/>
    </row>
    <row r="317" spans="1:20" s="34" customFormat="1" x14ac:dyDescent="0.2">
      <c r="A317" s="33">
        <v>5054</v>
      </c>
      <c r="B317" s="34" t="s">
        <v>383</v>
      </c>
      <c r="C317" s="36">
        <v>158382548</v>
      </c>
      <c r="D317" s="36">
        <f>jan!D317</f>
        <v>9899</v>
      </c>
      <c r="E317" s="37">
        <f t="shared" si="41"/>
        <v>15999.853318517022</v>
      </c>
      <c r="F317" s="38">
        <f t="shared" si="42"/>
        <v>0.69481430040713232</v>
      </c>
      <c r="G317" s="37">
        <f t="shared" si="43"/>
        <v>4216.6027027944228</v>
      </c>
      <c r="H317" s="39">
        <f t="shared" si="44"/>
        <v>1653.7215528189765</v>
      </c>
      <c r="I317" s="37">
        <f t="shared" si="45"/>
        <v>5870.3242556133991</v>
      </c>
      <c r="J317" s="81">
        <f t="shared" si="46"/>
        <v>-312.51310507809114</v>
      </c>
      <c r="K317" s="37">
        <f t="shared" si="47"/>
        <v>5557.8111505353081</v>
      </c>
      <c r="L317" s="37">
        <f t="shared" si="48"/>
        <v>58110339.806317039</v>
      </c>
      <c r="M317" s="37">
        <f t="shared" si="49"/>
        <v>55016772.579149015</v>
      </c>
      <c r="N317" s="41">
        <f>'jan-mai'!M317</f>
        <v>45208106.338963412</v>
      </c>
      <c r="O317" s="41">
        <f t="shared" si="50"/>
        <v>9808666.2401856035</v>
      </c>
      <c r="P317" s="4"/>
      <c r="Q317" s="4"/>
      <c r="R317" s="4"/>
      <c r="S317" s="4"/>
      <c r="T317" s="4"/>
    </row>
    <row r="318" spans="1:20" s="34" customFormat="1" x14ac:dyDescent="0.2">
      <c r="A318" s="33">
        <v>5055</v>
      </c>
      <c r="B318" s="34" t="s">
        <v>411</v>
      </c>
      <c r="C318" s="36">
        <v>109515474</v>
      </c>
      <c r="D318" s="36">
        <f>jan!D318</f>
        <v>5884</v>
      </c>
      <c r="E318" s="37">
        <f t="shared" si="41"/>
        <v>18612.419102651256</v>
      </c>
      <c r="F318" s="38">
        <f t="shared" si="42"/>
        <v>0.80826834473077669</v>
      </c>
      <c r="G318" s="37">
        <f t="shared" si="43"/>
        <v>2649.0632323138821</v>
      </c>
      <c r="H318" s="39">
        <f t="shared" si="44"/>
        <v>739.32352837199448</v>
      </c>
      <c r="I318" s="37">
        <f t="shared" si="45"/>
        <v>3388.3867606858767</v>
      </c>
      <c r="J318" s="81">
        <f t="shared" si="46"/>
        <v>-312.51310507809114</v>
      </c>
      <c r="K318" s="37">
        <f t="shared" si="47"/>
        <v>3075.8736556077856</v>
      </c>
      <c r="L318" s="37">
        <f t="shared" si="48"/>
        <v>19937267.699875697</v>
      </c>
      <c r="M318" s="37">
        <f t="shared" si="49"/>
        <v>18098440.589596212</v>
      </c>
      <c r="N318" s="41">
        <f>'jan-mai'!M318</f>
        <v>14561313.568947442</v>
      </c>
      <c r="O318" s="41">
        <f t="shared" si="50"/>
        <v>3537127.02064877</v>
      </c>
      <c r="P318" s="4"/>
      <c r="Q318" s="4"/>
      <c r="R318" s="4"/>
      <c r="S318" s="4"/>
      <c r="T318" s="4"/>
    </row>
    <row r="319" spans="1:20" s="34" customFormat="1" x14ac:dyDescent="0.2">
      <c r="A319" s="33">
        <v>5056</v>
      </c>
      <c r="B319" s="34" t="s">
        <v>355</v>
      </c>
      <c r="C319" s="36">
        <v>97400112</v>
      </c>
      <c r="D319" s="36">
        <f>jan!D319</f>
        <v>5156</v>
      </c>
      <c r="E319" s="37">
        <f t="shared" si="41"/>
        <v>18890.634600465477</v>
      </c>
      <c r="F319" s="38">
        <f t="shared" si="42"/>
        <v>0.82035021214717918</v>
      </c>
      <c r="G319" s="37">
        <f t="shared" si="43"/>
        <v>2482.13393362535</v>
      </c>
      <c r="H319" s="39">
        <f t="shared" si="44"/>
        <v>641.94810413701725</v>
      </c>
      <c r="I319" s="37">
        <f t="shared" si="45"/>
        <v>3124.0820377623672</v>
      </c>
      <c r="J319" s="81">
        <f t="shared" si="46"/>
        <v>-312.51310507809114</v>
      </c>
      <c r="K319" s="37">
        <f t="shared" si="47"/>
        <v>2811.5689326842762</v>
      </c>
      <c r="L319" s="37">
        <f t="shared" si="48"/>
        <v>16107766.986702766</v>
      </c>
      <c r="M319" s="37">
        <f t="shared" si="49"/>
        <v>14496449.416920127</v>
      </c>
      <c r="N319" s="41">
        <f>'jan-mai'!M319</f>
        <v>11570190.985093985</v>
      </c>
      <c r="O319" s="41">
        <f t="shared" si="50"/>
        <v>2926258.4318261426</v>
      </c>
      <c r="P319" s="4"/>
      <c r="Q319" s="4"/>
      <c r="R319" s="4"/>
      <c r="S319" s="4"/>
      <c r="T319" s="4"/>
    </row>
    <row r="320" spans="1:20" s="34" customFormat="1" x14ac:dyDescent="0.2">
      <c r="A320" s="33">
        <v>5057</v>
      </c>
      <c r="B320" s="34" t="s">
        <v>357</v>
      </c>
      <c r="C320" s="36">
        <v>182729350</v>
      </c>
      <c r="D320" s="36">
        <f>jan!D320</f>
        <v>10371</v>
      </c>
      <c r="E320" s="37">
        <f t="shared" si="41"/>
        <v>17619.260437759138</v>
      </c>
      <c r="F320" s="38">
        <f t="shared" si="42"/>
        <v>0.76513914665608718</v>
      </c>
      <c r="G320" s="37">
        <f t="shared" si="43"/>
        <v>3244.9584312491534</v>
      </c>
      <c r="H320" s="39">
        <f t="shared" si="44"/>
        <v>1086.9290610842359</v>
      </c>
      <c r="I320" s="37">
        <f t="shared" si="45"/>
        <v>4331.8874923333897</v>
      </c>
      <c r="J320" s="81">
        <f t="shared" si="46"/>
        <v>-312.51310507809114</v>
      </c>
      <c r="K320" s="37">
        <f t="shared" si="47"/>
        <v>4019.3743872552986</v>
      </c>
      <c r="L320" s="37">
        <f t="shared" si="48"/>
        <v>44926005.182989582</v>
      </c>
      <c r="M320" s="37">
        <f t="shared" si="49"/>
        <v>41684931.770224705</v>
      </c>
      <c r="N320" s="41">
        <f>'jan-mai'!M320</f>
        <v>33052638.467505768</v>
      </c>
      <c r="O320" s="41">
        <f t="shared" si="50"/>
        <v>8632293.3027189374</v>
      </c>
      <c r="P320" s="4"/>
      <c r="Q320" s="4"/>
      <c r="R320" s="4"/>
      <c r="S320" s="4"/>
      <c r="T320" s="4"/>
    </row>
    <row r="321" spans="1:20" s="34" customFormat="1" x14ac:dyDescent="0.2">
      <c r="A321" s="33">
        <v>5058</v>
      </c>
      <c r="B321" s="34" t="s">
        <v>358</v>
      </c>
      <c r="C321" s="36">
        <v>79623036</v>
      </c>
      <c r="D321" s="36">
        <f>jan!D321</f>
        <v>4252</v>
      </c>
      <c r="E321" s="37">
        <f t="shared" si="41"/>
        <v>18726.019755409219</v>
      </c>
      <c r="F321" s="38">
        <f t="shared" si="42"/>
        <v>0.81320159983633866</v>
      </c>
      <c r="G321" s="37">
        <f t="shared" si="43"/>
        <v>2580.9028406591046</v>
      </c>
      <c r="H321" s="39">
        <f t="shared" si="44"/>
        <v>699.56329990670747</v>
      </c>
      <c r="I321" s="37">
        <f t="shared" si="45"/>
        <v>3280.4661405658121</v>
      </c>
      <c r="J321" s="81">
        <f t="shared" si="46"/>
        <v>-312.51310507809114</v>
      </c>
      <c r="K321" s="37">
        <f t="shared" si="47"/>
        <v>2967.9530354877211</v>
      </c>
      <c r="L321" s="37">
        <f t="shared" si="48"/>
        <v>13948542.029685833</v>
      </c>
      <c r="M321" s="37">
        <f t="shared" si="49"/>
        <v>12619736.30689379</v>
      </c>
      <c r="N321" s="41">
        <f>'jan-mai'!M321</f>
        <v>10040253.860089144</v>
      </c>
      <c r="O321" s="41">
        <f t="shared" si="50"/>
        <v>2579482.4468046464</v>
      </c>
      <c r="P321" s="4"/>
      <c r="Q321" s="4"/>
      <c r="R321" s="4"/>
      <c r="S321" s="4"/>
      <c r="T321" s="4"/>
    </row>
    <row r="322" spans="1:20" s="34" customFormat="1" x14ac:dyDescent="0.2">
      <c r="A322" s="33">
        <v>5059</v>
      </c>
      <c r="B322" s="34" t="s">
        <v>412</v>
      </c>
      <c r="C322" s="36">
        <v>322851779</v>
      </c>
      <c r="D322" s="36">
        <f>jan!D322</f>
        <v>18502</v>
      </c>
      <c r="E322" s="37">
        <f t="shared" si="41"/>
        <v>17449.561074478435</v>
      </c>
      <c r="F322" s="38">
        <f t="shared" si="42"/>
        <v>0.75776973257271196</v>
      </c>
      <c r="G322" s="37">
        <f t="shared" si="43"/>
        <v>3346.7780492175748</v>
      </c>
      <c r="H322" s="39">
        <f t="shared" si="44"/>
        <v>1146.3238382324816</v>
      </c>
      <c r="I322" s="37">
        <f t="shared" si="45"/>
        <v>4493.1018874500569</v>
      </c>
      <c r="J322" s="81">
        <f t="shared" si="46"/>
        <v>-312.51310507809114</v>
      </c>
      <c r="K322" s="37">
        <f t="shared" si="47"/>
        <v>4180.5887823719659</v>
      </c>
      <c r="L322" s="37">
        <f t="shared" si="48"/>
        <v>83131371.121600956</v>
      </c>
      <c r="M322" s="37">
        <f t="shared" si="49"/>
        <v>77349253.651446119</v>
      </c>
      <c r="N322" s="41">
        <f>'jan-mai'!M322</f>
        <v>63404335.98853936</v>
      </c>
      <c r="O322" s="41">
        <f t="shared" si="50"/>
        <v>13944917.662906758</v>
      </c>
      <c r="P322" s="4"/>
      <c r="Q322" s="4"/>
      <c r="R322" s="4"/>
      <c r="S322" s="4"/>
      <c r="T322" s="4"/>
    </row>
    <row r="323" spans="1:20" s="34" customFormat="1" x14ac:dyDescent="0.2">
      <c r="A323" s="33">
        <v>5060</v>
      </c>
      <c r="B323" s="34" t="s">
        <v>413</v>
      </c>
      <c r="C323" s="36">
        <v>210094635</v>
      </c>
      <c r="D323" s="36">
        <f>jan!D323</f>
        <v>9732</v>
      </c>
      <c r="E323" s="37">
        <f t="shared" si="41"/>
        <v>21588.022503082615</v>
      </c>
      <c r="F323" s="38">
        <f t="shared" si="42"/>
        <v>0.93748776654679045</v>
      </c>
      <c r="G323" s="37">
        <f t="shared" si="43"/>
        <v>863.70119205506705</v>
      </c>
      <c r="H323" s="39">
        <f t="shared" si="44"/>
        <v>0</v>
      </c>
      <c r="I323" s="37">
        <f t="shared" si="45"/>
        <v>863.70119205506705</v>
      </c>
      <c r="J323" s="81">
        <f t="shared" si="46"/>
        <v>-312.51310507809114</v>
      </c>
      <c r="K323" s="37">
        <f t="shared" si="47"/>
        <v>551.18808697697591</v>
      </c>
      <c r="L323" s="37">
        <f t="shared" si="48"/>
        <v>8405540.0010799132</v>
      </c>
      <c r="M323" s="37">
        <f t="shared" si="49"/>
        <v>5364162.4624599293</v>
      </c>
      <c r="N323" s="41">
        <f>'jan-mai'!M323</f>
        <v>5204088.9650480319</v>
      </c>
      <c r="O323" s="41">
        <f t="shared" si="50"/>
        <v>160073.49741189741</v>
      </c>
      <c r="P323" s="4"/>
      <c r="Q323" s="4"/>
      <c r="R323" s="4"/>
      <c r="S323" s="4"/>
      <c r="T323" s="4"/>
    </row>
    <row r="324" spans="1:20" s="34" customFormat="1" x14ac:dyDescent="0.2">
      <c r="A324" s="33">
        <v>5061</v>
      </c>
      <c r="B324" s="34" t="s">
        <v>285</v>
      </c>
      <c r="C324" s="36">
        <v>33406302</v>
      </c>
      <c r="D324" s="36">
        <f>jan!D324</f>
        <v>1980</v>
      </c>
      <c r="E324" s="37">
        <f t="shared" si="41"/>
        <v>16871.869696969698</v>
      </c>
      <c r="F324" s="38">
        <f t="shared" si="42"/>
        <v>0.7326827381906803</v>
      </c>
      <c r="G324" s="37">
        <f t="shared" si="43"/>
        <v>3693.3928757228173</v>
      </c>
      <c r="H324" s="39">
        <f t="shared" si="44"/>
        <v>1348.5158203605399</v>
      </c>
      <c r="I324" s="37">
        <f t="shared" si="45"/>
        <v>5041.9086960833574</v>
      </c>
      <c r="J324" s="81">
        <f t="shared" si="46"/>
        <v>-312.51310507809114</v>
      </c>
      <c r="K324" s="37">
        <f t="shared" si="47"/>
        <v>4729.3955910052664</v>
      </c>
      <c r="L324" s="37">
        <f t="shared" si="48"/>
        <v>9982979.2182450481</v>
      </c>
      <c r="M324" s="37">
        <f t="shared" si="49"/>
        <v>9364203.2701904271</v>
      </c>
      <c r="N324" s="41">
        <f>'jan-mai'!M324</f>
        <v>7009866.6379530821</v>
      </c>
      <c r="O324" s="41">
        <f t="shared" si="50"/>
        <v>2354336.632237345</v>
      </c>
      <c r="P324" s="4"/>
      <c r="Q324" s="4"/>
      <c r="R324" s="4"/>
      <c r="S324" s="4"/>
      <c r="T324" s="4"/>
    </row>
    <row r="325" spans="1:20" s="34" customFormat="1" x14ac:dyDescent="0.2">
      <c r="A325" s="33">
        <v>5401</v>
      </c>
      <c r="B325" s="34" t="s">
        <v>324</v>
      </c>
      <c r="C325" s="36">
        <v>1703113477</v>
      </c>
      <c r="D325" s="36">
        <f>jan!D325</f>
        <v>77544</v>
      </c>
      <c r="E325" s="37">
        <f t="shared" si="41"/>
        <v>21963.18834468173</v>
      </c>
      <c r="F325" s="38">
        <f t="shared" si="42"/>
        <v>0.95377982789123172</v>
      </c>
      <c r="G325" s="37">
        <f t="shared" si="43"/>
        <v>638.60168709559798</v>
      </c>
      <c r="H325" s="39">
        <f t="shared" si="44"/>
        <v>0</v>
      </c>
      <c r="I325" s="37">
        <f t="shared" si="45"/>
        <v>638.60168709559798</v>
      </c>
      <c r="J325" s="81">
        <f t="shared" si="46"/>
        <v>-312.51310507809114</v>
      </c>
      <c r="K325" s="37">
        <f t="shared" si="47"/>
        <v>326.08858201750684</v>
      </c>
      <c r="L325" s="37">
        <f t="shared" si="48"/>
        <v>49519729.224141046</v>
      </c>
      <c r="M325" s="37">
        <f t="shared" si="49"/>
        <v>25286213.003965549</v>
      </c>
      <c r="N325" s="41">
        <f>'jan-mai'!M325</f>
        <v>13548404.777731659</v>
      </c>
      <c r="O325" s="41">
        <f t="shared" si="50"/>
        <v>11737808.22623389</v>
      </c>
      <c r="P325" s="4"/>
      <c r="Q325" s="4"/>
      <c r="R325" s="4"/>
      <c r="S325" s="4"/>
      <c r="T325" s="4"/>
    </row>
    <row r="326" spans="1:20" s="34" customFormat="1" x14ac:dyDescent="0.2">
      <c r="A326" s="33">
        <v>5402</v>
      </c>
      <c r="B326" s="34" t="s">
        <v>420</v>
      </c>
      <c r="C326" s="36">
        <v>494606982</v>
      </c>
      <c r="D326" s="36">
        <f>jan!D326</f>
        <v>24804</v>
      </c>
      <c r="E326" s="37">
        <f t="shared" si="41"/>
        <v>19940.613691340106</v>
      </c>
      <c r="F326" s="38">
        <f t="shared" si="42"/>
        <v>0.86594691062589935</v>
      </c>
      <c r="G326" s="37">
        <f t="shared" si="43"/>
        <v>1852.1464791005724</v>
      </c>
      <c r="H326" s="39">
        <f t="shared" si="44"/>
        <v>274.45542233089708</v>
      </c>
      <c r="I326" s="37">
        <f t="shared" si="45"/>
        <v>2126.6019014314693</v>
      </c>
      <c r="J326" s="81">
        <f t="shared" si="46"/>
        <v>-312.51310507809114</v>
      </c>
      <c r="K326" s="37">
        <f t="shared" si="47"/>
        <v>1814.0887963533783</v>
      </c>
      <c r="L326" s="37">
        <f t="shared" si="48"/>
        <v>52748233.563106164</v>
      </c>
      <c r="M326" s="37">
        <f t="shared" si="49"/>
        <v>44996658.504749194</v>
      </c>
      <c r="N326" s="41">
        <f>'jan-mai'!M326</f>
        <v>31713809.292721365</v>
      </c>
      <c r="O326" s="41">
        <f t="shared" si="50"/>
        <v>13282849.212027829</v>
      </c>
      <c r="P326" s="4"/>
      <c r="Q326" s="4"/>
      <c r="R326" s="4"/>
      <c r="S326" s="4"/>
      <c r="T326" s="4"/>
    </row>
    <row r="327" spans="1:20" s="34" customFormat="1" x14ac:dyDescent="0.2">
      <c r="A327" s="33">
        <v>5403</v>
      </c>
      <c r="B327" s="34" t="s">
        <v>342</v>
      </c>
      <c r="C327" s="36">
        <v>408181154</v>
      </c>
      <c r="D327" s="36">
        <f>jan!D327</f>
        <v>21144</v>
      </c>
      <c r="E327" s="37">
        <f t="shared" si="41"/>
        <v>19304.821888006052</v>
      </c>
      <c r="F327" s="38">
        <f t="shared" si="42"/>
        <v>0.83833683019304428</v>
      </c>
      <c r="G327" s="37">
        <f t="shared" si="43"/>
        <v>2233.6215611010048</v>
      </c>
      <c r="H327" s="39">
        <f t="shared" si="44"/>
        <v>496.9825534978159</v>
      </c>
      <c r="I327" s="37">
        <f t="shared" si="45"/>
        <v>2730.6041145988206</v>
      </c>
      <c r="J327" s="81">
        <f t="shared" si="46"/>
        <v>-312.51310507809114</v>
      </c>
      <c r="K327" s="37">
        <f t="shared" si="47"/>
        <v>2418.0910095207296</v>
      </c>
      <c r="L327" s="37">
        <f t="shared" si="48"/>
        <v>57735893.39907746</v>
      </c>
      <c r="M327" s="37">
        <f t="shared" si="49"/>
        <v>51128116.305306308</v>
      </c>
      <c r="N327" s="41">
        <f>'jan-mai'!M327</f>
        <v>41576604.757414147</v>
      </c>
      <c r="O327" s="41">
        <f t="shared" si="50"/>
        <v>9551511.5478921607</v>
      </c>
      <c r="P327" s="4"/>
      <c r="Q327" s="4"/>
      <c r="R327" s="4"/>
      <c r="S327" s="4"/>
      <c r="T327" s="4"/>
    </row>
    <row r="328" spans="1:20" s="34" customFormat="1" x14ac:dyDescent="0.2">
      <c r="A328" s="33">
        <v>5404</v>
      </c>
      <c r="B328" s="34" t="s">
        <v>339</v>
      </c>
      <c r="C328" s="36">
        <v>30500655</v>
      </c>
      <c r="D328" s="36">
        <f>jan!D328</f>
        <v>1897</v>
      </c>
      <c r="E328" s="37">
        <f t="shared" si="41"/>
        <v>16078.363205060623</v>
      </c>
      <c r="F328" s="38">
        <f t="shared" si="42"/>
        <v>0.69822369365642567</v>
      </c>
      <c r="G328" s="37">
        <f t="shared" si="43"/>
        <v>4169.4967708682625</v>
      </c>
      <c r="H328" s="39">
        <f t="shared" si="44"/>
        <v>1626.243092528716</v>
      </c>
      <c r="I328" s="37">
        <f t="shared" si="45"/>
        <v>5795.7398633969788</v>
      </c>
      <c r="J328" s="81">
        <f t="shared" si="46"/>
        <v>-312.51310507809114</v>
      </c>
      <c r="K328" s="37">
        <f t="shared" si="47"/>
        <v>5483.2267583188877</v>
      </c>
      <c r="L328" s="37">
        <f t="shared" si="48"/>
        <v>10994518.520864069</v>
      </c>
      <c r="M328" s="37">
        <f t="shared" si="49"/>
        <v>10401681.16053093</v>
      </c>
      <c r="N328" s="41">
        <f>'jan-mai'!M328</f>
        <v>8592664.3713873718</v>
      </c>
      <c r="O328" s="41">
        <f t="shared" si="50"/>
        <v>1809016.7891435586</v>
      </c>
      <c r="P328" s="4"/>
      <c r="Q328" s="4"/>
      <c r="R328" s="4"/>
      <c r="S328" s="4"/>
      <c r="T328" s="4"/>
    </row>
    <row r="329" spans="1:20" s="34" customFormat="1" x14ac:dyDescent="0.2">
      <c r="A329" s="33">
        <v>5405</v>
      </c>
      <c r="B329" s="34" t="s">
        <v>340</v>
      </c>
      <c r="C329" s="36">
        <v>102832655</v>
      </c>
      <c r="D329" s="36">
        <f>jan!D329</f>
        <v>5568</v>
      </c>
      <c r="E329" s="37">
        <f t="shared" ref="E329:E363" si="51">(C329)/D329</f>
        <v>18468.508441091955</v>
      </c>
      <c r="F329" s="38">
        <f t="shared" ref="F329:F363" si="52">IF(ISNUMBER(C329),E329/E$365,"")</f>
        <v>0.80201883833581922</v>
      </c>
      <c r="G329" s="37">
        <f t="shared" ref="G329:G363" si="53">(E$365-E329)*0.6</f>
        <v>2735.4096292494628</v>
      </c>
      <c r="H329" s="39">
        <f t="shared" ref="H329:H363" si="54">IF(E329&gt;=E$365*0.9,0,IF(E329&lt;0.9*E$365,(E$365*0.9-E329)*0.35))</f>
        <v>789.69225991774977</v>
      </c>
      <c r="I329" s="37">
        <f t="shared" ref="I329:I363" si="55">G329+H329</f>
        <v>3525.1018891672124</v>
      </c>
      <c r="J329" s="81">
        <f t="shared" ref="J329:J363" si="56">I$367</f>
        <v>-312.51310507809114</v>
      </c>
      <c r="K329" s="37">
        <f t="shared" ref="K329:K363" si="57">I329+J329</f>
        <v>3212.5887840891214</v>
      </c>
      <c r="L329" s="37">
        <f t="shared" ref="L329:L363" si="58">(I329*D329)</f>
        <v>19627767.318883039</v>
      </c>
      <c r="M329" s="37">
        <f t="shared" ref="M329:M363" si="59">(K329*D329)</f>
        <v>17887694.349808227</v>
      </c>
      <c r="N329" s="41">
        <f>'jan-mai'!M329</f>
        <v>13471506.615516549</v>
      </c>
      <c r="O329" s="41">
        <f t="shared" ref="O329:O363" si="60">M329-N329</f>
        <v>4416187.7342916783</v>
      </c>
      <c r="P329" s="4"/>
      <c r="Q329" s="4"/>
      <c r="R329" s="4"/>
      <c r="S329" s="4"/>
      <c r="T329" s="4"/>
    </row>
    <row r="330" spans="1:20" s="34" customFormat="1" x14ac:dyDescent="0.2">
      <c r="A330" s="33">
        <v>5406</v>
      </c>
      <c r="B330" s="34" t="s">
        <v>341</v>
      </c>
      <c r="C330" s="36">
        <v>242649629</v>
      </c>
      <c r="D330" s="36">
        <f>jan!D330</f>
        <v>11274</v>
      </c>
      <c r="E330" s="37">
        <f t="shared" si="51"/>
        <v>21522.940305126842</v>
      </c>
      <c r="F330" s="38">
        <f t="shared" si="52"/>
        <v>0.93466148802152016</v>
      </c>
      <c r="G330" s="37">
        <f t="shared" si="53"/>
        <v>902.75051082853099</v>
      </c>
      <c r="H330" s="39">
        <f t="shared" si="54"/>
        <v>0</v>
      </c>
      <c r="I330" s="37">
        <f t="shared" si="55"/>
        <v>902.75051082853099</v>
      </c>
      <c r="J330" s="81">
        <f t="shared" si="56"/>
        <v>-312.51310507809114</v>
      </c>
      <c r="K330" s="37">
        <f t="shared" si="57"/>
        <v>590.23740575043985</v>
      </c>
      <c r="L330" s="37">
        <f t="shared" si="58"/>
        <v>10177609.259080859</v>
      </c>
      <c r="M330" s="37">
        <f t="shared" si="59"/>
        <v>6654336.5124304593</v>
      </c>
      <c r="N330" s="41">
        <f>'jan-mai'!M330</f>
        <v>4762962.1354656396</v>
      </c>
      <c r="O330" s="41">
        <f t="shared" si="60"/>
        <v>1891374.3769648196</v>
      </c>
      <c r="P330" s="4"/>
      <c r="Q330" s="4"/>
      <c r="R330" s="4"/>
      <c r="S330" s="4"/>
      <c r="T330" s="4"/>
    </row>
    <row r="331" spans="1:20" s="34" customFormat="1" x14ac:dyDescent="0.2">
      <c r="A331" s="33">
        <v>5411</v>
      </c>
      <c r="B331" s="34" t="s">
        <v>325</v>
      </c>
      <c r="C331" s="36">
        <v>46083494</v>
      </c>
      <c r="D331" s="36">
        <f>jan!D331</f>
        <v>2789</v>
      </c>
      <c r="E331" s="37">
        <f t="shared" si="51"/>
        <v>16523.303693079957</v>
      </c>
      <c r="F331" s="38">
        <f t="shared" si="52"/>
        <v>0.71754580916283306</v>
      </c>
      <c r="G331" s="37">
        <f t="shared" si="53"/>
        <v>3902.5324780566616</v>
      </c>
      <c r="H331" s="39">
        <f t="shared" si="54"/>
        <v>1470.5139217219491</v>
      </c>
      <c r="I331" s="37">
        <f t="shared" si="55"/>
        <v>5373.046399778611</v>
      </c>
      <c r="J331" s="81">
        <f t="shared" si="56"/>
        <v>-312.51310507809114</v>
      </c>
      <c r="K331" s="37">
        <f t="shared" si="57"/>
        <v>5060.5332947005199</v>
      </c>
      <c r="L331" s="37">
        <f t="shared" si="58"/>
        <v>14985426.408982545</v>
      </c>
      <c r="M331" s="37">
        <f t="shared" si="59"/>
        <v>14113827.358919751</v>
      </c>
      <c r="N331" s="41">
        <f>'jan-mai'!M331</f>
        <v>11188031.286768258</v>
      </c>
      <c r="O331" s="41">
        <f t="shared" si="60"/>
        <v>2925796.0721514933</v>
      </c>
      <c r="P331" s="4"/>
      <c r="Q331" s="4"/>
      <c r="R331" s="4"/>
      <c r="S331" s="4"/>
      <c r="T331" s="4"/>
    </row>
    <row r="332" spans="1:20" s="34" customFormat="1" x14ac:dyDescent="0.2">
      <c r="A332" s="33">
        <v>5412</v>
      </c>
      <c r="B332" s="34" t="s">
        <v>313</v>
      </c>
      <c r="C332" s="36">
        <v>74391945</v>
      </c>
      <c r="D332" s="36">
        <f>jan!D332</f>
        <v>4201</v>
      </c>
      <c r="E332" s="37">
        <f t="shared" si="51"/>
        <v>17708.151630564153</v>
      </c>
      <c r="F332" s="38">
        <f t="shared" si="52"/>
        <v>0.76899936154128812</v>
      </c>
      <c r="G332" s="37">
        <f t="shared" si="53"/>
        <v>3191.6237155661443</v>
      </c>
      <c r="H332" s="39">
        <f t="shared" si="54"/>
        <v>1055.8171436024807</v>
      </c>
      <c r="I332" s="37">
        <f t="shared" si="55"/>
        <v>4247.4408591686251</v>
      </c>
      <c r="J332" s="81">
        <f t="shared" si="56"/>
        <v>-312.51310507809114</v>
      </c>
      <c r="K332" s="37">
        <f t="shared" si="57"/>
        <v>3934.9277540905341</v>
      </c>
      <c r="L332" s="37">
        <f t="shared" si="58"/>
        <v>17843499.049367394</v>
      </c>
      <c r="M332" s="37">
        <f t="shared" si="59"/>
        <v>16530631.494934333</v>
      </c>
      <c r="N332" s="41">
        <f>'jan-mai'!M332</f>
        <v>12709818.869187325</v>
      </c>
      <c r="O332" s="41">
        <f t="shared" si="60"/>
        <v>3820812.6257470082</v>
      </c>
      <c r="P332" s="4"/>
      <c r="Q332" s="4"/>
      <c r="R332" s="4"/>
      <c r="S332" s="4"/>
      <c r="T332" s="4"/>
    </row>
    <row r="333" spans="1:20" s="34" customFormat="1" x14ac:dyDescent="0.2">
      <c r="A333" s="33">
        <v>5413</v>
      </c>
      <c r="B333" s="34" t="s">
        <v>326</v>
      </c>
      <c r="C333" s="36">
        <v>28780897</v>
      </c>
      <c r="D333" s="36">
        <f>jan!D333</f>
        <v>1289</v>
      </c>
      <c r="E333" s="37">
        <f t="shared" si="51"/>
        <v>22328.081458494958</v>
      </c>
      <c r="F333" s="38">
        <f t="shared" si="52"/>
        <v>0.96962578276033662</v>
      </c>
      <c r="G333" s="37">
        <f t="shared" si="53"/>
        <v>419.66581880766097</v>
      </c>
      <c r="H333" s="39">
        <f t="shared" si="54"/>
        <v>0</v>
      </c>
      <c r="I333" s="37">
        <f t="shared" si="55"/>
        <v>419.66581880766097</v>
      </c>
      <c r="J333" s="81">
        <f t="shared" si="56"/>
        <v>-312.51310507809114</v>
      </c>
      <c r="K333" s="37">
        <f t="shared" si="57"/>
        <v>107.15271372956983</v>
      </c>
      <c r="L333" s="37">
        <f t="shared" si="58"/>
        <v>540949.24044307496</v>
      </c>
      <c r="M333" s="37">
        <f t="shared" si="59"/>
        <v>138119.84799741549</v>
      </c>
      <c r="N333" s="41">
        <f>'jan-mai'!M333</f>
        <v>-113224.28179747939</v>
      </c>
      <c r="O333" s="41">
        <f t="shared" si="60"/>
        <v>251344.12979489489</v>
      </c>
      <c r="P333" s="4"/>
      <c r="Q333" s="4"/>
      <c r="R333" s="4"/>
      <c r="S333" s="4"/>
      <c r="T333" s="4"/>
    </row>
    <row r="334" spans="1:20" s="34" customFormat="1" x14ac:dyDescent="0.2">
      <c r="A334" s="33">
        <v>5414</v>
      </c>
      <c r="B334" s="34" t="s">
        <v>327</v>
      </c>
      <c r="C334" s="36">
        <v>19984928</v>
      </c>
      <c r="D334" s="36">
        <f>jan!D334</f>
        <v>1070</v>
      </c>
      <c r="E334" s="37">
        <f t="shared" si="51"/>
        <v>18677.502803738316</v>
      </c>
      <c r="F334" s="38">
        <f t="shared" si="52"/>
        <v>0.81109468853146494</v>
      </c>
      <c r="G334" s="37">
        <f t="shared" si="53"/>
        <v>2610.013011661646</v>
      </c>
      <c r="H334" s="39">
        <f t="shared" si="54"/>
        <v>716.54423299152347</v>
      </c>
      <c r="I334" s="37">
        <f t="shared" si="55"/>
        <v>3326.5572446531696</v>
      </c>
      <c r="J334" s="81">
        <f t="shared" si="56"/>
        <v>-312.51310507809114</v>
      </c>
      <c r="K334" s="37">
        <f t="shared" si="57"/>
        <v>3014.0441395750786</v>
      </c>
      <c r="L334" s="37">
        <f t="shared" si="58"/>
        <v>3559416.2517788913</v>
      </c>
      <c r="M334" s="37">
        <f t="shared" si="59"/>
        <v>3225027.2293453342</v>
      </c>
      <c r="N334" s="41">
        <f>'jan-mai'!M334</f>
        <v>2896151.3581362613</v>
      </c>
      <c r="O334" s="41">
        <f t="shared" si="60"/>
        <v>328875.87120907288</v>
      </c>
      <c r="P334" s="4"/>
      <c r="Q334" s="4"/>
      <c r="R334" s="4"/>
      <c r="S334" s="4"/>
      <c r="T334" s="4"/>
    </row>
    <row r="335" spans="1:20" s="34" customFormat="1" x14ac:dyDescent="0.2">
      <c r="A335" s="33">
        <v>5415</v>
      </c>
      <c r="B335" s="34" t="s">
        <v>387</v>
      </c>
      <c r="C335" s="36">
        <v>14599983</v>
      </c>
      <c r="D335" s="36">
        <f>jan!D335</f>
        <v>970</v>
      </c>
      <c r="E335" s="37">
        <f t="shared" si="51"/>
        <v>15051.528865979382</v>
      </c>
      <c r="F335" s="38">
        <f t="shared" si="52"/>
        <v>0.65363208592480671</v>
      </c>
      <c r="G335" s="37">
        <f t="shared" si="53"/>
        <v>4785.5973743170061</v>
      </c>
      <c r="H335" s="39">
        <f t="shared" si="54"/>
        <v>1985.6351112071502</v>
      </c>
      <c r="I335" s="37">
        <f t="shared" si="55"/>
        <v>6771.2324855241568</v>
      </c>
      <c r="J335" s="81">
        <f t="shared" si="56"/>
        <v>-312.51310507809114</v>
      </c>
      <c r="K335" s="37">
        <f t="shared" si="57"/>
        <v>6458.7193804460658</v>
      </c>
      <c r="L335" s="37">
        <f t="shared" si="58"/>
        <v>6568095.5109584322</v>
      </c>
      <c r="M335" s="37">
        <f t="shared" si="59"/>
        <v>6264957.7990326835</v>
      </c>
      <c r="N335" s="41">
        <f>'jan-mai'!M335</f>
        <v>4920653.6279366119</v>
      </c>
      <c r="O335" s="41">
        <f t="shared" si="60"/>
        <v>1344304.1710960716</v>
      </c>
      <c r="P335" s="4"/>
      <c r="Q335" s="4"/>
      <c r="R335" s="4"/>
      <c r="S335" s="4"/>
      <c r="T335" s="4"/>
    </row>
    <row r="336" spans="1:20" s="34" customFormat="1" x14ac:dyDescent="0.2">
      <c r="A336" s="33">
        <v>5416</v>
      </c>
      <c r="B336" s="34" t="s">
        <v>328</v>
      </c>
      <c r="C336" s="36">
        <v>88721854</v>
      </c>
      <c r="D336" s="36">
        <f>jan!D336</f>
        <v>3993</v>
      </c>
      <c r="E336" s="37">
        <f t="shared" si="51"/>
        <v>22219.347357876282</v>
      </c>
      <c r="F336" s="38">
        <f t="shared" si="52"/>
        <v>0.96490386396847316</v>
      </c>
      <c r="G336" s="37">
        <f t="shared" si="53"/>
        <v>484.90627917886667</v>
      </c>
      <c r="H336" s="39">
        <f t="shared" si="54"/>
        <v>0</v>
      </c>
      <c r="I336" s="37">
        <f t="shared" si="55"/>
        <v>484.90627917886667</v>
      </c>
      <c r="J336" s="81">
        <f t="shared" si="56"/>
        <v>-312.51310507809114</v>
      </c>
      <c r="K336" s="37">
        <f t="shared" si="57"/>
        <v>172.39317410077552</v>
      </c>
      <c r="L336" s="37">
        <f t="shared" si="58"/>
        <v>1936230.7727612145</v>
      </c>
      <c r="M336" s="37">
        <f t="shared" si="59"/>
        <v>688365.94418439665</v>
      </c>
      <c r="N336" s="41">
        <f>'jan-mai'!M336</f>
        <v>-1786763.0454750494</v>
      </c>
      <c r="O336" s="41">
        <f t="shared" si="60"/>
        <v>2475128.9896594463</v>
      </c>
      <c r="P336" s="4"/>
      <c r="Q336" s="4"/>
      <c r="R336" s="4"/>
      <c r="S336" s="4"/>
      <c r="T336" s="4"/>
    </row>
    <row r="337" spans="1:20" s="34" customFormat="1" x14ac:dyDescent="0.2">
      <c r="A337" s="33">
        <v>5417</v>
      </c>
      <c r="B337" s="34" t="s">
        <v>329</v>
      </c>
      <c r="C337" s="36">
        <v>35305075</v>
      </c>
      <c r="D337" s="36">
        <f>jan!D337</f>
        <v>2087</v>
      </c>
      <c r="E337" s="37">
        <f t="shared" si="51"/>
        <v>16916.662673694296</v>
      </c>
      <c r="F337" s="38">
        <f t="shared" si="52"/>
        <v>0.73462793107254487</v>
      </c>
      <c r="G337" s="37">
        <f t="shared" si="53"/>
        <v>3666.5170896880581</v>
      </c>
      <c r="H337" s="39">
        <f t="shared" si="54"/>
        <v>1332.8382785069305</v>
      </c>
      <c r="I337" s="37">
        <f t="shared" si="55"/>
        <v>4999.3553681949888</v>
      </c>
      <c r="J337" s="81">
        <f t="shared" si="56"/>
        <v>-312.51310507809114</v>
      </c>
      <c r="K337" s="37">
        <f t="shared" si="57"/>
        <v>4686.8422631168978</v>
      </c>
      <c r="L337" s="37">
        <f t="shared" si="58"/>
        <v>10433654.653422942</v>
      </c>
      <c r="M337" s="37">
        <f t="shared" si="59"/>
        <v>9781439.8031249661</v>
      </c>
      <c r="N337" s="41">
        <f>'jan-mai'!M337</f>
        <v>7493446.1237667082</v>
      </c>
      <c r="O337" s="41">
        <f t="shared" si="60"/>
        <v>2287993.6793582579</v>
      </c>
      <c r="P337" s="4"/>
      <c r="Q337" s="4"/>
      <c r="R337" s="4"/>
      <c r="S337" s="4"/>
      <c r="T337" s="4"/>
    </row>
    <row r="338" spans="1:20" s="34" customFormat="1" x14ac:dyDescent="0.2">
      <c r="A338" s="33">
        <v>5418</v>
      </c>
      <c r="B338" s="34" t="s">
        <v>330</v>
      </c>
      <c r="C338" s="36">
        <v>134383196</v>
      </c>
      <c r="D338" s="36">
        <f>jan!D338</f>
        <v>6599</v>
      </c>
      <c r="E338" s="37">
        <f t="shared" si="51"/>
        <v>20364.175784209729</v>
      </c>
      <c r="F338" s="38">
        <f t="shared" si="52"/>
        <v>0.88434064170439564</v>
      </c>
      <c r="G338" s="37">
        <f t="shared" si="53"/>
        <v>1598.0092233787989</v>
      </c>
      <c r="H338" s="39">
        <f t="shared" si="54"/>
        <v>126.20868982652918</v>
      </c>
      <c r="I338" s="37">
        <f t="shared" si="55"/>
        <v>1724.2179132053282</v>
      </c>
      <c r="J338" s="81">
        <f t="shared" si="56"/>
        <v>-312.51310507809114</v>
      </c>
      <c r="K338" s="37">
        <f t="shared" si="57"/>
        <v>1411.7048081272369</v>
      </c>
      <c r="L338" s="37">
        <f t="shared" si="58"/>
        <v>11378114.009241961</v>
      </c>
      <c r="M338" s="37">
        <f t="shared" si="59"/>
        <v>9315840.0288316365</v>
      </c>
      <c r="N338" s="41">
        <f>'jan-mai'!M338</f>
        <v>5345999.6575782998</v>
      </c>
      <c r="O338" s="41">
        <f t="shared" si="60"/>
        <v>3969840.3712533368</v>
      </c>
      <c r="P338" s="4"/>
      <c r="Q338" s="4"/>
      <c r="R338" s="4"/>
      <c r="S338" s="4"/>
      <c r="T338" s="4"/>
    </row>
    <row r="339" spans="1:20" s="34" customFormat="1" x14ac:dyDescent="0.2">
      <c r="A339" s="33">
        <v>5419</v>
      </c>
      <c r="B339" s="34" t="s">
        <v>331</v>
      </c>
      <c r="C339" s="36">
        <v>64953490</v>
      </c>
      <c r="D339" s="36">
        <f>jan!D339</f>
        <v>3414</v>
      </c>
      <c r="E339" s="37">
        <f t="shared" si="51"/>
        <v>19025.626830697129</v>
      </c>
      <c r="F339" s="38">
        <f t="shared" si="52"/>
        <v>0.82621242414010121</v>
      </c>
      <c r="G339" s="37">
        <f t="shared" si="53"/>
        <v>2401.1385954863586</v>
      </c>
      <c r="H339" s="39">
        <f t="shared" si="54"/>
        <v>594.70082355593911</v>
      </c>
      <c r="I339" s="37">
        <f t="shared" si="55"/>
        <v>2995.8394190422978</v>
      </c>
      <c r="J339" s="81">
        <f t="shared" si="56"/>
        <v>-312.51310507809114</v>
      </c>
      <c r="K339" s="37">
        <f t="shared" si="57"/>
        <v>2683.3263139642067</v>
      </c>
      <c r="L339" s="37">
        <f t="shared" si="58"/>
        <v>10227795.776610404</v>
      </c>
      <c r="M339" s="37">
        <f t="shared" si="59"/>
        <v>9160876.0358738024</v>
      </c>
      <c r="N339" s="41">
        <f>'jan-mai'!M339</f>
        <v>7129588.8880160721</v>
      </c>
      <c r="O339" s="41">
        <f t="shared" si="60"/>
        <v>2031287.1478577303</v>
      </c>
      <c r="P339" s="4"/>
      <c r="Q339" s="4"/>
      <c r="R339" s="4"/>
      <c r="S339" s="4"/>
      <c r="T339" s="4"/>
    </row>
    <row r="340" spans="1:20" s="34" customFormat="1" x14ac:dyDescent="0.2">
      <c r="A340" s="33">
        <v>5420</v>
      </c>
      <c r="B340" s="34" t="s">
        <v>332</v>
      </c>
      <c r="C340" s="36">
        <v>17048534</v>
      </c>
      <c r="D340" s="36">
        <f>jan!D340</f>
        <v>1068</v>
      </c>
      <c r="E340" s="37">
        <f t="shared" si="51"/>
        <v>15963.0468164794</v>
      </c>
      <c r="F340" s="38">
        <f t="shared" si="52"/>
        <v>0.69321593050619656</v>
      </c>
      <c r="G340" s="37">
        <f t="shared" si="53"/>
        <v>4238.6866040169962</v>
      </c>
      <c r="H340" s="39">
        <f t="shared" si="54"/>
        <v>1666.603828532144</v>
      </c>
      <c r="I340" s="37">
        <f t="shared" si="55"/>
        <v>5905.29043254914</v>
      </c>
      <c r="J340" s="81">
        <f t="shared" si="56"/>
        <v>-312.51310507809114</v>
      </c>
      <c r="K340" s="37">
        <f t="shared" si="57"/>
        <v>5592.7773274710489</v>
      </c>
      <c r="L340" s="37">
        <f t="shared" si="58"/>
        <v>6306850.1819624817</v>
      </c>
      <c r="M340" s="37">
        <f t="shared" si="59"/>
        <v>5973086.1857390804</v>
      </c>
      <c r="N340" s="41">
        <f>'jan-mai'!M340</f>
        <v>4670231.5565322684</v>
      </c>
      <c r="O340" s="41">
        <f t="shared" si="60"/>
        <v>1302854.629206812</v>
      </c>
      <c r="P340" s="4"/>
      <c r="Q340" s="4"/>
      <c r="R340" s="4"/>
      <c r="S340" s="4"/>
      <c r="T340" s="4"/>
    </row>
    <row r="341" spans="1:20" s="34" customFormat="1" x14ac:dyDescent="0.2">
      <c r="A341" s="33">
        <v>5421</v>
      </c>
      <c r="B341" s="34" t="s">
        <v>414</v>
      </c>
      <c r="C341" s="36">
        <v>290053657</v>
      </c>
      <c r="D341" s="36">
        <f>jan!D341</f>
        <v>14738</v>
      </c>
      <c r="E341" s="37">
        <f t="shared" si="51"/>
        <v>19680.666101234903</v>
      </c>
      <c r="F341" s="38">
        <f t="shared" si="52"/>
        <v>0.85465835070188834</v>
      </c>
      <c r="G341" s="37">
        <f t="shared" si="53"/>
        <v>2008.1150331636941</v>
      </c>
      <c r="H341" s="39">
        <f t="shared" si="54"/>
        <v>365.43707886771807</v>
      </c>
      <c r="I341" s="37">
        <f t="shared" si="55"/>
        <v>2373.552112031412</v>
      </c>
      <c r="J341" s="81">
        <f t="shared" si="56"/>
        <v>-312.51310507809114</v>
      </c>
      <c r="K341" s="37">
        <f t="shared" si="57"/>
        <v>2061.0390069533209</v>
      </c>
      <c r="L341" s="37">
        <f t="shared" si="58"/>
        <v>34981411.027118951</v>
      </c>
      <c r="M341" s="37">
        <f t="shared" si="59"/>
        <v>30375592.884478044</v>
      </c>
      <c r="N341" s="41">
        <f>'jan-mai'!M341</f>
        <v>26198223.119824518</v>
      </c>
      <c r="O341" s="41">
        <f t="shared" si="60"/>
        <v>4177369.7646535262</v>
      </c>
      <c r="P341" s="4"/>
      <c r="Q341" s="4"/>
      <c r="R341" s="4"/>
      <c r="S341" s="4"/>
      <c r="T341" s="4"/>
    </row>
    <row r="342" spans="1:20" s="34" customFormat="1" x14ac:dyDescent="0.2">
      <c r="A342" s="33">
        <v>5422</v>
      </c>
      <c r="B342" s="34" t="s">
        <v>333</v>
      </c>
      <c r="C342" s="36">
        <v>90145645</v>
      </c>
      <c r="D342" s="36">
        <f>jan!D342</f>
        <v>5576</v>
      </c>
      <c r="E342" s="37">
        <f t="shared" si="51"/>
        <v>16166.72256097561</v>
      </c>
      <c r="F342" s="38">
        <f t="shared" si="52"/>
        <v>0.70206081283760235</v>
      </c>
      <c r="G342" s="37">
        <f t="shared" si="53"/>
        <v>4116.4811573192701</v>
      </c>
      <c r="H342" s="39">
        <f t="shared" si="54"/>
        <v>1595.3173179584708</v>
      </c>
      <c r="I342" s="37">
        <f t="shared" si="55"/>
        <v>5711.7984752777411</v>
      </c>
      <c r="J342" s="81">
        <f t="shared" si="56"/>
        <v>-312.51310507809114</v>
      </c>
      <c r="K342" s="37">
        <f t="shared" si="57"/>
        <v>5399.2853701996501</v>
      </c>
      <c r="L342" s="37">
        <f t="shared" si="58"/>
        <v>31848988.298148684</v>
      </c>
      <c r="M342" s="37">
        <f t="shared" si="59"/>
        <v>30106415.224233247</v>
      </c>
      <c r="N342" s="41">
        <f>'jan-mai'!M342</f>
        <v>24455672.27193252</v>
      </c>
      <c r="O342" s="41">
        <f t="shared" si="60"/>
        <v>5650742.9523007274</v>
      </c>
      <c r="P342" s="4"/>
      <c r="Q342" s="4"/>
      <c r="R342" s="4"/>
      <c r="S342" s="4"/>
      <c r="T342" s="4"/>
    </row>
    <row r="343" spans="1:20" s="34" customFormat="1" x14ac:dyDescent="0.2">
      <c r="A343" s="33">
        <v>5423</v>
      </c>
      <c r="B343" s="34" t="s">
        <v>334</v>
      </c>
      <c r="C343" s="36">
        <v>39074344</v>
      </c>
      <c r="D343" s="36">
        <f>jan!D343</f>
        <v>2179</v>
      </c>
      <c r="E343" s="37">
        <f t="shared" si="51"/>
        <v>17932.236805874254</v>
      </c>
      <c r="F343" s="38">
        <f t="shared" si="52"/>
        <v>0.77873054977252687</v>
      </c>
      <c r="G343" s="37">
        <f t="shared" si="53"/>
        <v>3057.1726103800834</v>
      </c>
      <c r="H343" s="39">
        <f t="shared" si="54"/>
        <v>977.38733224394525</v>
      </c>
      <c r="I343" s="37">
        <f t="shared" si="55"/>
        <v>4034.5599426240287</v>
      </c>
      <c r="J343" s="81">
        <f t="shared" si="56"/>
        <v>-312.51310507809114</v>
      </c>
      <c r="K343" s="37">
        <f t="shared" si="57"/>
        <v>3722.0468375459377</v>
      </c>
      <c r="L343" s="37">
        <f t="shared" si="58"/>
        <v>8791306.1149777584</v>
      </c>
      <c r="M343" s="37">
        <f t="shared" si="59"/>
        <v>8110340.0590125984</v>
      </c>
      <c r="N343" s="41">
        <f>'jan-mai'!M343</f>
        <v>6505326.7475503879</v>
      </c>
      <c r="O343" s="41">
        <f t="shared" si="60"/>
        <v>1605013.3114622105</v>
      </c>
      <c r="P343" s="4"/>
      <c r="Q343" s="4"/>
      <c r="R343" s="4"/>
      <c r="S343" s="4"/>
      <c r="T343" s="4"/>
    </row>
    <row r="344" spans="1:20" s="34" customFormat="1" x14ac:dyDescent="0.2">
      <c r="A344" s="33">
        <v>5424</v>
      </c>
      <c r="B344" s="34" t="s">
        <v>335</v>
      </c>
      <c r="C344" s="36">
        <v>44585845</v>
      </c>
      <c r="D344" s="36">
        <f>jan!D344</f>
        <v>2729</v>
      </c>
      <c r="E344" s="37">
        <f t="shared" si="51"/>
        <v>16337.795895932575</v>
      </c>
      <c r="F344" s="38">
        <f t="shared" si="52"/>
        <v>0.70948989341603963</v>
      </c>
      <c r="G344" s="37">
        <f t="shared" si="53"/>
        <v>4013.837156345091</v>
      </c>
      <c r="H344" s="39">
        <f t="shared" si="54"/>
        <v>1535.4416507235328</v>
      </c>
      <c r="I344" s="37">
        <f t="shared" si="55"/>
        <v>5549.2788070686238</v>
      </c>
      <c r="J344" s="81">
        <f t="shared" si="56"/>
        <v>-312.51310507809114</v>
      </c>
      <c r="K344" s="37">
        <f t="shared" si="57"/>
        <v>5236.7657019905328</v>
      </c>
      <c r="L344" s="37">
        <f t="shared" si="58"/>
        <v>15143981.864490274</v>
      </c>
      <c r="M344" s="37">
        <f t="shared" si="59"/>
        <v>14291133.600732164</v>
      </c>
      <c r="N344" s="41">
        <f>'jan-mai'!M344</f>
        <v>12168115.138648467</v>
      </c>
      <c r="O344" s="41">
        <f t="shared" si="60"/>
        <v>2123018.4620836973</v>
      </c>
      <c r="P344" s="4"/>
      <c r="Q344" s="4"/>
      <c r="R344" s="4"/>
      <c r="S344" s="4"/>
      <c r="T344" s="4"/>
    </row>
    <row r="345" spans="1:20" s="34" customFormat="1" x14ac:dyDescent="0.2">
      <c r="A345" s="33">
        <v>5425</v>
      </c>
      <c r="B345" s="34" t="s">
        <v>415</v>
      </c>
      <c r="C345" s="36">
        <v>33905350</v>
      </c>
      <c r="D345" s="36">
        <f>jan!D345</f>
        <v>1836</v>
      </c>
      <c r="E345" s="37">
        <f t="shared" si="51"/>
        <v>18466.966230936818</v>
      </c>
      <c r="F345" s="38">
        <f t="shared" si="52"/>
        <v>0.80195186586746647</v>
      </c>
      <c r="G345" s="37">
        <f t="shared" si="53"/>
        <v>2736.3349553425455</v>
      </c>
      <c r="H345" s="39">
        <f t="shared" si="54"/>
        <v>790.23203347204799</v>
      </c>
      <c r="I345" s="37">
        <f t="shared" si="55"/>
        <v>3526.5669888145935</v>
      </c>
      <c r="J345" s="81">
        <f t="shared" si="56"/>
        <v>-312.51310507809114</v>
      </c>
      <c r="K345" s="37">
        <f t="shared" si="57"/>
        <v>3214.0538837365025</v>
      </c>
      <c r="L345" s="37">
        <f t="shared" si="58"/>
        <v>6474776.9914635941</v>
      </c>
      <c r="M345" s="37">
        <f t="shared" si="59"/>
        <v>5901002.9305402189</v>
      </c>
      <c r="N345" s="41">
        <f>'jan-mai'!M345</f>
        <v>4095288.9724655864</v>
      </c>
      <c r="O345" s="41">
        <f t="shared" si="60"/>
        <v>1805713.9580746326</v>
      </c>
      <c r="P345" s="4"/>
      <c r="Q345" s="4"/>
      <c r="R345" s="4"/>
      <c r="S345" s="4"/>
      <c r="T345" s="4"/>
    </row>
    <row r="346" spans="1:20" s="34" customFormat="1" x14ac:dyDescent="0.2">
      <c r="A346" s="33">
        <v>5426</v>
      </c>
      <c r="B346" s="34" t="s">
        <v>416</v>
      </c>
      <c r="C346" s="36">
        <v>33444424</v>
      </c>
      <c r="D346" s="36">
        <f>jan!D346</f>
        <v>2012</v>
      </c>
      <c r="E346" s="37">
        <f t="shared" si="51"/>
        <v>16622.477137176938</v>
      </c>
      <c r="F346" s="38">
        <f t="shared" si="52"/>
        <v>0.7218525440939253</v>
      </c>
      <c r="G346" s="37">
        <f t="shared" si="53"/>
        <v>3843.0284115984728</v>
      </c>
      <c r="H346" s="39">
        <f t="shared" si="54"/>
        <v>1435.8032162880056</v>
      </c>
      <c r="I346" s="37">
        <f t="shared" si="55"/>
        <v>5278.8316278864786</v>
      </c>
      <c r="J346" s="81">
        <f t="shared" si="56"/>
        <v>-312.51310507809114</v>
      </c>
      <c r="K346" s="37">
        <f t="shared" si="57"/>
        <v>4966.3185228083876</v>
      </c>
      <c r="L346" s="37">
        <f t="shared" si="58"/>
        <v>10621009.235307595</v>
      </c>
      <c r="M346" s="37">
        <f t="shared" si="59"/>
        <v>9992232.8678904753</v>
      </c>
      <c r="N346" s="41">
        <f>'jan-mai'!M346</f>
        <v>6792138.5636169715</v>
      </c>
      <c r="O346" s="41">
        <f t="shared" si="60"/>
        <v>3200094.3042735038</v>
      </c>
      <c r="P346" s="4"/>
      <c r="Q346" s="4"/>
      <c r="R346" s="4"/>
      <c r="S346" s="4"/>
      <c r="T346" s="4"/>
    </row>
    <row r="347" spans="1:20" s="34" customFormat="1" x14ac:dyDescent="0.2">
      <c r="A347" s="33">
        <v>5427</v>
      </c>
      <c r="B347" s="34" t="s">
        <v>336</v>
      </c>
      <c r="C347" s="36">
        <v>48383256</v>
      </c>
      <c r="D347" s="36">
        <f>jan!D347</f>
        <v>2804</v>
      </c>
      <c r="E347" s="37">
        <f t="shared" si="51"/>
        <v>17255.084165477889</v>
      </c>
      <c r="F347" s="38">
        <f t="shared" si="52"/>
        <v>0.7493243215565889</v>
      </c>
      <c r="G347" s="37">
        <f t="shared" si="53"/>
        <v>3463.4641946179026</v>
      </c>
      <c r="H347" s="39">
        <f t="shared" si="54"/>
        <v>1214.3907563826731</v>
      </c>
      <c r="I347" s="37">
        <f t="shared" si="55"/>
        <v>4677.854951000576</v>
      </c>
      <c r="J347" s="81">
        <f t="shared" si="56"/>
        <v>-312.51310507809114</v>
      </c>
      <c r="K347" s="37">
        <f t="shared" si="57"/>
        <v>4365.3418459224849</v>
      </c>
      <c r="L347" s="37">
        <f t="shared" si="58"/>
        <v>13116705.282605615</v>
      </c>
      <c r="M347" s="37">
        <f t="shared" si="59"/>
        <v>12240418.535966648</v>
      </c>
      <c r="N347" s="41">
        <f>'jan-mai'!M347</f>
        <v>9885337.7987982072</v>
      </c>
      <c r="O347" s="41">
        <f t="shared" si="60"/>
        <v>2355080.7371684406</v>
      </c>
      <c r="P347" s="4"/>
      <c r="Q347" s="4"/>
      <c r="R347" s="4"/>
      <c r="S347" s="4"/>
      <c r="T347" s="4"/>
    </row>
    <row r="348" spans="1:20" s="34" customFormat="1" x14ac:dyDescent="0.2">
      <c r="A348" s="33">
        <v>5428</v>
      </c>
      <c r="B348" s="34" t="s">
        <v>421</v>
      </c>
      <c r="C348" s="36">
        <v>81393798</v>
      </c>
      <c r="D348" s="36">
        <f>jan!D348</f>
        <v>4746</v>
      </c>
      <c r="E348" s="37">
        <f t="shared" si="51"/>
        <v>17149.978508217446</v>
      </c>
      <c r="F348" s="38">
        <f t="shared" si="52"/>
        <v>0.7447599726051064</v>
      </c>
      <c r="G348" s="37">
        <f t="shared" si="53"/>
        <v>3526.5275889741683</v>
      </c>
      <c r="H348" s="39">
        <f t="shared" si="54"/>
        <v>1251.177736423828</v>
      </c>
      <c r="I348" s="37">
        <f t="shared" si="55"/>
        <v>4777.7053253979966</v>
      </c>
      <c r="J348" s="81">
        <f t="shared" si="56"/>
        <v>-312.51310507809114</v>
      </c>
      <c r="K348" s="37">
        <f t="shared" si="57"/>
        <v>4465.1922203199056</v>
      </c>
      <c r="L348" s="37">
        <f t="shared" si="58"/>
        <v>22674989.474338893</v>
      </c>
      <c r="M348" s="37">
        <f t="shared" si="59"/>
        <v>21191802.277638271</v>
      </c>
      <c r="N348" s="41">
        <f>'jan-mai'!M348</f>
        <v>16775300.156275423</v>
      </c>
      <c r="O348" s="41">
        <f t="shared" si="60"/>
        <v>4416502.1213628482</v>
      </c>
      <c r="P348" s="4"/>
      <c r="Q348" s="4"/>
      <c r="R348" s="4"/>
      <c r="S348" s="4"/>
      <c r="T348" s="4"/>
    </row>
    <row r="349" spans="1:20" s="34" customFormat="1" x14ac:dyDescent="0.2">
      <c r="A349" s="33">
        <v>5429</v>
      </c>
      <c r="B349" s="34" t="s">
        <v>338</v>
      </c>
      <c r="C349" s="36">
        <v>20655853</v>
      </c>
      <c r="D349" s="36">
        <f>jan!D349</f>
        <v>1159</v>
      </c>
      <c r="E349" s="37">
        <f t="shared" si="51"/>
        <v>17822.133735979292</v>
      </c>
      <c r="F349" s="38">
        <f t="shared" si="52"/>
        <v>0.77394918172128291</v>
      </c>
      <c r="G349" s="37">
        <f t="shared" si="53"/>
        <v>3123.2344523170605</v>
      </c>
      <c r="H349" s="39">
        <f t="shared" si="54"/>
        <v>1015.9234067071818</v>
      </c>
      <c r="I349" s="37">
        <f t="shared" si="55"/>
        <v>4139.1578590242425</v>
      </c>
      <c r="J349" s="81">
        <f t="shared" si="56"/>
        <v>-312.51310507809114</v>
      </c>
      <c r="K349" s="37">
        <f t="shared" si="57"/>
        <v>3826.6447539461515</v>
      </c>
      <c r="L349" s="37">
        <f t="shared" si="58"/>
        <v>4797283.9586090967</v>
      </c>
      <c r="M349" s="37">
        <f t="shared" si="59"/>
        <v>4435081.2698235894</v>
      </c>
      <c r="N349" s="41">
        <f>'jan-mai'!M349</f>
        <v>2994976.6295139515</v>
      </c>
      <c r="O349" s="41">
        <f t="shared" si="60"/>
        <v>1440104.6403096379</v>
      </c>
      <c r="P349" s="4"/>
      <c r="Q349" s="4"/>
      <c r="R349" s="4"/>
      <c r="S349" s="4"/>
      <c r="T349" s="4"/>
    </row>
    <row r="350" spans="1:20" s="34" customFormat="1" x14ac:dyDescent="0.2">
      <c r="A350" s="33">
        <v>5430</v>
      </c>
      <c r="B350" s="34" t="s">
        <v>417</v>
      </c>
      <c r="C350" s="36">
        <v>39513387</v>
      </c>
      <c r="D350" s="36">
        <f>jan!D350</f>
        <v>2877</v>
      </c>
      <c r="E350" s="37">
        <f t="shared" si="51"/>
        <v>13734.232533889468</v>
      </c>
      <c r="F350" s="38">
        <f t="shared" si="52"/>
        <v>0.59642679090184147</v>
      </c>
      <c r="G350" s="37">
        <f t="shared" si="53"/>
        <v>5575.9751735709551</v>
      </c>
      <c r="H350" s="39">
        <f t="shared" si="54"/>
        <v>2446.6888274386201</v>
      </c>
      <c r="I350" s="37">
        <f t="shared" si="55"/>
        <v>8022.6640010095753</v>
      </c>
      <c r="J350" s="81">
        <f t="shared" si="56"/>
        <v>-312.51310507809114</v>
      </c>
      <c r="K350" s="37">
        <f t="shared" si="57"/>
        <v>7710.1508959314842</v>
      </c>
      <c r="L350" s="37">
        <f t="shared" si="58"/>
        <v>23081204.330904547</v>
      </c>
      <c r="M350" s="37">
        <f t="shared" si="59"/>
        <v>22182104.127594881</v>
      </c>
      <c r="N350" s="41">
        <f>'jan-mai'!M350</f>
        <v>17087232.057343952</v>
      </c>
      <c r="O350" s="41">
        <f t="shared" si="60"/>
        <v>5094872.0702509284</v>
      </c>
      <c r="P350" s="4"/>
      <c r="Q350" s="4"/>
      <c r="R350" s="4"/>
      <c r="S350" s="4"/>
      <c r="T350" s="4"/>
    </row>
    <row r="351" spans="1:20" s="34" customFormat="1" x14ac:dyDescent="0.2">
      <c r="A351" s="33">
        <v>5432</v>
      </c>
      <c r="B351" s="34" t="s">
        <v>343</v>
      </c>
      <c r="C351" s="36">
        <v>14192537</v>
      </c>
      <c r="D351" s="36">
        <f>jan!D351</f>
        <v>859</v>
      </c>
      <c r="E351" s="37">
        <f t="shared" si="51"/>
        <v>16522.161816065192</v>
      </c>
      <c r="F351" s="38">
        <f t="shared" si="52"/>
        <v>0.71749622167828742</v>
      </c>
      <c r="G351" s="37">
        <f t="shared" si="53"/>
        <v>3903.2176042655205</v>
      </c>
      <c r="H351" s="39">
        <f t="shared" si="54"/>
        <v>1470.9135786771167</v>
      </c>
      <c r="I351" s="37">
        <f t="shared" si="55"/>
        <v>5374.1311829426377</v>
      </c>
      <c r="J351" s="81">
        <f t="shared" si="56"/>
        <v>-312.51310507809114</v>
      </c>
      <c r="K351" s="37">
        <f t="shared" si="57"/>
        <v>5061.6180778645466</v>
      </c>
      <c r="L351" s="37">
        <f t="shared" si="58"/>
        <v>4616378.6861477261</v>
      </c>
      <c r="M351" s="37">
        <f t="shared" si="59"/>
        <v>4347929.9288856452</v>
      </c>
      <c r="N351" s="41">
        <f>'jan-mai'!M351</f>
        <v>3543489.5889149988</v>
      </c>
      <c r="O351" s="41">
        <f t="shared" si="60"/>
        <v>804440.33997064643</v>
      </c>
      <c r="P351" s="4"/>
      <c r="Q351" s="4"/>
      <c r="R351" s="4"/>
      <c r="S351" s="4"/>
      <c r="T351" s="4"/>
    </row>
    <row r="352" spans="1:20" s="34" customFormat="1" x14ac:dyDescent="0.2">
      <c r="A352" s="33">
        <v>5433</v>
      </c>
      <c r="B352" s="34" t="s">
        <v>344</v>
      </c>
      <c r="C352" s="36">
        <v>16863321</v>
      </c>
      <c r="D352" s="36">
        <f>jan!D352</f>
        <v>964</v>
      </c>
      <c r="E352" s="37">
        <f t="shared" si="51"/>
        <v>17493.071576763487</v>
      </c>
      <c r="F352" s="38">
        <f t="shared" si="52"/>
        <v>0.75965923234522315</v>
      </c>
      <c r="G352" s="37">
        <f t="shared" si="53"/>
        <v>3320.6717478465439</v>
      </c>
      <c r="H352" s="39">
        <f t="shared" si="54"/>
        <v>1131.0951624327138</v>
      </c>
      <c r="I352" s="37">
        <f t="shared" si="55"/>
        <v>4451.7669102792579</v>
      </c>
      <c r="J352" s="81">
        <f t="shared" si="56"/>
        <v>-312.51310507809114</v>
      </c>
      <c r="K352" s="37">
        <f t="shared" si="57"/>
        <v>4139.2538052011669</v>
      </c>
      <c r="L352" s="37">
        <f t="shared" si="58"/>
        <v>4291503.3015092043</v>
      </c>
      <c r="M352" s="37">
        <f t="shared" si="59"/>
        <v>3990240.6682139249</v>
      </c>
      <c r="N352" s="41">
        <f>'jan-mai'!M352</f>
        <v>3534916.6731246314</v>
      </c>
      <c r="O352" s="41">
        <f t="shared" si="60"/>
        <v>455323.99508929346</v>
      </c>
      <c r="P352" s="4"/>
      <c r="Q352" s="4"/>
      <c r="R352" s="4"/>
      <c r="S352" s="4"/>
      <c r="T352" s="4"/>
    </row>
    <row r="353" spans="1:20" s="34" customFormat="1" x14ac:dyDescent="0.2">
      <c r="A353" s="33">
        <v>5434</v>
      </c>
      <c r="B353" s="34" t="s">
        <v>345</v>
      </c>
      <c r="C353" s="36">
        <v>23193242</v>
      </c>
      <c r="D353" s="36">
        <f>jan!D353</f>
        <v>1162</v>
      </c>
      <c r="E353" s="37">
        <f t="shared" si="51"/>
        <v>19959.760757314973</v>
      </c>
      <c r="F353" s="38">
        <f t="shared" si="52"/>
        <v>0.86677839670176104</v>
      </c>
      <c r="G353" s="37">
        <f t="shared" si="53"/>
        <v>1840.6582395156524</v>
      </c>
      <c r="H353" s="39">
        <f t="shared" si="54"/>
        <v>267.75394923969378</v>
      </c>
      <c r="I353" s="37">
        <f t="shared" si="55"/>
        <v>2108.4121887553461</v>
      </c>
      <c r="J353" s="81">
        <f t="shared" si="56"/>
        <v>-312.51310507809114</v>
      </c>
      <c r="K353" s="37">
        <f t="shared" si="57"/>
        <v>1795.899083677255</v>
      </c>
      <c r="L353" s="37">
        <f t="shared" si="58"/>
        <v>2449974.963333712</v>
      </c>
      <c r="M353" s="37">
        <f t="shared" si="59"/>
        <v>2086834.7352329704</v>
      </c>
      <c r="N353" s="41">
        <f>'jan-mai'!M353</f>
        <v>1785875.2819199401</v>
      </c>
      <c r="O353" s="41">
        <f t="shared" si="60"/>
        <v>300959.4533130303</v>
      </c>
      <c r="P353" s="4"/>
      <c r="Q353" s="4"/>
      <c r="R353" s="4"/>
      <c r="S353" s="4"/>
      <c r="T353" s="4"/>
    </row>
    <row r="354" spans="1:20" s="34" customFormat="1" x14ac:dyDescent="0.2">
      <c r="A354" s="33">
        <v>5435</v>
      </c>
      <c r="B354" s="34" t="s">
        <v>346</v>
      </c>
      <c r="C354" s="36">
        <v>56790882</v>
      </c>
      <c r="D354" s="36">
        <f>jan!D354</f>
        <v>2947</v>
      </c>
      <c r="E354" s="37">
        <f t="shared" si="51"/>
        <v>19270.743807261621</v>
      </c>
      <c r="F354" s="38">
        <f t="shared" si="52"/>
        <v>0.83685694551158551</v>
      </c>
      <c r="G354" s="37">
        <f t="shared" si="53"/>
        <v>2254.0684095476636</v>
      </c>
      <c r="H354" s="39">
        <f t="shared" si="54"/>
        <v>508.90988175836696</v>
      </c>
      <c r="I354" s="37">
        <f t="shared" si="55"/>
        <v>2762.9782913060308</v>
      </c>
      <c r="J354" s="81">
        <f t="shared" si="56"/>
        <v>-312.51310507809114</v>
      </c>
      <c r="K354" s="37">
        <f t="shared" si="57"/>
        <v>2450.4651862279397</v>
      </c>
      <c r="L354" s="37">
        <f t="shared" si="58"/>
        <v>8142497.0244788723</v>
      </c>
      <c r="M354" s="37">
        <f t="shared" si="59"/>
        <v>7221520.9038137384</v>
      </c>
      <c r="N354" s="41">
        <f>'jan-mai'!M354</f>
        <v>7650177.7134837061</v>
      </c>
      <c r="O354" s="41">
        <f t="shared" si="60"/>
        <v>-428656.80966996774</v>
      </c>
      <c r="P354" s="4"/>
      <c r="Q354" s="4"/>
      <c r="R354" s="4"/>
      <c r="S354" s="4"/>
      <c r="T354" s="4"/>
    </row>
    <row r="355" spans="1:20" s="34" customFormat="1" x14ac:dyDescent="0.2">
      <c r="A355" s="33">
        <v>5436</v>
      </c>
      <c r="B355" s="34" t="s">
        <v>418</v>
      </c>
      <c r="C355" s="36">
        <v>68208628</v>
      </c>
      <c r="D355" s="36">
        <f>jan!D355</f>
        <v>3904</v>
      </c>
      <c r="E355" s="37">
        <f t="shared" si="51"/>
        <v>17471.472336065573</v>
      </c>
      <c r="F355" s="38">
        <f t="shared" si="52"/>
        <v>0.75872125741407315</v>
      </c>
      <c r="G355" s="37">
        <f t="shared" si="53"/>
        <v>3333.6312922652919</v>
      </c>
      <c r="H355" s="39">
        <f t="shared" si="54"/>
        <v>1138.6548966769833</v>
      </c>
      <c r="I355" s="37">
        <f t="shared" si="55"/>
        <v>4472.2861889422747</v>
      </c>
      <c r="J355" s="81">
        <f t="shared" si="56"/>
        <v>-312.51310507809114</v>
      </c>
      <c r="K355" s="37">
        <f t="shared" si="57"/>
        <v>4159.7730838641837</v>
      </c>
      <c r="L355" s="37">
        <f t="shared" si="58"/>
        <v>17459805.281630639</v>
      </c>
      <c r="M355" s="37">
        <f t="shared" si="59"/>
        <v>16239754.119405773</v>
      </c>
      <c r="N355" s="41">
        <f>'jan-mai'!M355</f>
        <v>12676153.530994359</v>
      </c>
      <c r="O355" s="41">
        <f t="shared" si="60"/>
        <v>3563600.5884114131</v>
      </c>
      <c r="P355" s="4"/>
      <c r="Q355" s="4"/>
      <c r="R355" s="4"/>
      <c r="S355" s="4"/>
      <c r="T355" s="4"/>
    </row>
    <row r="356" spans="1:20" s="34" customFormat="1" x14ac:dyDescent="0.2">
      <c r="A356" s="33">
        <v>5437</v>
      </c>
      <c r="B356" s="34" t="s">
        <v>388</v>
      </c>
      <c r="C356" s="36">
        <v>41864993</v>
      </c>
      <c r="D356" s="36">
        <f>jan!D356</f>
        <v>2584</v>
      </c>
      <c r="E356" s="37">
        <f t="shared" si="51"/>
        <v>16201.622678018575</v>
      </c>
      <c r="F356" s="38">
        <f t="shared" si="52"/>
        <v>0.70357639550730544</v>
      </c>
      <c r="G356" s="37">
        <f t="shared" si="53"/>
        <v>4095.5410870934907</v>
      </c>
      <c r="H356" s="39">
        <f t="shared" si="54"/>
        <v>1583.1022769934327</v>
      </c>
      <c r="I356" s="37">
        <f t="shared" si="55"/>
        <v>5678.6433640869236</v>
      </c>
      <c r="J356" s="81">
        <f t="shared" si="56"/>
        <v>-312.51310507809114</v>
      </c>
      <c r="K356" s="37">
        <f t="shared" si="57"/>
        <v>5366.1302590088326</v>
      </c>
      <c r="L356" s="37">
        <f t="shared" si="58"/>
        <v>14673614.452800611</v>
      </c>
      <c r="M356" s="37">
        <f t="shared" si="59"/>
        <v>13866080.589278823</v>
      </c>
      <c r="N356" s="41">
        <f>'jan-mai'!M356</f>
        <v>10918565.822358973</v>
      </c>
      <c r="O356" s="41">
        <f t="shared" si="60"/>
        <v>2947514.7669198494</v>
      </c>
      <c r="P356" s="4"/>
      <c r="Q356" s="4"/>
      <c r="R356" s="4"/>
      <c r="S356" s="4"/>
      <c r="T356" s="4"/>
    </row>
    <row r="357" spans="1:20" s="34" customFormat="1" x14ac:dyDescent="0.2">
      <c r="A357" s="33">
        <v>5438</v>
      </c>
      <c r="B357" s="34" t="s">
        <v>347</v>
      </c>
      <c r="C357" s="36">
        <v>25129733</v>
      </c>
      <c r="D357" s="36">
        <f>jan!D357</f>
        <v>1221</v>
      </c>
      <c r="E357" s="37">
        <f t="shared" si="51"/>
        <v>20581.271908271909</v>
      </c>
      <c r="F357" s="38">
        <f t="shared" si="52"/>
        <v>0.89376832135610784</v>
      </c>
      <c r="G357" s="37">
        <f t="shared" si="53"/>
        <v>1467.7515489414909</v>
      </c>
      <c r="H357" s="39">
        <f t="shared" si="54"/>
        <v>50.225046404766175</v>
      </c>
      <c r="I357" s="37">
        <f t="shared" si="55"/>
        <v>1517.976595346257</v>
      </c>
      <c r="J357" s="81">
        <f t="shared" si="56"/>
        <v>-312.51310507809114</v>
      </c>
      <c r="K357" s="37">
        <f t="shared" si="57"/>
        <v>1205.463490268166</v>
      </c>
      <c r="L357" s="37">
        <f t="shared" si="58"/>
        <v>1853449.4229177798</v>
      </c>
      <c r="M357" s="37">
        <f t="shared" si="59"/>
        <v>1471870.9216174306</v>
      </c>
      <c r="N357" s="41">
        <f>'jan-mai'!M357</f>
        <v>1379443.6292377354</v>
      </c>
      <c r="O357" s="41">
        <f t="shared" si="60"/>
        <v>92427.292379695224</v>
      </c>
      <c r="P357" s="4"/>
      <c r="Q357" s="4"/>
      <c r="R357" s="4"/>
      <c r="S357" s="4"/>
      <c r="T357" s="4"/>
    </row>
    <row r="358" spans="1:20" s="34" customFormat="1" x14ac:dyDescent="0.2">
      <c r="A358" s="33">
        <v>5439</v>
      </c>
      <c r="B358" s="34" t="s">
        <v>348</v>
      </c>
      <c r="C358" s="36">
        <v>17537091</v>
      </c>
      <c r="D358" s="36">
        <f>jan!D358</f>
        <v>1057</v>
      </c>
      <c r="E358" s="37">
        <f t="shared" si="51"/>
        <v>16591.382213812678</v>
      </c>
      <c r="F358" s="38">
        <f t="shared" si="52"/>
        <v>0.72050220687561173</v>
      </c>
      <c r="G358" s="37">
        <f t="shared" si="53"/>
        <v>3861.6853656170292</v>
      </c>
      <c r="H358" s="39">
        <f t="shared" si="54"/>
        <v>1446.6864394654967</v>
      </c>
      <c r="I358" s="37">
        <f t="shared" si="55"/>
        <v>5308.3718050825264</v>
      </c>
      <c r="J358" s="81">
        <f t="shared" si="56"/>
        <v>-312.51310507809114</v>
      </c>
      <c r="K358" s="37">
        <f t="shared" si="57"/>
        <v>4995.8587000044354</v>
      </c>
      <c r="L358" s="37">
        <f t="shared" si="58"/>
        <v>5610948.9979722304</v>
      </c>
      <c r="M358" s="37">
        <f t="shared" si="59"/>
        <v>5280622.6459046882</v>
      </c>
      <c r="N358" s="41">
        <f>'jan-mai'!M358</f>
        <v>4799624.9977103081</v>
      </c>
      <c r="O358" s="41">
        <f t="shared" si="60"/>
        <v>480997.6481943801</v>
      </c>
      <c r="P358" s="4"/>
      <c r="Q358" s="4"/>
      <c r="R358" s="4"/>
      <c r="S358" s="4"/>
      <c r="T358" s="4"/>
    </row>
    <row r="359" spans="1:20" s="34" customFormat="1" x14ac:dyDescent="0.2">
      <c r="A359" s="33">
        <v>5440</v>
      </c>
      <c r="B359" s="34" t="s">
        <v>349</v>
      </c>
      <c r="C359" s="36">
        <v>18657094</v>
      </c>
      <c r="D359" s="36">
        <f>jan!D359</f>
        <v>906</v>
      </c>
      <c r="E359" s="37">
        <f t="shared" si="51"/>
        <v>20592.818984547463</v>
      </c>
      <c r="F359" s="38">
        <f t="shared" si="52"/>
        <v>0.89426976806092617</v>
      </c>
      <c r="G359" s="37">
        <f t="shared" si="53"/>
        <v>1460.8233031761586</v>
      </c>
      <c r="H359" s="39">
        <f t="shared" si="54"/>
        <v>46.183569708322281</v>
      </c>
      <c r="I359" s="37">
        <f t="shared" si="55"/>
        <v>1507.0068728844808</v>
      </c>
      <c r="J359" s="81">
        <f t="shared" si="56"/>
        <v>-312.51310507809114</v>
      </c>
      <c r="K359" s="37">
        <f t="shared" si="57"/>
        <v>1194.4937678063898</v>
      </c>
      <c r="L359" s="37">
        <f t="shared" si="58"/>
        <v>1365348.2268333395</v>
      </c>
      <c r="M359" s="37">
        <f t="shared" si="59"/>
        <v>1082211.3536325891</v>
      </c>
      <c r="N359" s="41">
        <f>'jan-mai'!M359</f>
        <v>1451487.2266088356</v>
      </c>
      <c r="O359" s="41">
        <f t="shared" si="60"/>
        <v>-369275.87297624652</v>
      </c>
      <c r="P359" s="4"/>
      <c r="Q359" s="4"/>
      <c r="R359" s="4"/>
      <c r="S359" s="4"/>
      <c r="T359" s="4"/>
    </row>
    <row r="360" spans="1:20" s="34" customFormat="1" x14ac:dyDescent="0.2">
      <c r="A360" s="33">
        <v>5441</v>
      </c>
      <c r="B360" s="34" t="s">
        <v>389</v>
      </c>
      <c r="C360" s="36">
        <v>49844031</v>
      </c>
      <c r="D360" s="36">
        <f>jan!D360</f>
        <v>2821</v>
      </c>
      <c r="E360" s="37">
        <f t="shared" si="51"/>
        <v>17668.922722438852</v>
      </c>
      <c r="F360" s="38">
        <f t="shared" si="52"/>
        <v>0.76729579552651284</v>
      </c>
      <c r="G360" s="37">
        <f t="shared" si="53"/>
        <v>3215.1610604413245</v>
      </c>
      <c r="H360" s="39">
        <f t="shared" si="54"/>
        <v>1069.5472614463358</v>
      </c>
      <c r="I360" s="37">
        <f t="shared" si="55"/>
        <v>4284.7083218876605</v>
      </c>
      <c r="J360" s="81">
        <f t="shared" si="56"/>
        <v>-312.51310507809114</v>
      </c>
      <c r="K360" s="37">
        <f t="shared" si="57"/>
        <v>3972.1952168095695</v>
      </c>
      <c r="L360" s="37">
        <f t="shared" si="58"/>
        <v>12087162.17604509</v>
      </c>
      <c r="M360" s="37">
        <f t="shared" si="59"/>
        <v>11205562.706619795</v>
      </c>
      <c r="N360" s="41">
        <f>'jan-mai'!M360</f>
        <v>9266528.5624321494</v>
      </c>
      <c r="O360" s="41">
        <f t="shared" si="60"/>
        <v>1939034.144187646</v>
      </c>
      <c r="P360" s="4"/>
      <c r="Q360" s="4"/>
      <c r="R360" s="4"/>
      <c r="S360" s="4"/>
      <c r="T360" s="4"/>
    </row>
    <row r="361" spans="1:20" s="34" customFormat="1" x14ac:dyDescent="0.2">
      <c r="A361" s="33">
        <v>5442</v>
      </c>
      <c r="B361" s="34" t="s">
        <v>390</v>
      </c>
      <c r="C361" s="36">
        <v>13945649</v>
      </c>
      <c r="D361" s="36">
        <f>jan!D361</f>
        <v>854</v>
      </c>
      <c r="E361" s="37">
        <f t="shared" si="51"/>
        <v>16329.799765807962</v>
      </c>
      <c r="F361" s="38">
        <f t="shared" si="52"/>
        <v>0.70914265113525776</v>
      </c>
      <c r="G361" s="37">
        <f t="shared" si="53"/>
        <v>4018.6348344198586</v>
      </c>
      <c r="H361" s="39">
        <f t="shared" si="54"/>
        <v>1538.2402962671474</v>
      </c>
      <c r="I361" s="37">
        <f t="shared" si="55"/>
        <v>5556.8751306870063</v>
      </c>
      <c r="J361" s="81">
        <f t="shared" si="56"/>
        <v>-312.51310507809114</v>
      </c>
      <c r="K361" s="37">
        <f t="shared" si="57"/>
        <v>5244.3620256089152</v>
      </c>
      <c r="L361" s="37">
        <f t="shared" si="58"/>
        <v>4745571.3616067031</v>
      </c>
      <c r="M361" s="37">
        <f t="shared" si="59"/>
        <v>4478685.1698700134</v>
      </c>
      <c r="N361" s="41">
        <f>'jan-mai'!M361</f>
        <v>3904923.8349050167</v>
      </c>
      <c r="O361" s="41">
        <f t="shared" si="60"/>
        <v>573761.33496499667</v>
      </c>
      <c r="P361" s="4"/>
      <c r="Q361" s="4"/>
      <c r="R361" s="4"/>
      <c r="S361" s="4"/>
      <c r="T361" s="4"/>
    </row>
    <row r="362" spans="1:20" s="34" customFormat="1" x14ac:dyDescent="0.2">
      <c r="A362" s="33">
        <v>5443</v>
      </c>
      <c r="B362" s="34" t="s">
        <v>350</v>
      </c>
      <c r="C362" s="36">
        <v>41044009</v>
      </c>
      <c r="D362" s="36">
        <f>jan!D362</f>
        <v>2165</v>
      </c>
      <c r="E362" s="37">
        <f t="shared" si="51"/>
        <v>18957.97182448037</v>
      </c>
      <c r="F362" s="38">
        <f t="shared" si="52"/>
        <v>0.82327441809231228</v>
      </c>
      <c r="G362" s="37">
        <f t="shared" si="53"/>
        <v>2441.731599216414</v>
      </c>
      <c r="H362" s="39">
        <f t="shared" si="54"/>
        <v>618.38007573180471</v>
      </c>
      <c r="I362" s="37">
        <f t="shared" si="55"/>
        <v>3060.1116749482189</v>
      </c>
      <c r="J362" s="81">
        <f t="shared" si="56"/>
        <v>-312.51310507809114</v>
      </c>
      <c r="K362" s="37">
        <f t="shared" si="57"/>
        <v>2747.5985698701279</v>
      </c>
      <c r="L362" s="37">
        <f t="shared" si="58"/>
        <v>6625141.7762628943</v>
      </c>
      <c r="M362" s="37">
        <f t="shared" si="59"/>
        <v>5948550.9037688272</v>
      </c>
      <c r="N362" s="41">
        <f>'jan-mai'!M362</f>
        <v>5309437.1863224367</v>
      </c>
      <c r="O362" s="41">
        <f t="shared" si="60"/>
        <v>639113.71744639054</v>
      </c>
      <c r="P362" s="4"/>
      <c r="Q362" s="4"/>
      <c r="R362" s="4"/>
      <c r="S362" s="4"/>
      <c r="T362" s="4"/>
    </row>
    <row r="363" spans="1:20" s="34" customFormat="1" x14ac:dyDescent="0.2">
      <c r="A363" s="33">
        <v>5444</v>
      </c>
      <c r="B363" s="34" t="s">
        <v>351</v>
      </c>
      <c r="C363" s="36">
        <v>187025696</v>
      </c>
      <c r="D363" s="36">
        <f>jan!D363</f>
        <v>9925</v>
      </c>
      <c r="E363" s="37">
        <f t="shared" si="51"/>
        <v>18843.898841309823</v>
      </c>
      <c r="F363" s="38">
        <f t="shared" si="52"/>
        <v>0.81832065142838495</v>
      </c>
      <c r="G363" s="37">
        <f t="shared" si="53"/>
        <v>2510.1753891187423</v>
      </c>
      <c r="H363" s="39">
        <f t="shared" si="54"/>
        <v>658.30561984149608</v>
      </c>
      <c r="I363" s="37">
        <f t="shared" si="55"/>
        <v>3168.4810089602383</v>
      </c>
      <c r="J363" s="81">
        <f t="shared" si="56"/>
        <v>-312.51310507809114</v>
      </c>
      <c r="K363" s="37">
        <f t="shared" si="57"/>
        <v>2855.9679038821473</v>
      </c>
      <c r="L363" s="37">
        <f t="shared" si="58"/>
        <v>31447174.013930365</v>
      </c>
      <c r="M363" s="37">
        <f t="shared" si="59"/>
        <v>28345481.446030311</v>
      </c>
      <c r="N363" s="41">
        <f>'jan-mai'!M363</f>
        <v>20400072.409815334</v>
      </c>
      <c r="O363" s="41">
        <f t="shared" si="60"/>
        <v>7945409.0362149775</v>
      </c>
      <c r="P363" s="4"/>
      <c r="Q363" s="4"/>
      <c r="R363" s="4"/>
      <c r="S363" s="4"/>
      <c r="T363" s="4"/>
    </row>
    <row r="365" spans="1:20" s="58" customFormat="1" ht="13.5" thickBot="1" x14ac:dyDescent="0.25">
      <c r="A365" s="42"/>
      <c r="B365" s="42" t="s">
        <v>32</v>
      </c>
      <c r="C365" s="44">
        <f>SUM(C8:C363)</f>
        <v>124930537789</v>
      </c>
      <c r="D365" s="44">
        <f>SUM(D8:D363)</f>
        <v>5425270</v>
      </c>
      <c r="E365" s="44">
        <f>(C365)/D365</f>
        <v>23027.52448984106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SUM(L8:L363)</f>
        <v>1695467973.5870156</v>
      </c>
      <c r="M365" s="44">
        <f>SUM(M8:M363)</f>
        <v>2.1196901798248291E-6</v>
      </c>
      <c r="N365" s="44">
        <f>jan!M365</f>
        <v>6.2701292335987091E-7</v>
      </c>
      <c r="O365" s="44">
        <f t="shared" ref="O365" si="61">M365-N365</f>
        <v>1.4926772564649582E-6</v>
      </c>
      <c r="P365" s="4"/>
      <c r="Q365" s="4"/>
      <c r="R365" s="4"/>
      <c r="S365" s="4"/>
      <c r="T365" s="4"/>
    </row>
    <row r="366" spans="1:20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49"/>
      <c r="P366" s="4"/>
      <c r="Q366" s="4"/>
      <c r="R366" s="4"/>
      <c r="S366" s="4"/>
      <c r="T366" s="4"/>
    </row>
    <row r="367" spans="1:20" s="34" customFormat="1" x14ac:dyDescent="0.2">
      <c r="A367" s="50" t="s">
        <v>33</v>
      </c>
      <c r="B367" s="50"/>
      <c r="C367" s="50"/>
      <c r="D367" s="51">
        <f>L365</f>
        <v>1695467973.5870156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-312.51310507809114</v>
      </c>
      <c r="J367" s="55" t="s">
        <v>36</v>
      </c>
      <c r="M367" s="56"/>
      <c r="P367" s="4"/>
      <c r="Q367" s="4"/>
      <c r="R367" s="4"/>
      <c r="S367" s="4"/>
      <c r="T367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7"/>
  <sheetViews>
    <sheetView zoomScale="90" zoomScaleNormal="90" workbookViewId="0">
      <pane xSplit="2" ySplit="7" topLeftCell="C8" activePane="bottomRight" state="frozen"/>
      <selection activeCell="K47" sqref="K47"/>
      <selection pane="topRight" activeCell="K47" sqref="K47"/>
      <selection pane="bottomLeft" activeCell="K47" sqref="K47"/>
      <selection pane="bottomRight" activeCell="Q28" sqref="Q28"/>
    </sheetView>
  </sheetViews>
  <sheetFormatPr baseColWidth="10" defaultColWidth="8.85546875" defaultRowHeight="12.75" x14ac:dyDescent="0.2"/>
  <cols>
    <col min="1" max="1" width="6.5703125" style="2" customWidth="1"/>
    <col min="2" max="2" width="14" style="2" bestFit="1" customWidth="1"/>
    <col min="3" max="3" width="14.85546875" style="2" bestFit="1" customWidth="1"/>
    <col min="4" max="4" width="11.140625" style="2" customWidth="1"/>
    <col min="5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1" width="11.42578125" style="2" customWidth="1"/>
    <col min="12" max="12" width="12.85546875" style="2" bestFit="1" customWidth="1"/>
    <col min="13" max="13" width="13.5703125" style="2" bestFit="1" customWidth="1"/>
    <col min="14" max="15" width="12.85546875" style="2" customWidth="1"/>
    <col min="16" max="16" width="11.42578125" style="4" customWidth="1"/>
    <col min="17" max="231" width="11.42578125" style="2" customWidth="1"/>
    <col min="232" max="16384" width="8.85546875" style="2"/>
  </cols>
  <sheetData>
    <row r="1" spans="1:17" ht="22.5" customHeight="1" x14ac:dyDescent="0.2">
      <c r="A1" s="84" t="s">
        <v>435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7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434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7" ht="14.25" x14ac:dyDescent="0.2">
      <c r="A3" s="87"/>
      <c r="B3" s="87"/>
      <c r="C3" s="8" t="s">
        <v>43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Q3" s="79" t="s">
        <v>423</v>
      </c>
    </row>
    <row r="4" spans="1:17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45</v>
      </c>
      <c r="O4" s="17" t="s">
        <v>46</v>
      </c>
    </row>
    <row r="5" spans="1:17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44</v>
      </c>
      <c r="N5" s="27"/>
      <c r="O5" s="27"/>
      <c r="P5" s="79"/>
    </row>
    <row r="6" spans="1:17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  <c r="P6" s="4"/>
    </row>
    <row r="7" spans="1:17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</row>
    <row r="8" spans="1:17" s="34" customFormat="1" ht="15" x14ac:dyDescent="0.25">
      <c r="A8" s="33">
        <v>301</v>
      </c>
      <c r="B8" s="34" t="s">
        <v>90</v>
      </c>
      <c r="C8" s="78">
        <v>17644221716</v>
      </c>
      <c r="D8" s="36">
        <f>jan!D8</f>
        <v>699827</v>
      </c>
      <c r="E8" s="37">
        <f>(C8)/D8</f>
        <v>25212.262053336039</v>
      </c>
      <c r="F8" s="38">
        <f t="shared" ref="F8" si="1">IF(ISNUMBER(C8),E8/E$365,"")</f>
        <v>1.3984248970242408</v>
      </c>
      <c r="G8" s="39">
        <f>(E$365-E8)*0.6</f>
        <v>-4309.9316668592419</v>
      </c>
      <c r="H8" s="39">
        <f t="shared" ref="H8" si="2">IF(E8&gt;=E$365*0.9,0,IF(E8&lt;0.9*E$365,(E$365*0.9-E8)*0.35))</f>
        <v>0</v>
      </c>
      <c r="I8" s="66">
        <f>G8+H8</f>
        <v>-4309.9316668592419</v>
      </c>
      <c r="J8" s="81">
        <f>I$367</f>
        <v>-255.77318484562431</v>
      </c>
      <c r="K8" s="37">
        <f>I8+J8</f>
        <v>-4565.7048517048661</v>
      </c>
      <c r="L8" s="37">
        <f>(I8*D8)</f>
        <v>-3016206548.6231027</v>
      </c>
      <c r="M8" s="37">
        <f>(K8*D8)</f>
        <v>-3195203529.2540612</v>
      </c>
      <c r="N8" s="41">
        <f>'jan-apr'!M8</f>
        <v>-1647683555.4033852</v>
      </c>
      <c r="O8" s="41">
        <f>M8-N8</f>
        <v>-1547519973.8506761</v>
      </c>
    </row>
    <row r="9" spans="1:17" s="34" customFormat="1" ht="15" x14ac:dyDescent="0.25">
      <c r="A9" s="33">
        <v>1101</v>
      </c>
      <c r="B9" s="34" t="s">
        <v>204</v>
      </c>
      <c r="C9" s="78">
        <v>262988958</v>
      </c>
      <c r="D9" s="36">
        <f>jan!D9</f>
        <v>14860</v>
      </c>
      <c r="E9" s="37">
        <f t="shared" ref="E9:E72" si="3">(C9)/D9</f>
        <v>17697.776446837146</v>
      </c>
      <c r="F9" s="38">
        <f t="shared" ref="F9:F72" si="4">IF(ISNUMBER(C9),E9/E$365,"")</f>
        <v>0.98162597044526301</v>
      </c>
      <c r="G9" s="39">
        <f t="shared" ref="G9:G72" si="5">(E$365-E9)*0.6</f>
        <v>198.7596970400933</v>
      </c>
      <c r="H9" s="39">
        <f t="shared" ref="H9:H72" si="6">IF(E9&gt;=E$365*0.9,0,IF(E9&lt;0.9*E$365,(E$365*0.9-E9)*0.35))</f>
        <v>0</v>
      </c>
      <c r="I9" s="66">
        <f t="shared" ref="I9:I72" si="7">G9+H9</f>
        <v>198.7596970400933</v>
      </c>
      <c r="J9" s="81">
        <f t="shared" ref="J9:J72" si="8">I$367</f>
        <v>-255.77318484562431</v>
      </c>
      <c r="K9" s="37">
        <f t="shared" ref="K9:K72" si="9">I9+J9</f>
        <v>-57.013487805531014</v>
      </c>
      <c r="L9" s="37">
        <f t="shared" ref="L9:L72" si="10">(I9*D9)</f>
        <v>2953569.0980157866</v>
      </c>
      <c r="M9" s="37">
        <f t="shared" ref="M9:M72" si="11">(K9*D9)</f>
        <v>-847220.42879019084</v>
      </c>
      <c r="N9" s="41">
        <f>'jan-apr'!M9</f>
        <v>-3161095.579092131</v>
      </c>
      <c r="O9" s="41">
        <f t="shared" ref="O9:O72" si="12">M9-N9</f>
        <v>2313875.1503019403</v>
      </c>
    </row>
    <row r="10" spans="1:17" s="34" customFormat="1" ht="15" x14ac:dyDescent="0.25">
      <c r="A10" s="33">
        <v>1103</v>
      </c>
      <c r="B10" s="34" t="s">
        <v>206</v>
      </c>
      <c r="C10" s="78">
        <v>3235868831</v>
      </c>
      <c r="D10" s="36">
        <f>jan!D10</f>
        <v>144699</v>
      </c>
      <c r="E10" s="37">
        <f t="shared" si="3"/>
        <v>22362.758768201576</v>
      </c>
      <c r="F10" s="38">
        <f t="shared" si="4"/>
        <v>1.240374170371686</v>
      </c>
      <c r="G10" s="39">
        <f t="shared" si="5"/>
        <v>-2600.2296957785647</v>
      </c>
      <c r="H10" s="39">
        <f t="shared" si="6"/>
        <v>0</v>
      </c>
      <c r="I10" s="66">
        <f t="shared" si="7"/>
        <v>-2600.2296957785647</v>
      </c>
      <c r="J10" s="81">
        <f t="shared" si="8"/>
        <v>-255.77318484562431</v>
      </c>
      <c r="K10" s="37">
        <f t="shared" si="9"/>
        <v>-2856.0028806241889</v>
      </c>
      <c r="L10" s="37">
        <f t="shared" si="10"/>
        <v>-376250636.74946254</v>
      </c>
      <c r="M10" s="37">
        <f t="shared" si="11"/>
        <v>-413260760.82343954</v>
      </c>
      <c r="N10" s="41">
        <f>'jan-apr'!M10</f>
        <v>-228146640.25545427</v>
      </c>
      <c r="O10" s="41">
        <f t="shared" si="12"/>
        <v>-185114120.56798527</v>
      </c>
    </row>
    <row r="11" spans="1:17" s="34" customFormat="1" ht="15" x14ac:dyDescent="0.25">
      <c r="A11" s="33">
        <v>1106</v>
      </c>
      <c r="B11" s="34" t="s">
        <v>207</v>
      </c>
      <c r="C11" s="78">
        <v>646177085</v>
      </c>
      <c r="D11" s="36">
        <f>jan!D11</f>
        <v>37444</v>
      </c>
      <c r="E11" s="37">
        <f t="shared" si="3"/>
        <v>17257.159625040058</v>
      </c>
      <c r="F11" s="38">
        <f t="shared" si="4"/>
        <v>0.95718669037014537</v>
      </c>
      <c r="G11" s="39">
        <f t="shared" si="5"/>
        <v>463.12979011834614</v>
      </c>
      <c r="H11" s="39">
        <f t="shared" si="6"/>
        <v>0</v>
      </c>
      <c r="I11" s="66">
        <f t="shared" si="7"/>
        <v>463.12979011834614</v>
      </c>
      <c r="J11" s="81">
        <f t="shared" si="8"/>
        <v>-255.77318484562431</v>
      </c>
      <c r="K11" s="37">
        <f t="shared" si="9"/>
        <v>207.35660527272182</v>
      </c>
      <c r="L11" s="37">
        <f t="shared" si="10"/>
        <v>17341431.861191351</v>
      </c>
      <c r="M11" s="37">
        <f t="shared" si="11"/>
        <v>7764260.7278317958</v>
      </c>
      <c r="N11" s="41">
        <f>'jan-apr'!M11</f>
        <v>-2743227.9910851764</v>
      </c>
      <c r="O11" s="41">
        <f t="shared" si="12"/>
        <v>10507488.718916971</v>
      </c>
    </row>
    <row r="12" spans="1:17" s="34" customFormat="1" ht="15" x14ac:dyDescent="0.25">
      <c r="A12" s="33">
        <v>1108</v>
      </c>
      <c r="B12" s="34" t="s">
        <v>205</v>
      </c>
      <c r="C12" s="78">
        <v>1477689863</v>
      </c>
      <c r="D12" s="36">
        <f>jan!D12</f>
        <v>81305</v>
      </c>
      <c r="E12" s="37">
        <f t="shared" si="3"/>
        <v>18174.649320459997</v>
      </c>
      <c r="F12" s="38">
        <f t="shared" si="4"/>
        <v>1.008076230948622</v>
      </c>
      <c r="G12" s="39">
        <f t="shared" si="5"/>
        <v>-87.364027133617483</v>
      </c>
      <c r="H12" s="39">
        <f t="shared" si="6"/>
        <v>0</v>
      </c>
      <c r="I12" s="66">
        <f t="shared" si="7"/>
        <v>-87.364027133617483</v>
      </c>
      <c r="J12" s="81">
        <f t="shared" si="8"/>
        <v>-255.77318484562431</v>
      </c>
      <c r="K12" s="37">
        <f t="shared" si="9"/>
        <v>-343.13721197924178</v>
      </c>
      <c r="L12" s="37">
        <f t="shared" si="10"/>
        <v>-7103132.2260987693</v>
      </c>
      <c r="M12" s="37">
        <f t="shared" si="11"/>
        <v>-27898771.019972254</v>
      </c>
      <c r="N12" s="41">
        <f>'jan-apr'!M12</f>
        <v>-21425236.811109375</v>
      </c>
      <c r="O12" s="41">
        <f t="shared" si="12"/>
        <v>-6473534.2088628784</v>
      </c>
    </row>
    <row r="13" spans="1:17" s="34" customFormat="1" ht="15" x14ac:dyDescent="0.25">
      <c r="A13" s="33">
        <v>1111</v>
      </c>
      <c r="B13" s="34" t="s">
        <v>208</v>
      </c>
      <c r="C13" s="78">
        <v>46128464</v>
      </c>
      <c r="D13" s="36">
        <f>jan!D13</f>
        <v>3281</v>
      </c>
      <c r="E13" s="37">
        <f t="shared" si="3"/>
        <v>14059.26973483694</v>
      </c>
      <c r="F13" s="38">
        <f t="shared" si="4"/>
        <v>0.77981233058673083</v>
      </c>
      <c r="G13" s="39">
        <f t="shared" si="5"/>
        <v>2381.8637242402169</v>
      </c>
      <c r="H13" s="39">
        <f t="shared" si="6"/>
        <v>758.40401450682089</v>
      </c>
      <c r="I13" s="66">
        <f t="shared" si="7"/>
        <v>3140.2677387470376</v>
      </c>
      <c r="J13" s="81">
        <f t="shared" si="8"/>
        <v>-255.77318484562431</v>
      </c>
      <c r="K13" s="37">
        <f t="shared" si="9"/>
        <v>2884.4945539014134</v>
      </c>
      <c r="L13" s="37">
        <f t="shared" si="10"/>
        <v>10303218.450829031</v>
      </c>
      <c r="M13" s="37">
        <f t="shared" si="11"/>
        <v>9464026.6313505378</v>
      </c>
      <c r="N13" s="41">
        <f>'jan-apr'!M13</f>
        <v>5009856.5708494568</v>
      </c>
      <c r="O13" s="41">
        <f t="shared" si="12"/>
        <v>4454170.0605010809</v>
      </c>
    </row>
    <row r="14" spans="1:17" s="34" customFormat="1" ht="15" x14ac:dyDescent="0.25">
      <c r="A14" s="33">
        <v>1112</v>
      </c>
      <c r="B14" s="34" t="s">
        <v>209</v>
      </c>
      <c r="C14" s="78">
        <v>45360850</v>
      </c>
      <c r="D14" s="36">
        <f>jan!D14</f>
        <v>3178</v>
      </c>
      <c r="E14" s="37">
        <f t="shared" si="3"/>
        <v>14273.395217117684</v>
      </c>
      <c r="F14" s="38">
        <f t="shared" si="4"/>
        <v>0.79168902792056228</v>
      </c>
      <c r="G14" s="39">
        <f t="shared" si="5"/>
        <v>2253.3884348717702</v>
      </c>
      <c r="H14" s="39">
        <f t="shared" si="6"/>
        <v>683.4600957085604</v>
      </c>
      <c r="I14" s="66">
        <f t="shared" si="7"/>
        <v>2936.8485305803306</v>
      </c>
      <c r="J14" s="81">
        <f t="shared" si="8"/>
        <v>-255.77318484562431</v>
      </c>
      <c r="K14" s="37">
        <f t="shared" si="9"/>
        <v>2681.0753457347064</v>
      </c>
      <c r="L14" s="37">
        <f t="shared" si="10"/>
        <v>9333304.6301842909</v>
      </c>
      <c r="M14" s="37">
        <f t="shared" si="11"/>
        <v>8520457.4487448968</v>
      </c>
      <c r="N14" s="41">
        <f>'jan-apr'!M14</f>
        <v>5546433.0367600052</v>
      </c>
      <c r="O14" s="41">
        <f t="shared" si="12"/>
        <v>2974024.4119848916</v>
      </c>
    </row>
    <row r="15" spans="1:17" s="34" customFormat="1" ht="15" x14ac:dyDescent="0.25">
      <c r="A15" s="33">
        <v>1114</v>
      </c>
      <c r="B15" s="34" t="s">
        <v>210</v>
      </c>
      <c r="C15" s="78">
        <v>45954812</v>
      </c>
      <c r="D15" s="36">
        <f>jan!D15</f>
        <v>2789</v>
      </c>
      <c r="E15" s="37">
        <f t="shared" si="3"/>
        <v>16477.164575116531</v>
      </c>
      <c r="F15" s="38">
        <f t="shared" si="4"/>
        <v>0.91392343636059892</v>
      </c>
      <c r="G15" s="39">
        <f t="shared" si="5"/>
        <v>931.12682007246258</v>
      </c>
      <c r="H15" s="39">
        <f t="shared" si="6"/>
        <v>0</v>
      </c>
      <c r="I15" s="66">
        <f t="shared" si="7"/>
        <v>931.12682007246258</v>
      </c>
      <c r="J15" s="81">
        <f t="shared" si="8"/>
        <v>-255.77318484562431</v>
      </c>
      <c r="K15" s="37">
        <f t="shared" si="9"/>
        <v>675.35363522683826</v>
      </c>
      <c r="L15" s="37">
        <f t="shared" si="10"/>
        <v>2596912.7011820981</v>
      </c>
      <c r="M15" s="37">
        <f t="shared" si="11"/>
        <v>1883561.2886476519</v>
      </c>
      <c r="N15" s="41">
        <f>'jan-apr'!M15</f>
        <v>1449396.4734126555</v>
      </c>
      <c r="O15" s="41">
        <f t="shared" si="12"/>
        <v>434164.81523499638</v>
      </c>
    </row>
    <row r="16" spans="1:17" s="34" customFormat="1" ht="15" x14ac:dyDescent="0.25">
      <c r="A16" s="33">
        <v>1119</v>
      </c>
      <c r="B16" s="34" t="s">
        <v>211</v>
      </c>
      <c r="C16" s="78">
        <v>273422401</v>
      </c>
      <c r="D16" s="36">
        <f>jan!D16</f>
        <v>19296</v>
      </c>
      <c r="E16" s="37">
        <f t="shared" si="3"/>
        <v>14169.900549336649</v>
      </c>
      <c r="F16" s="38">
        <f t="shared" si="4"/>
        <v>0.78594858623278041</v>
      </c>
      <c r="G16" s="39">
        <f t="shared" si="5"/>
        <v>2315.4852355403914</v>
      </c>
      <c r="H16" s="39">
        <f t="shared" si="6"/>
        <v>719.68322943192265</v>
      </c>
      <c r="I16" s="66">
        <f t="shared" si="7"/>
        <v>3035.1684649723138</v>
      </c>
      <c r="J16" s="81">
        <f t="shared" si="8"/>
        <v>-255.77318484562431</v>
      </c>
      <c r="K16" s="37">
        <f t="shared" si="9"/>
        <v>2779.3952801266896</v>
      </c>
      <c r="L16" s="37">
        <f t="shared" si="10"/>
        <v>58566610.700105764</v>
      </c>
      <c r="M16" s="37">
        <f t="shared" si="11"/>
        <v>53631211.325324602</v>
      </c>
      <c r="N16" s="41">
        <f>'jan-apr'!M16</f>
        <v>32173788.804758027</v>
      </c>
      <c r="O16" s="41">
        <f t="shared" si="12"/>
        <v>21457422.520566575</v>
      </c>
    </row>
    <row r="17" spans="1:15" s="34" customFormat="1" ht="15" x14ac:dyDescent="0.25">
      <c r="A17" s="33">
        <v>1120</v>
      </c>
      <c r="B17" s="34" t="s">
        <v>212</v>
      </c>
      <c r="C17" s="78">
        <v>330489525</v>
      </c>
      <c r="D17" s="36">
        <f>jan!D17</f>
        <v>20163</v>
      </c>
      <c r="E17" s="37">
        <f t="shared" si="3"/>
        <v>16390.890492486236</v>
      </c>
      <c r="F17" s="38">
        <f t="shared" si="4"/>
        <v>0.9091381527211182</v>
      </c>
      <c r="G17" s="39">
        <f t="shared" si="5"/>
        <v>982.89126965063906</v>
      </c>
      <c r="H17" s="39">
        <f t="shared" si="6"/>
        <v>0</v>
      </c>
      <c r="I17" s="66">
        <f t="shared" si="7"/>
        <v>982.89126965063906</v>
      </c>
      <c r="J17" s="81">
        <f t="shared" si="8"/>
        <v>-255.77318484562431</v>
      </c>
      <c r="K17" s="37">
        <f t="shared" si="9"/>
        <v>727.11808480501475</v>
      </c>
      <c r="L17" s="37">
        <f t="shared" si="10"/>
        <v>19818036.669965837</v>
      </c>
      <c r="M17" s="37">
        <f t="shared" si="11"/>
        <v>14660881.943923512</v>
      </c>
      <c r="N17" s="41">
        <f>'jan-apr'!M17</f>
        <v>9725010.8684902731</v>
      </c>
      <c r="O17" s="41">
        <f t="shared" si="12"/>
        <v>4935871.0754332393</v>
      </c>
    </row>
    <row r="18" spans="1:15" s="34" customFormat="1" ht="15" x14ac:dyDescent="0.25">
      <c r="A18" s="33">
        <v>1121</v>
      </c>
      <c r="B18" s="34" t="s">
        <v>213</v>
      </c>
      <c r="C18" s="78">
        <v>354259536</v>
      </c>
      <c r="D18" s="36">
        <f>jan!D18</f>
        <v>19353</v>
      </c>
      <c r="E18" s="37">
        <f t="shared" si="3"/>
        <v>18305.148349093164</v>
      </c>
      <c r="F18" s="38">
        <f t="shared" si="4"/>
        <v>1.0153144981969966</v>
      </c>
      <c r="G18" s="39">
        <f t="shared" si="5"/>
        <v>-165.66344431351754</v>
      </c>
      <c r="H18" s="39">
        <f t="shared" si="6"/>
        <v>0</v>
      </c>
      <c r="I18" s="66">
        <f t="shared" si="7"/>
        <v>-165.66344431351754</v>
      </c>
      <c r="J18" s="81">
        <f t="shared" si="8"/>
        <v>-255.77318484562431</v>
      </c>
      <c r="K18" s="37">
        <f t="shared" si="9"/>
        <v>-421.43662915914183</v>
      </c>
      <c r="L18" s="37">
        <f t="shared" si="10"/>
        <v>-3206084.6377995051</v>
      </c>
      <c r="M18" s="37">
        <f t="shared" si="11"/>
        <v>-8156063.0841168715</v>
      </c>
      <c r="N18" s="41">
        <f>'jan-apr'!M18</f>
        <v>689703.06344750954</v>
      </c>
      <c r="O18" s="41">
        <f t="shared" si="12"/>
        <v>-8845766.1475643814</v>
      </c>
    </row>
    <row r="19" spans="1:15" s="34" customFormat="1" ht="15" x14ac:dyDescent="0.25">
      <c r="A19" s="33">
        <v>1122</v>
      </c>
      <c r="B19" s="34" t="s">
        <v>214</v>
      </c>
      <c r="C19" s="78">
        <v>183175335</v>
      </c>
      <c r="D19" s="36">
        <f>jan!D19</f>
        <v>12131</v>
      </c>
      <c r="E19" s="37">
        <f t="shared" si="3"/>
        <v>15099.772071552221</v>
      </c>
      <c r="F19" s="38">
        <f t="shared" si="4"/>
        <v>0.83752489798732299</v>
      </c>
      <c r="G19" s="39">
        <f t="shared" si="5"/>
        <v>1757.5623222110482</v>
      </c>
      <c r="H19" s="39">
        <f t="shared" si="6"/>
        <v>394.22819665647262</v>
      </c>
      <c r="I19" s="66">
        <f t="shared" si="7"/>
        <v>2151.7905188675209</v>
      </c>
      <c r="J19" s="81">
        <f t="shared" si="8"/>
        <v>-255.77318484562431</v>
      </c>
      <c r="K19" s="37">
        <f t="shared" si="9"/>
        <v>1896.0173340218967</v>
      </c>
      <c r="L19" s="37">
        <f t="shared" si="10"/>
        <v>26103370.784381896</v>
      </c>
      <c r="M19" s="37">
        <f t="shared" si="11"/>
        <v>23000586.279019628</v>
      </c>
      <c r="N19" s="41">
        <f>'jan-apr'!M19</f>
        <v>11813929.978535432</v>
      </c>
      <c r="O19" s="41">
        <f t="shared" si="12"/>
        <v>11186656.300484195</v>
      </c>
    </row>
    <row r="20" spans="1:15" s="34" customFormat="1" ht="15" x14ac:dyDescent="0.25">
      <c r="A20" s="33">
        <v>1124</v>
      </c>
      <c r="B20" s="34" t="s">
        <v>215</v>
      </c>
      <c r="C20" s="78">
        <v>617064945</v>
      </c>
      <c r="D20" s="36">
        <f>jan!D20</f>
        <v>27568</v>
      </c>
      <c r="E20" s="37">
        <f t="shared" si="3"/>
        <v>22383.37728525827</v>
      </c>
      <c r="F20" s="38">
        <f t="shared" si="4"/>
        <v>1.2415177983226726</v>
      </c>
      <c r="G20" s="39">
        <f t="shared" si="5"/>
        <v>-2612.600806012581</v>
      </c>
      <c r="H20" s="39">
        <f t="shared" si="6"/>
        <v>0</v>
      </c>
      <c r="I20" s="66">
        <f t="shared" si="7"/>
        <v>-2612.600806012581</v>
      </c>
      <c r="J20" s="81">
        <f t="shared" si="8"/>
        <v>-255.77318484562431</v>
      </c>
      <c r="K20" s="37">
        <f t="shared" si="9"/>
        <v>-2868.3739908582052</v>
      </c>
      <c r="L20" s="37">
        <f t="shared" si="10"/>
        <v>-72024179.020154834</v>
      </c>
      <c r="M20" s="37">
        <f t="shared" si="11"/>
        <v>-79075334.179978997</v>
      </c>
      <c r="N20" s="41">
        <f>'jan-apr'!M20</f>
        <v>-49472527.77553241</v>
      </c>
      <c r="O20" s="41">
        <f t="shared" si="12"/>
        <v>-29602806.404446587</v>
      </c>
    </row>
    <row r="21" spans="1:15" s="34" customFormat="1" ht="15" x14ac:dyDescent="0.25">
      <c r="A21" s="33">
        <v>1127</v>
      </c>
      <c r="B21" s="34" t="s">
        <v>216</v>
      </c>
      <c r="C21" s="78">
        <v>220528035</v>
      </c>
      <c r="D21" s="36">
        <f>jan!D21</f>
        <v>11454</v>
      </c>
      <c r="E21" s="37">
        <f t="shared" si="3"/>
        <v>19253.364326872706</v>
      </c>
      <c r="F21" s="38">
        <f t="shared" si="4"/>
        <v>1.0679083046661642</v>
      </c>
      <c r="G21" s="39">
        <f t="shared" si="5"/>
        <v>-734.59303098124292</v>
      </c>
      <c r="H21" s="39">
        <f t="shared" si="6"/>
        <v>0</v>
      </c>
      <c r="I21" s="66">
        <f t="shared" si="7"/>
        <v>-734.59303098124292</v>
      </c>
      <c r="J21" s="81">
        <f t="shared" si="8"/>
        <v>-255.77318484562431</v>
      </c>
      <c r="K21" s="37">
        <f t="shared" si="9"/>
        <v>-990.36621582686723</v>
      </c>
      <c r="L21" s="37">
        <f t="shared" si="10"/>
        <v>-8414028.5768591557</v>
      </c>
      <c r="M21" s="37">
        <f t="shared" si="11"/>
        <v>-11343654.636080937</v>
      </c>
      <c r="N21" s="41">
        <f>'jan-apr'!M21</f>
        <v>-5448879.9849879621</v>
      </c>
      <c r="O21" s="41">
        <f t="shared" si="12"/>
        <v>-5894774.6510929754</v>
      </c>
    </row>
    <row r="22" spans="1:15" s="34" customFormat="1" ht="15" x14ac:dyDescent="0.25">
      <c r="A22" s="33">
        <v>1130</v>
      </c>
      <c r="B22" s="34" t="s">
        <v>217</v>
      </c>
      <c r="C22" s="78">
        <v>206966634</v>
      </c>
      <c r="D22" s="36">
        <f>jan!D22</f>
        <v>13268</v>
      </c>
      <c r="E22" s="37">
        <f t="shared" si="3"/>
        <v>15598.932318359964</v>
      </c>
      <c r="F22" s="38">
        <f t="shared" si="4"/>
        <v>0.86521135131959548</v>
      </c>
      <c r="G22" s="39">
        <f t="shared" si="5"/>
        <v>1458.0661741264023</v>
      </c>
      <c r="H22" s="39">
        <f t="shared" si="6"/>
        <v>219.52211027376242</v>
      </c>
      <c r="I22" s="66">
        <f t="shared" si="7"/>
        <v>1677.5882844001646</v>
      </c>
      <c r="J22" s="81">
        <f t="shared" si="8"/>
        <v>-255.77318484562431</v>
      </c>
      <c r="K22" s="37">
        <f t="shared" si="9"/>
        <v>1421.8150995545402</v>
      </c>
      <c r="L22" s="37">
        <f t="shared" si="10"/>
        <v>22258241.357421383</v>
      </c>
      <c r="M22" s="37">
        <f t="shared" si="11"/>
        <v>18864642.740889639</v>
      </c>
      <c r="N22" s="41">
        <f>'jan-apr'!M22</f>
        <v>8805429.8655228745</v>
      </c>
      <c r="O22" s="41">
        <f t="shared" si="12"/>
        <v>10059212.875366764</v>
      </c>
    </row>
    <row r="23" spans="1:15" s="34" customFormat="1" ht="15" x14ac:dyDescent="0.25">
      <c r="A23" s="33">
        <v>1133</v>
      </c>
      <c r="B23" s="34" t="s">
        <v>218</v>
      </c>
      <c r="C23" s="78">
        <v>60222849</v>
      </c>
      <c r="D23" s="36">
        <f>jan!D23</f>
        <v>2534</v>
      </c>
      <c r="E23" s="37">
        <f t="shared" si="3"/>
        <v>23765.923046566691</v>
      </c>
      <c r="F23" s="38">
        <f t="shared" si="4"/>
        <v>1.3182021676108782</v>
      </c>
      <c r="G23" s="39">
        <f t="shared" si="5"/>
        <v>-3442.1282627976339</v>
      </c>
      <c r="H23" s="39">
        <f t="shared" si="6"/>
        <v>0</v>
      </c>
      <c r="I23" s="66">
        <f t="shared" si="7"/>
        <v>-3442.1282627976339</v>
      </c>
      <c r="J23" s="81">
        <f t="shared" si="8"/>
        <v>-255.77318484562431</v>
      </c>
      <c r="K23" s="37">
        <f t="shared" si="9"/>
        <v>-3697.9014476432581</v>
      </c>
      <c r="L23" s="37">
        <f t="shared" si="10"/>
        <v>-8722353.0179292038</v>
      </c>
      <c r="M23" s="37">
        <f t="shared" si="11"/>
        <v>-9370482.2683280166</v>
      </c>
      <c r="N23" s="41">
        <f>'jan-apr'!M23</f>
        <v>-10567805.302248955</v>
      </c>
      <c r="O23" s="41">
        <f t="shared" si="12"/>
        <v>1197323.0339209381</v>
      </c>
    </row>
    <row r="24" spans="1:15" s="34" customFormat="1" ht="15" x14ac:dyDescent="0.25">
      <c r="A24" s="33">
        <v>1134</v>
      </c>
      <c r="B24" s="34" t="s">
        <v>219</v>
      </c>
      <c r="C24" s="78">
        <v>102924017</v>
      </c>
      <c r="D24" s="36">
        <f>jan!D24</f>
        <v>3784</v>
      </c>
      <c r="E24" s="37">
        <f t="shared" si="3"/>
        <v>27199.793076109938</v>
      </c>
      <c r="F24" s="38">
        <f t="shared" si="4"/>
        <v>1.5086654164974749</v>
      </c>
      <c r="G24" s="39">
        <f t="shared" si="5"/>
        <v>-5502.4502805235816</v>
      </c>
      <c r="H24" s="39">
        <f t="shared" si="6"/>
        <v>0</v>
      </c>
      <c r="I24" s="66">
        <f t="shared" si="7"/>
        <v>-5502.4502805235816</v>
      </c>
      <c r="J24" s="81">
        <f t="shared" si="8"/>
        <v>-255.77318484562431</v>
      </c>
      <c r="K24" s="37">
        <f t="shared" si="9"/>
        <v>-5758.2234653692058</v>
      </c>
      <c r="L24" s="37">
        <f t="shared" si="10"/>
        <v>-20821271.861501232</v>
      </c>
      <c r="M24" s="37">
        <f t="shared" si="11"/>
        <v>-21789117.592957076</v>
      </c>
      <c r="N24" s="41">
        <f>'jan-apr'!M24</f>
        <v>-25748218.978417538</v>
      </c>
      <c r="O24" s="41">
        <f t="shared" si="12"/>
        <v>3959101.3854604624</v>
      </c>
    </row>
    <row r="25" spans="1:15" s="34" customFormat="1" ht="15" x14ac:dyDescent="0.25">
      <c r="A25" s="33">
        <v>1135</v>
      </c>
      <c r="B25" s="34" t="s">
        <v>220</v>
      </c>
      <c r="C25" s="78">
        <v>86725394</v>
      </c>
      <c r="D25" s="36">
        <f>jan!D25</f>
        <v>4525</v>
      </c>
      <c r="E25" s="37">
        <f t="shared" si="3"/>
        <v>19165.832928176795</v>
      </c>
      <c r="F25" s="38">
        <f t="shared" si="4"/>
        <v>1.0630532826554946</v>
      </c>
      <c r="G25" s="39">
        <f t="shared" si="5"/>
        <v>-682.07419176369581</v>
      </c>
      <c r="H25" s="39">
        <f t="shared" si="6"/>
        <v>0</v>
      </c>
      <c r="I25" s="66">
        <f t="shared" si="7"/>
        <v>-682.07419176369581</v>
      </c>
      <c r="J25" s="81">
        <f t="shared" si="8"/>
        <v>-255.77318484562431</v>
      </c>
      <c r="K25" s="37">
        <f t="shared" si="9"/>
        <v>-937.84737660932012</v>
      </c>
      <c r="L25" s="37">
        <f t="shared" si="10"/>
        <v>-3086385.7177307233</v>
      </c>
      <c r="M25" s="37">
        <f t="shared" si="11"/>
        <v>-4243759.3791571734</v>
      </c>
      <c r="N25" s="41">
        <f>'jan-apr'!M25</f>
        <v>-8145626.4397302698</v>
      </c>
      <c r="O25" s="41">
        <f t="shared" si="12"/>
        <v>3901867.0605730964</v>
      </c>
    </row>
    <row r="26" spans="1:15" s="34" customFormat="1" ht="15" x14ac:dyDescent="0.25">
      <c r="A26" s="33">
        <v>1144</v>
      </c>
      <c r="B26" s="34" t="s">
        <v>221</v>
      </c>
      <c r="C26" s="78">
        <v>7789174</v>
      </c>
      <c r="D26" s="36">
        <f>jan!D26</f>
        <v>523</v>
      </c>
      <c r="E26" s="37">
        <f t="shared" si="3"/>
        <v>14893.258126195029</v>
      </c>
      <c r="F26" s="38">
        <f t="shared" si="4"/>
        <v>0.82607038263446564</v>
      </c>
      <c r="G26" s="39">
        <f t="shared" si="5"/>
        <v>1881.4706894253634</v>
      </c>
      <c r="H26" s="39">
        <f t="shared" si="6"/>
        <v>466.50807753148979</v>
      </c>
      <c r="I26" s="66">
        <f t="shared" si="7"/>
        <v>2347.9787669568532</v>
      </c>
      <c r="J26" s="81">
        <f t="shared" si="8"/>
        <v>-255.77318484562431</v>
      </c>
      <c r="K26" s="37">
        <f t="shared" si="9"/>
        <v>2092.205582111229</v>
      </c>
      <c r="L26" s="37">
        <f t="shared" si="10"/>
        <v>1227992.8951184342</v>
      </c>
      <c r="M26" s="37">
        <f t="shared" si="11"/>
        <v>1094223.5194441727</v>
      </c>
      <c r="N26" s="41">
        <f>'jan-apr'!M26</f>
        <v>657893.24445421109</v>
      </c>
      <c r="O26" s="41">
        <f t="shared" si="12"/>
        <v>436330.27498996165</v>
      </c>
    </row>
    <row r="27" spans="1:15" s="34" customFormat="1" ht="15" x14ac:dyDescent="0.25">
      <c r="A27" s="33">
        <v>1145</v>
      </c>
      <c r="B27" s="34" t="s">
        <v>222</v>
      </c>
      <c r="C27" s="78">
        <v>14940661</v>
      </c>
      <c r="D27" s="36">
        <f>jan!D27</f>
        <v>855</v>
      </c>
      <c r="E27" s="37">
        <f t="shared" si="3"/>
        <v>17474.457309941521</v>
      </c>
      <c r="F27" s="38">
        <f t="shared" si="4"/>
        <v>0.96923933729207146</v>
      </c>
      <c r="G27" s="39">
        <f t="shared" si="5"/>
        <v>332.75117917746826</v>
      </c>
      <c r="H27" s="39">
        <f t="shared" si="6"/>
        <v>0</v>
      </c>
      <c r="I27" s="66">
        <f t="shared" si="7"/>
        <v>332.75117917746826</v>
      </c>
      <c r="J27" s="81">
        <f t="shared" si="8"/>
        <v>-255.77318484562431</v>
      </c>
      <c r="K27" s="37">
        <f t="shared" si="9"/>
        <v>76.977994331843945</v>
      </c>
      <c r="L27" s="37">
        <f t="shared" si="10"/>
        <v>284502.25819673535</v>
      </c>
      <c r="M27" s="37">
        <f t="shared" si="11"/>
        <v>65816.185153726576</v>
      </c>
      <c r="N27" s="41">
        <f>'jan-apr'!M27</f>
        <v>-272152.31689931155</v>
      </c>
      <c r="O27" s="41">
        <f t="shared" si="12"/>
        <v>337968.5020530381</v>
      </c>
    </row>
    <row r="28" spans="1:15" s="34" customFormat="1" ht="15" x14ac:dyDescent="0.25">
      <c r="A28" s="33">
        <v>1146</v>
      </c>
      <c r="B28" s="34" t="s">
        <v>223</v>
      </c>
      <c r="C28" s="78">
        <v>182358278</v>
      </c>
      <c r="D28" s="36">
        <f>jan!D28</f>
        <v>11283</v>
      </c>
      <c r="E28" s="37">
        <f t="shared" si="3"/>
        <v>16162.215545510946</v>
      </c>
      <c r="F28" s="38">
        <f t="shared" si="4"/>
        <v>0.89645445387254019</v>
      </c>
      <c r="G28" s="39">
        <f t="shared" si="5"/>
        <v>1120.0962378358133</v>
      </c>
      <c r="H28" s="39">
        <f t="shared" si="6"/>
        <v>22.372980770918911</v>
      </c>
      <c r="I28" s="66">
        <f t="shared" si="7"/>
        <v>1142.4692186067323</v>
      </c>
      <c r="J28" s="81">
        <f t="shared" si="8"/>
        <v>-255.77318484562431</v>
      </c>
      <c r="K28" s="37">
        <f t="shared" si="9"/>
        <v>886.69603376110797</v>
      </c>
      <c r="L28" s="37">
        <f t="shared" si="10"/>
        <v>12890480.193539761</v>
      </c>
      <c r="M28" s="37">
        <f t="shared" si="11"/>
        <v>10004591.348926581</v>
      </c>
      <c r="N28" s="41">
        <f>'jan-apr'!M28</f>
        <v>4408424.9983918928</v>
      </c>
      <c r="O28" s="41">
        <f t="shared" si="12"/>
        <v>5596166.3505346887</v>
      </c>
    </row>
    <row r="29" spans="1:15" s="34" customFormat="1" ht="15" x14ac:dyDescent="0.25">
      <c r="A29" s="33">
        <v>1149</v>
      </c>
      <c r="B29" s="34" t="s">
        <v>224</v>
      </c>
      <c r="C29" s="78">
        <v>651031688</v>
      </c>
      <c r="D29" s="36">
        <f>jan!D29</f>
        <v>42541</v>
      </c>
      <c r="E29" s="37">
        <f t="shared" si="3"/>
        <v>15303.629157753696</v>
      </c>
      <c r="F29" s="38">
        <f t="shared" si="4"/>
        <v>0.84883204782480604</v>
      </c>
      <c r="G29" s="39">
        <f t="shared" si="5"/>
        <v>1635.2480704901634</v>
      </c>
      <c r="H29" s="39">
        <f t="shared" si="6"/>
        <v>322.87821648595644</v>
      </c>
      <c r="I29" s="66">
        <f t="shared" si="7"/>
        <v>1958.1262869761199</v>
      </c>
      <c r="J29" s="81">
        <f t="shared" si="8"/>
        <v>-255.77318484562431</v>
      </c>
      <c r="K29" s="37">
        <f t="shared" si="9"/>
        <v>1702.3531021304957</v>
      </c>
      <c r="L29" s="37">
        <f t="shared" si="10"/>
        <v>83300650.374251112</v>
      </c>
      <c r="M29" s="37">
        <f t="shared" si="11"/>
        <v>72419803.317733422</v>
      </c>
      <c r="N29" s="41">
        <f>'jan-apr'!M29</f>
        <v>43258359.134945624</v>
      </c>
      <c r="O29" s="41">
        <f t="shared" si="12"/>
        <v>29161444.182787798</v>
      </c>
    </row>
    <row r="30" spans="1:15" s="34" customFormat="1" ht="15" x14ac:dyDescent="0.25">
      <c r="A30" s="33">
        <v>1151</v>
      </c>
      <c r="B30" s="34" t="s">
        <v>225</v>
      </c>
      <c r="C30" s="78">
        <v>3151582</v>
      </c>
      <c r="D30" s="36">
        <f>jan!D30</f>
        <v>188</v>
      </c>
      <c r="E30" s="37">
        <f t="shared" si="3"/>
        <v>16763.734042553191</v>
      </c>
      <c r="F30" s="38">
        <f t="shared" si="4"/>
        <v>0.9298183162861936</v>
      </c>
      <c r="G30" s="39">
        <f t="shared" si="5"/>
        <v>759.18513961046631</v>
      </c>
      <c r="H30" s="39">
        <f t="shared" si="6"/>
        <v>0</v>
      </c>
      <c r="I30" s="66">
        <f t="shared" si="7"/>
        <v>759.18513961046631</v>
      </c>
      <c r="J30" s="81">
        <f t="shared" si="8"/>
        <v>-255.77318484562431</v>
      </c>
      <c r="K30" s="37">
        <f t="shared" si="9"/>
        <v>503.41195476484199</v>
      </c>
      <c r="L30" s="37">
        <f t="shared" si="10"/>
        <v>142726.80624676766</v>
      </c>
      <c r="M30" s="37">
        <f t="shared" si="11"/>
        <v>94641.4474957903</v>
      </c>
      <c r="N30" s="41">
        <f>'jan-apr'!M30</f>
        <v>-65762.758335754974</v>
      </c>
      <c r="O30" s="41">
        <f t="shared" si="12"/>
        <v>160404.20583154529</v>
      </c>
    </row>
    <row r="31" spans="1:15" s="34" customFormat="1" ht="15" x14ac:dyDescent="0.25">
      <c r="A31" s="33">
        <v>1160</v>
      </c>
      <c r="B31" s="34" t="s">
        <v>226</v>
      </c>
      <c r="C31" s="78">
        <v>185790862</v>
      </c>
      <c r="D31" s="36">
        <f>jan!D31</f>
        <v>8775</v>
      </c>
      <c r="E31" s="37">
        <f t="shared" si="3"/>
        <v>21172.747806267806</v>
      </c>
      <c r="F31" s="38">
        <f t="shared" si="4"/>
        <v>1.1743689482547852</v>
      </c>
      <c r="G31" s="39">
        <f t="shared" si="5"/>
        <v>-1886.2231186183024</v>
      </c>
      <c r="H31" s="39">
        <f t="shared" si="6"/>
        <v>0</v>
      </c>
      <c r="I31" s="66">
        <f t="shared" si="7"/>
        <v>-1886.2231186183024</v>
      </c>
      <c r="J31" s="81">
        <f t="shared" si="8"/>
        <v>-255.77318484562431</v>
      </c>
      <c r="K31" s="37">
        <f t="shared" si="9"/>
        <v>-2141.9963034639268</v>
      </c>
      <c r="L31" s="37">
        <f t="shared" si="10"/>
        <v>-16551607.865875604</v>
      </c>
      <c r="M31" s="37">
        <f t="shared" si="11"/>
        <v>-18796017.562895957</v>
      </c>
      <c r="N31" s="41">
        <f>'jan-apr'!M31</f>
        <v>-15515160.978703458</v>
      </c>
      <c r="O31" s="41">
        <f t="shared" si="12"/>
        <v>-3280856.5841924995</v>
      </c>
    </row>
    <row r="32" spans="1:15" s="34" customFormat="1" ht="15" x14ac:dyDescent="0.25">
      <c r="A32" s="33">
        <v>1505</v>
      </c>
      <c r="B32" s="34" t="s">
        <v>267</v>
      </c>
      <c r="C32" s="78">
        <v>372918304</v>
      </c>
      <c r="D32" s="36">
        <f>jan!D32</f>
        <v>24013</v>
      </c>
      <c r="E32" s="37">
        <f t="shared" si="3"/>
        <v>15529.850664223546</v>
      </c>
      <c r="F32" s="38">
        <f t="shared" si="4"/>
        <v>0.86137966398953292</v>
      </c>
      <c r="G32" s="39">
        <f t="shared" si="5"/>
        <v>1499.5151666082531</v>
      </c>
      <c r="H32" s="39">
        <f t="shared" si="6"/>
        <v>243.70068922150884</v>
      </c>
      <c r="I32" s="66">
        <f t="shared" si="7"/>
        <v>1743.2158558297619</v>
      </c>
      <c r="J32" s="81">
        <f t="shared" si="8"/>
        <v>-255.77318484562431</v>
      </c>
      <c r="K32" s="37">
        <f t="shared" si="9"/>
        <v>1487.4426709841377</v>
      </c>
      <c r="L32" s="37">
        <f t="shared" si="10"/>
        <v>41859842.34604007</v>
      </c>
      <c r="M32" s="37">
        <f t="shared" si="11"/>
        <v>35717960.858342096</v>
      </c>
      <c r="N32" s="41">
        <f>'jan-apr'!M32</f>
        <v>17838259.284854606</v>
      </c>
      <c r="O32" s="41">
        <f t="shared" si="12"/>
        <v>17879701.57348749</v>
      </c>
    </row>
    <row r="33" spans="1:15" s="34" customFormat="1" ht="15" x14ac:dyDescent="0.25">
      <c r="A33" s="33">
        <v>1506</v>
      </c>
      <c r="B33" s="34" t="s">
        <v>265</v>
      </c>
      <c r="C33" s="78">
        <v>537972455</v>
      </c>
      <c r="D33" s="36">
        <f>jan!D33</f>
        <v>32002</v>
      </c>
      <c r="E33" s="37">
        <f t="shared" si="3"/>
        <v>16810.588556965191</v>
      </c>
      <c r="F33" s="38">
        <f t="shared" si="4"/>
        <v>0.932417151700212</v>
      </c>
      <c r="G33" s="39">
        <f t="shared" si="5"/>
        <v>731.07243096326636</v>
      </c>
      <c r="H33" s="39">
        <f t="shared" si="6"/>
        <v>0</v>
      </c>
      <c r="I33" s="66">
        <f t="shared" si="7"/>
        <v>731.07243096326636</v>
      </c>
      <c r="J33" s="81">
        <f t="shared" si="8"/>
        <v>-255.77318484562431</v>
      </c>
      <c r="K33" s="37">
        <f t="shared" si="9"/>
        <v>475.29924611764204</v>
      </c>
      <c r="L33" s="37">
        <f t="shared" si="10"/>
        <v>23395779.93568645</v>
      </c>
      <c r="M33" s="37">
        <f t="shared" si="11"/>
        <v>15210526.47425678</v>
      </c>
      <c r="N33" s="41">
        <f>'jan-apr'!M33</f>
        <v>4756366.8624423807</v>
      </c>
      <c r="O33" s="41">
        <f t="shared" si="12"/>
        <v>10454159.611814398</v>
      </c>
    </row>
    <row r="34" spans="1:15" s="34" customFormat="1" ht="15" x14ac:dyDescent="0.25">
      <c r="A34" s="33">
        <v>1507</v>
      </c>
      <c r="B34" s="34" t="s">
        <v>266</v>
      </c>
      <c r="C34" s="78">
        <v>1162799881</v>
      </c>
      <c r="D34" s="36">
        <f>jan!D34</f>
        <v>67114</v>
      </c>
      <c r="E34" s="37">
        <f t="shared" si="3"/>
        <v>17325.742482939477</v>
      </c>
      <c r="F34" s="38">
        <f t="shared" si="4"/>
        <v>0.96099071143706638</v>
      </c>
      <c r="G34" s="39">
        <f t="shared" si="5"/>
        <v>421.98007537869489</v>
      </c>
      <c r="H34" s="39">
        <f t="shared" si="6"/>
        <v>0</v>
      </c>
      <c r="I34" s="66">
        <f t="shared" si="7"/>
        <v>421.98007537869489</v>
      </c>
      <c r="J34" s="81">
        <f t="shared" si="8"/>
        <v>-255.77318484562431</v>
      </c>
      <c r="K34" s="37">
        <f t="shared" si="9"/>
        <v>166.20689053307058</v>
      </c>
      <c r="L34" s="37">
        <f t="shared" si="10"/>
        <v>28320770.77896573</v>
      </c>
      <c r="M34" s="37">
        <f t="shared" si="11"/>
        <v>11154809.251236498</v>
      </c>
      <c r="N34" s="41">
        <f>'jan-apr'!M34</f>
        <v>-748054.85822269227</v>
      </c>
      <c r="O34" s="41">
        <f t="shared" si="12"/>
        <v>11902864.109459192</v>
      </c>
    </row>
    <row r="35" spans="1:15" s="34" customFormat="1" ht="15" x14ac:dyDescent="0.25">
      <c r="A35" s="33">
        <v>1511</v>
      </c>
      <c r="B35" s="34" t="s">
        <v>268</v>
      </c>
      <c r="C35" s="78">
        <v>46880939</v>
      </c>
      <c r="D35" s="36">
        <f>jan!D35</f>
        <v>3045</v>
      </c>
      <c r="E35" s="37">
        <f t="shared" si="3"/>
        <v>15396.03908045977</v>
      </c>
      <c r="F35" s="38">
        <f t="shared" si="4"/>
        <v>0.85395766235201032</v>
      </c>
      <c r="G35" s="39">
        <f t="shared" si="5"/>
        <v>1579.8021168665189</v>
      </c>
      <c r="H35" s="39">
        <f t="shared" si="6"/>
        <v>290.53474353883047</v>
      </c>
      <c r="I35" s="66">
        <f t="shared" si="7"/>
        <v>1870.3368604053494</v>
      </c>
      <c r="J35" s="81">
        <f t="shared" si="8"/>
        <v>-255.77318484562431</v>
      </c>
      <c r="K35" s="37">
        <f t="shared" si="9"/>
        <v>1614.5636755597252</v>
      </c>
      <c r="L35" s="37">
        <f t="shared" si="10"/>
        <v>5695175.7399342889</v>
      </c>
      <c r="M35" s="37">
        <f t="shared" si="11"/>
        <v>4916346.3920793636</v>
      </c>
      <c r="N35" s="41">
        <f>'jan-apr'!M35</f>
        <v>1761553.3126444954</v>
      </c>
      <c r="O35" s="41">
        <f t="shared" si="12"/>
        <v>3154793.0794348679</v>
      </c>
    </row>
    <row r="36" spans="1:15" s="34" customFormat="1" ht="15" x14ac:dyDescent="0.25">
      <c r="A36" s="33">
        <v>1514</v>
      </c>
      <c r="B36" s="34" t="s">
        <v>159</v>
      </c>
      <c r="C36" s="78">
        <v>42168613</v>
      </c>
      <c r="D36" s="36">
        <f>jan!D36</f>
        <v>2422</v>
      </c>
      <c r="E36" s="37">
        <f t="shared" si="3"/>
        <v>17410.657720891824</v>
      </c>
      <c r="F36" s="38">
        <f t="shared" si="4"/>
        <v>0.96570062531302447</v>
      </c>
      <c r="G36" s="39">
        <f t="shared" si="5"/>
        <v>371.03093260728639</v>
      </c>
      <c r="H36" s="39">
        <f t="shared" si="6"/>
        <v>0</v>
      </c>
      <c r="I36" s="66">
        <f t="shared" si="7"/>
        <v>371.03093260728639</v>
      </c>
      <c r="J36" s="81">
        <f t="shared" si="8"/>
        <v>-255.77318484562431</v>
      </c>
      <c r="K36" s="37">
        <f t="shared" si="9"/>
        <v>115.25774776166207</v>
      </c>
      <c r="L36" s="37">
        <f t="shared" si="10"/>
        <v>898636.91877484764</v>
      </c>
      <c r="M36" s="37">
        <f t="shared" si="11"/>
        <v>279154.26507874555</v>
      </c>
      <c r="N36" s="41">
        <f>'jan-apr'!M36</f>
        <v>-901685.71430424717</v>
      </c>
      <c r="O36" s="41">
        <f t="shared" si="12"/>
        <v>1180839.9793829927</v>
      </c>
    </row>
    <row r="37" spans="1:15" s="34" customFormat="1" ht="15" x14ac:dyDescent="0.25">
      <c r="A37" s="33">
        <v>1515</v>
      </c>
      <c r="B37" s="34" t="s">
        <v>393</v>
      </c>
      <c r="C37" s="78">
        <v>164448451</v>
      </c>
      <c r="D37" s="36">
        <f>jan!D37</f>
        <v>8765</v>
      </c>
      <c r="E37" s="37">
        <f t="shared" si="3"/>
        <v>18761.945350827154</v>
      </c>
      <c r="F37" s="38">
        <f t="shared" si="4"/>
        <v>1.0406512291400383</v>
      </c>
      <c r="G37" s="39">
        <f t="shared" si="5"/>
        <v>-439.74164535391174</v>
      </c>
      <c r="H37" s="39">
        <f t="shared" si="6"/>
        <v>0</v>
      </c>
      <c r="I37" s="66">
        <f t="shared" si="7"/>
        <v>-439.74164535391174</v>
      </c>
      <c r="J37" s="81">
        <f t="shared" si="8"/>
        <v>-255.77318484562431</v>
      </c>
      <c r="K37" s="37">
        <f t="shared" si="9"/>
        <v>-695.51483019953605</v>
      </c>
      <c r="L37" s="37">
        <f t="shared" si="10"/>
        <v>-3854335.5215270366</v>
      </c>
      <c r="M37" s="37">
        <f t="shared" si="11"/>
        <v>-6096187.4866989339</v>
      </c>
      <c r="N37" s="41">
        <f>'jan-apr'!M37</f>
        <v>-7948275.0404941048</v>
      </c>
      <c r="O37" s="41">
        <f t="shared" si="12"/>
        <v>1852087.553795171</v>
      </c>
    </row>
    <row r="38" spans="1:15" s="34" customFormat="1" ht="15" x14ac:dyDescent="0.25">
      <c r="A38" s="33">
        <v>1516</v>
      </c>
      <c r="B38" s="34" t="s">
        <v>269</v>
      </c>
      <c r="C38" s="78">
        <v>149589618</v>
      </c>
      <c r="D38" s="36">
        <f>jan!D38</f>
        <v>8557</v>
      </c>
      <c r="E38" s="37">
        <f t="shared" si="3"/>
        <v>17481.54937478088</v>
      </c>
      <c r="F38" s="38">
        <f t="shared" si="4"/>
        <v>0.96963270620207598</v>
      </c>
      <c r="G38" s="39">
        <f t="shared" si="5"/>
        <v>328.49594027385319</v>
      </c>
      <c r="H38" s="39">
        <f t="shared" si="6"/>
        <v>0</v>
      </c>
      <c r="I38" s="66">
        <f t="shared" si="7"/>
        <v>328.49594027385319</v>
      </c>
      <c r="J38" s="81">
        <f t="shared" si="8"/>
        <v>-255.77318484562431</v>
      </c>
      <c r="K38" s="37">
        <f t="shared" si="9"/>
        <v>72.722755428228879</v>
      </c>
      <c r="L38" s="37">
        <f t="shared" si="10"/>
        <v>2810939.7609233619</v>
      </c>
      <c r="M38" s="37">
        <f t="shared" si="11"/>
        <v>622288.6181993545</v>
      </c>
      <c r="N38" s="41">
        <f>'jan-apr'!M38</f>
        <v>-2962968.2057396541</v>
      </c>
      <c r="O38" s="41">
        <f t="shared" si="12"/>
        <v>3585256.8239390086</v>
      </c>
    </row>
    <row r="39" spans="1:15" s="34" customFormat="1" ht="15" x14ac:dyDescent="0.25">
      <c r="A39" s="33">
        <v>1517</v>
      </c>
      <c r="B39" s="34" t="s">
        <v>270</v>
      </c>
      <c r="C39" s="78">
        <v>73283331</v>
      </c>
      <c r="D39" s="36">
        <f>jan!D39</f>
        <v>5126</v>
      </c>
      <c r="E39" s="37">
        <f t="shared" si="3"/>
        <v>14296.396995708155</v>
      </c>
      <c r="F39" s="38">
        <f t="shared" si="4"/>
        <v>0.79296484600418793</v>
      </c>
      <c r="G39" s="39">
        <f t="shared" si="5"/>
        <v>2239.5873677174877</v>
      </c>
      <c r="H39" s="39">
        <f t="shared" si="6"/>
        <v>675.40947320189559</v>
      </c>
      <c r="I39" s="66">
        <f t="shared" si="7"/>
        <v>2914.9968409193834</v>
      </c>
      <c r="J39" s="81">
        <f t="shared" si="8"/>
        <v>-255.77318484562431</v>
      </c>
      <c r="K39" s="37">
        <f t="shared" si="9"/>
        <v>2659.2236560737592</v>
      </c>
      <c r="L39" s="37">
        <f t="shared" si="10"/>
        <v>14942273.80655276</v>
      </c>
      <c r="M39" s="37">
        <f t="shared" si="11"/>
        <v>13631180.461034089</v>
      </c>
      <c r="N39" s="41">
        <f>'jan-apr'!M39</f>
        <v>6933684.0324517861</v>
      </c>
      <c r="O39" s="41">
        <f t="shared" si="12"/>
        <v>6697496.4285823032</v>
      </c>
    </row>
    <row r="40" spans="1:15" s="34" customFormat="1" ht="15" x14ac:dyDescent="0.25">
      <c r="A40" s="33">
        <v>1520</v>
      </c>
      <c r="B40" s="34" t="s">
        <v>272</v>
      </c>
      <c r="C40" s="78">
        <v>154480936</v>
      </c>
      <c r="D40" s="36">
        <f>jan!D40</f>
        <v>10833</v>
      </c>
      <c r="E40" s="37">
        <f t="shared" si="3"/>
        <v>14260.217483614881</v>
      </c>
      <c r="F40" s="38">
        <f t="shared" si="4"/>
        <v>0.79095811093351498</v>
      </c>
      <c r="G40" s="39">
        <f t="shared" si="5"/>
        <v>2261.2950749734523</v>
      </c>
      <c r="H40" s="39">
        <f t="shared" si="6"/>
        <v>688.07230243454171</v>
      </c>
      <c r="I40" s="66">
        <f t="shared" si="7"/>
        <v>2949.3673774079939</v>
      </c>
      <c r="J40" s="81">
        <f t="shared" si="8"/>
        <v>-255.77318484562431</v>
      </c>
      <c r="K40" s="37">
        <f t="shared" si="9"/>
        <v>2693.5941925623697</v>
      </c>
      <c r="L40" s="37">
        <f t="shared" si="10"/>
        <v>31950496.799460799</v>
      </c>
      <c r="M40" s="37">
        <f t="shared" si="11"/>
        <v>29179705.888028152</v>
      </c>
      <c r="N40" s="41">
        <f>'jan-apr'!M40</f>
        <v>15308634.433408149</v>
      </c>
      <c r="O40" s="41">
        <f t="shared" si="12"/>
        <v>13871071.454620004</v>
      </c>
    </row>
    <row r="41" spans="1:15" s="34" customFormat="1" ht="15" x14ac:dyDescent="0.25">
      <c r="A41" s="33">
        <v>1525</v>
      </c>
      <c r="B41" s="34" t="s">
        <v>273</v>
      </c>
      <c r="C41" s="78">
        <v>68349241</v>
      </c>
      <c r="D41" s="36">
        <f>jan!D41</f>
        <v>4467</v>
      </c>
      <c r="E41" s="37">
        <f t="shared" si="3"/>
        <v>15300.927020371613</v>
      </c>
      <c r="F41" s="38">
        <f t="shared" si="4"/>
        <v>0.8486821709045087</v>
      </c>
      <c r="G41" s="39">
        <f t="shared" si="5"/>
        <v>1636.8693529194129</v>
      </c>
      <c r="H41" s="39">
        <f t="shared" si="6"/>
        <v>323.82396456968536</v>
      </c>
      <c r="I41" s="66">
        <f t="shared" si="7"/>
        <v>1960.6933174890983</v>
      </c>
      <c r="J41" s="81">
        <f t="shared" si="8"/>
        <v>-255.77318484562431</v>
      </c>
      <c r="K41" s="37">
        <f t="shared" si="9"/>
        <v>1704.9201326434741</v>
      </c>
      <c r="L41" s="37">
        <f t="shared" si="10"/>
        <v>8758417.0492238011</v>
      </c>
      <c r="M41" s="37">
        <f t="shared" si="11"/>
        <v>7615878.2325183982</v>
      </c>
      <c r="N41" s="41">
        <f>'jan-apr'!M41</f>
        <v>3329510.4298794647</v>
      </c>
      <c r="O41" s="41">
        <f t="shared" si="12"/>
        <v>4286367.8026389331</v>
      </c>
    </row>
    <row r="42" spans="1:15" s="34" customFormat="1" ht="15" x14ac:dyDescent="0.25">
      <c r="A42" s="33">
        <v>1528</v>
      </c>
      <c r="B42" s="34" t="s">
        <v>274</v>
      </c>
      <c r="C42" s="78">
        <v>108507861</v>
      </c>
      <c r="D42" s="36">
        <f>jan!D42</f>
        <v>7558</v>
      </c>
      <c r="E42" s="37">
        <f t="shared" si="3"/>
        <v>14356.689732733528</v>
      </c>
      <c r="F42" s="38">
        <f t="shared" si="4"/>
        <v>0.79630904671048108</v>
      </c>
      <c r="G42" s="39">
        <f t="shared" si="5"/>
        <v>2203.4117255022638</v>
      </c>
      <c r="H42" s="39">
        <f t="shared" si="6"/>
        <v>654.30701524301503</v>
      </c>
      <c r="I42" s="66">
        <f t="shared" si="7"/>
        <v>2857.7187407452789</v>
      </c>
      <c r="J42" s="81">
        <f t="shared" si="8"/>
        <v>-255.77318484562431</v>
      </c>
      <c r="K42" s="37">
        <f t="shared" si="9"/>
        <v>2601.9455558996547</v>
      </c>
      <c r="L42" s="37">
        <f t="shared" si="10"/>
        <v>21598638.242552817</v>
      </c>
      <c r="M42" s="37">
        <f t="shared" si="11"/>
        <v>19665504.511489589</v>
      </c>
      <c r="N42" s="41">
        <f>'jan-apr'!M42</f>
        <v>12677852.080563905</v>
      </c>
      <c r="O42" s="41">
        <f t="shared" si="12"/>
        <v>6987652.430925684</v>
      </c>
    </row>
    <row r="43" spans="1:15" s="34" customFormat="1" ht="15" x14ac:dyDescent="0.25">
      <c r="A43" s="33">
        <v>1531</v>
      </c>
      <c r="B43" s="34" t="s">
        <v>275</v>
      </c>
      <c r="C43" s="78">
        <v>139295194</v>
      </c>
      <c r="D43" s="36">
        <f>jan!D43</f>
        <v>9547</v>
      </c>
      <c r="E43" s="37">
        <f t="shared" si="3"/>
        <v>14590.467581439196</v>
      </c>
      <c r="F43" s="38">
        <f t="shared" si="4"/>
        <v>0.80927578342419515</v>
      </c>
      <c r="G43" s="39">
        <f t="shared" si="5"/>
        <v>2063.1450162788633</v>
      </c>
      <c r="H43" s="39">
        <f t="shared" si="6"/>
        <v>572.48476819603138</v>
      </c>
      <c r="I43" s="66">
        <f t="shared" si="7"/>
        <v>2635.6297844748947</v>
      </c>
      <c r="J43" s="81">
        <f t="shared" si="8"/>
        <v>-255.77318484562431</v>
      </c>
      <c r="K43" s="37">
        <f t="shared" si="9"/>
        <v>2379.8565996292705</v>
      </c>
      <c r="L43" s="37">
        <f t="shared" si="10"/>
        <v>25162357.552381821</v>
      </c>
      <c r="M43" s="37">
        <f t="shared" si="11"/>
        <v>22720490.956660647</v>
      </c>
      <c r="N43" s="41">
        <f>'jan-apr'!M43</f>
        <v>11167444.374291297</v>
      </c>
      <c r="O43" s="41">
        <f t="shared" si="12"/>
        <v>11553046.58236935</v>
      </c>
    </row>
    <row r="44" spans="1:15" s="34" customFormat="1" ht="15" x14ac:dyDescent="0.25">
      <c r="A44" s="33">
        <v>1532</v>
      </c>
      <c r="B44" s="34" t="s">
        <v>276</v>
      </c>
      <c r="C44" s="78">
        <v>143560711</v>
      </c>
      <c r="D44" s="36">
        <f>jan!D44</f>
        <v>8597</v>
      </c>
      <c r="E44" s="37">
        <f t="shared" si="3"/>
        <v>16698.931138769338</v>
      </c>
      <c r="F44" s="38">
        <f t="shared" si="4"/>
        <v>0.92622395438962524</v>
      </c>
      <c r="G44" s="39">
        <f t="shared" si="5"/>
        <v>798.06688188077817</v>
      </c>
      <c r="H44" s="39">
        <f t="shared" si="6"/>
        <v>0</v>
      </c>
      <c r="I44" s="66">
        <f t="shared" si="7"/>
        <v>798.06688188077817</v>
      </c>
      <c r="J44" s="81">
        <f t="shared" si="8"/>
        <v>-255.77318484562431</v>
      </c>
      <c r="K44" s="37">
        <f t="shared" si="9"/>
        <v>542.29369703515385</v>
      </c>
      <c r="L44" s="37">
        <f t="shared" si="10"/>
        <v>6860980.9835290499</v>
      </c>
      <c r="M44" s="37">
        <f t="shared" si="11"/>
        <v>4662098.9134112177</v>
      </c>
      <c r="N44" s="41">
        <f>'jan-apr'!M44</f>
        <v>-16647.958577053523</v>
      </c>
      <c r="O44" s="41">
        <f t="shared" si="12"/>
        <v>4678746.8719882714</v>
      </c>
    </row>
    <row r="45" spans="1:15" s="34" customFormat="1" ht="15" x14ac:dyDescent="0.25">
      <c r="A45" s="33">
        <v>1535</v>
      </c>
      <c r="B45" s="34" t="s">
        <v>277</v>
      </c>
      <c r="C45" s="78">
        <v>110742594</v>
      </c>
      <c r="D45" s="36">
        <f>jan!D45</f>
        <v>6936</v>
      </c>
      <c r="E45" s="37">
        <f t="shared" si="3"/>
        <v>15966.348615916955</v>
      </c>
      <c r="F45" s="38">
        <f t="shared" si="4"/>
        <v>0.88559048655899686</v>
      </c>
      <c r="G45" s="39">
        <f t="shared" si="5"/>
        <v>1237.6163955922077</v>
      </c>
      <c r="H45" s="39">
        <f t="shared" si="6"/>
        <v>90.926406128815685</v>
      </c>
      <c r="I45" s="66">
        <f t="shared" si="7"/>
        <v>1328.5428017210234</v>
      </c>
      <c r="J45" s="81">
        <f t="shared" si="8"/>
        <v>-255.77318484562431</v>
      </c>
      <c r="K45" s="37">
        <f t="shared" si="9"/>
        <v>1072.7696168753992</v>
      </c>
      <c r="L45" s="37">
        <f t="shared" si="10"/>
        <v>9214772.8727370184</v>
      </c>
      <c r="M45" s="37">
        <f t="shared" si="11"/>
        <v>7440730.0626477683</v>
      </c>
      <c r="N45" s="41">
        <f>'jan-apr'!M45</f>
        <v>2970189.6179957604</v>
      </c>
      <c r="O45" s="41">
        <f t="shared" si="12"/>
        <v>4470540.4446520079</v>
      </c>
    </row>
    <row r="46" spans="1:15" s="34" customFormat="1" ht="15" x14ac:dyDescent="0.25">
      <c r="A46" s="33">
        <v>1539</v>
      </c>
      <c r="B46" s="34" t="s">
        <v>278</v>
      </c>
      <c r="C46" s="78">
        <v>102772928</v>
      </c>
      <c r="D46" s="36">
        <f>jan!D46</f>
        <v>7019</v>
      </c>
      <c r="E46" s="37">
        <f t="shared" si="3"/>
        <v>14642.10400341929</v>
      </c>
      <c r="F46" s="38">
        <f t="shared" si="4"/>
        <v>0.81213985242115605</v>
      </c>
      <c r="G46" s="39">
        <f t="shared" si="5"/>
        <v>2032.1631630908068</v>
      </c>
      <c r="H46" s="39">
        <f t="shared" si="6"/>
        <v>554.41202050299842</v>
      </c>
      <c r="I46" s="66">
        <f t="shared" si="7"/>
        <v>2586.5751835938054</v>
      </c>
      <c r="J46" s="81">
        <f t="shared" si="8"/>
        <v>-255.77318484562431</v>
      </c>
      <c r="K46" s="37">
        <f t="shared" si="9"/>
        <v>2330.8019987481812</v>
      </c>
      <c r="L46" s="37">
        <f t="shared" si="10"/>
        <v>18155171.213644922</v>
      </c>
      <c r="M46" s="37">
        <f t="shared" si="11"/>
        <v>16359899.229213484</v>
      </c>
      <c r="N46" s="41">
        <f>'jan-apr'!M46</f>
        <v>4792926.2380958041</v>
      </c>
      <c r="O46" s="41">
        <f t="shared" si="12"/>
        <v>11566972.991117679</v>
      </c>
    </row>
    <row r="47" spans="1:15" s="34" customFormat="1" ht="15" x14ac:dyDescent="0.25">
      <c r="A47" s="33">
        <v>1547</v>
      </c>
      <c r="B47" s="34" t="s">
        <v>279</v>
      </c>
      <c r="C47" s="78">
        <v>58198560</v>
      </c>
      <c r="D47" s="36">
        <f>jan!D47</f>
        <v>3518</v>
      </c>
      <c r="E47" s="37">
        <f t="shared" si="3"/>
        <v>16543.081296191016</v>
      </c>
      <c r="F47" s="38">
        <f t="shared" si="4"/>
        <v>0.91757957731636708</v>
      </c>
      <c r="G47" s="39">
        <f t="shared" si="5"/>
        <v>891.57678742777136</v>
      </c>
      <c r="H47" s="39">
        <f t="shared" si="6"/>
        <v>0</v>
      </c>
      <c r="I47" s="66">
        <f t="shared" si="7"/>
        <v>891.57678742777136</v>
      </c>
      <c r="J47" s="81">
        <f t="shared" si="8"/>
        <v>-255.77318484562431</v>
      </c>
      <c r="K47" s="37">
        <f t="shared" si="9"/>
        <v>635.80360258214705</v>
      </c>
      <c r="L47" s="37">
        <f t="shared" si="10"/>
        <v>3136567.1381708998</v>
      </c>
      <c r="M47" s="37">
        <f t="shared" si="11"/>
        <v>2236757.0738839936</v>
      </c>
      <c r="N47" s="41">
        <f>'jan-apr'!M47</f>
        <v>-20036.582048862838</v>
      </c>
      <c r="O47" s="41">
        <f t="shared" si="12"/>
        <v>2256793.6559328563</v>
      </c>
    </row>
    <row r="48" spans="1:15" s="34" customFormat="1" ht="15" x14ac:dyDescent="0.25">
      <c r="A48" s="33">
        <v>1554</v>
      </c>
      <c r="B48" s="34" t="s">
        <v>280</v>
      </c>
      <c r="C48" s="78">
        <v>93636085</v>
      </c>
      <c r="D48" s="36">
        <f>jan!D48</f>
        <v>5828</v>
      </c>
      <c r="E48" s="37">
        <f t="shared" si="3"/>
        <v>16066.589739190116</v>
      </c>
      <c r="F48" s="38">
        <f t="shared" si="4"/>
        <v>0.89115046694450606</v>
      </c>
      <c r="G48" s="39">
        <f t="shared" si="5"/>
        <v>1177.4717216283111</v>
      </c>
      <c r="H48" s="39">
        <f t="shared" si="6"/>
        <v>55.842012983209315</v>
      </c>
      <c r="I48" s="66">
        <f t="shared" si="7"/>
        <v>1233.3137346115204</v>
      </c>
      <c r="J48" s="81">
        <f t="shared" si="8"/>
        <v>-255.77318484562431</v>
      </c>
      <c r="K48" s="37">
        <f t="shared" si="9"/>
        <v>977.54054976589612</v>
      </c>
      <c r="L48" s="37">
        <f t="shared" si="10"/>
        <v>7187752.4453159412</v>
      </c>
      <c r="M48" s="37">
        <f t="shared" si="11"/>
        <v>5697106.3240356427</v>
      </c>
      <c r="N48" s="41">
        <f>'jan-apr'!M48</f>
        <v>2658421.4915915923</v>
      </c>
      <c r="O48" s="41">
        <f t="shared" si="12"/>
        <v>3038684.8324440503</v>
      </c>
    </row>
    <row r="49" spans="1:15" s="34" customFormat="1" ht="15" x14ac:dyDescent="0.25">
      <c r="A49" s="33">
        <v>1557</v>
      </c>
      <c r="B49" s="34" t="s">
        <v>281</v>
      </c>
      <c r="C49" s="78">
        <v>33594272</v>
      </c>
      <c r="D49" s="36">
        <f>jan!D49</f>
        <v>2669</v>
      </c>
      <c r="E49" s="37">
        <f t="shared" si="3"/>
        <v>12586.838516298239</v>
      </c>
      <c r="F49" s="38">
        <f t="shared" si="4"/>
        <v>0.69814236893060067</v>
      </c>
      <c r="G49" s="39">
        <f t="shared" si="5"/>
        <v>3265.3224553634373</v>
      </c>
      <c r="H49" s="39">
        <f t="shared" si="6"/>
        <v>1273.754940995366</v>
      </c>
      <c r="I49" s="66">
        <f t="shared" si="7"/>
        <v>4539.0773963588035</v>
      </c>
      <c r="J49" s="81">
        <f t="shared" si="8"/>
        <v>-255.77318484562431</v>
      </c>
      <c r="K49" s="37">
        <f t="shared" si="9"/>
        <v>4283.3042115131793</v>
      </c>
      <c r="L49" s="37">
        <f t="shared" si="10"/>
        <v>12114797.570881646</v>
      </c>
      <c r="M49" s="37">
        <f t="shared" si="11"/>
        <v>11432138.940528676</v>
      </c>
      <c r="N49" s="41">
        <f>'jan-apr'!M49</f>
        <v>5710765.2843179489</v>
      </c>
      <c r="O49" s="41">
        <f t="shared" si="12"/>
        <v>5721373.6562107271</v>
      </c>
    </row>
    <row r="50" spans="1:15" s="34" customFormat="1" ht="15" x14ac:dyDescent="0.25">
      <c r="A50" s="33">
        <v>1560</v>
      </c>
      <c r="B50" s="34" t="s">
        <v>282</v>
      </c>
      <c r="C50" s="78">
        <v>37865287</v>
      </c>
      <c r="D50" s="36">
        <f>jan!D50</f>
        <v>2960</v>
      </c>
      <c r="E50" s="37">
        <f t="shared" si="3"/>
        <v>12792.326689189189</v>
      </c>
      <c r="F50" s="38">
        <f t="shared" si="4"/>
        <v>0.70953998872397028</v>
      </c>
      <c r="G50" s="39">
        <f t="shared" si="5"/>
        <v>3142.0295516288675</v>
      </c>
      <c r="H50" s="39">
        <f t="shared" si="6"/>
        <v>1201.8340804835339</v>
      </c>
      <c r="I50" s="66">
        <f t="shared" si="7"/>
        <v>4343.8636321124013</v>
      </c>
      <c r="J50" s="81">
        <f t="shared" si="8"/>
        <v>-255.77318484562431</v>
      </c>
      <c r="K50" s="37">
        <f t="shared" si="9"/>
        <v>4088.0904472667771</v>
      </c>
      <c r="L50" s="37">
        <f t="shared" si="10"/>
        <v>12857836.351052707</v>
      </c>
      <c r="M50" s="37">
        <f t="shared" si="11"/>
        <v>12100747.723909661</v>
      </c>
      <c r="N50" s="41">
        <f>'jan-apr'!M50</f>
        <v>6445631.1825706773</v>
      </c>
      <c r="O50" s="41">
        <f t="shared" si="12"/>
        <v>5655116.5413389839</v>
      </c>
    </row>
    <row r="51" spans="1:15" s="34" customFormat="1" ht="15" x14ac:dyDescent="0.25">
      <c r="A51" s="33">
        <v>1563</v>
      </c>
      <c r="B51" s="34" t="s">
        <v>283</v>
      </c>
      <c r="C51" s="78">
        <v>121211514</v>
      </c>
      <c r="D51" s="36">
        <f>jan!D51</f>
        <v>6932</v>
      </c>
      <c r="E51" s="37">
        <f t="shared" si="3"/>
        <v>17485.792556260818</v>
      </c>
      <c r="F51" s="38">
        <f t="shared" si="4"/>
        <v>0.96986805877026616</v>
      </c>
      <c r="G51" s="39">
        <f t="shared" si="5"/>
        <v>325.95003138589016</v>
      </c>
      <c r="H51" s="39">
        <f t="shared" si="6"/>
        <v>0</v>
      </c>
      <c r="I51" s="66">
        <f t="shared" si="7"/>
        <v>325.95003138589016</v>
      </c>
      <c r="J51" s="81">
        <f t="shared" si="8"/>
        <v>-255.77318484562431</v>
      </c>
      <c r="K51" s="37">
        <f t="shared" si="9"/>
        <v>70.176846540265842</v>
      </c>
      <c r="L51" s="37">
        <f t="shared" si="10"/>
        <v>2259485.6175669907</v>
      </c>
      <c r="M51" s="37">
        <f t="shared" si="11"/>
        <v>486465.90021712281</v>
      </c>
      <c r="N51" s="41">
        <f>'jan-apr'!M51</f>
        <v>-2569748.2467204989</v>
      </c>
      <c r="O51" s="41">
        <f t="shared" si="12"/>
        <v>3056214.1469376218</v>
      </c>
    </row>
    <row r="52" spans="1:15" s="34" customFormat="1" ht="15" x14ac:dyDescent="0.25">
      <c r="A52" s="33">
        <v>1566</v>
      </c>
      <c r="B52" s="34" t="s">
        <v>284</v>
      </c>
      <c r="C52" s="78">
        <v>85371678</v>
      </c>
      <c r="D52" s="36">
        <f>jan!D52</f>
        <v>5849</v>
      </c>
      <c r="E52" s="37">
        <f t="shared" si="3"/>
        <v>14595.944263976748</v>
      </c>
      <c r="F52" s="38">
        <f t="shared" si="4"/>
        <v>0.80957955343885746</v>
      </c>
      <c r="G52" s="39">
        <f t="shared" si="5"/>
        <v>2059.8590067563323</v>
      </c>
      <c r="H52" s="39">
        <f t="shared" si="6"/>
        <v>570.56792930788833</v>
      </c>
      <c r="I52" s="66">
        <f t="shared" si="7"/>
        <v>2630.4269360642206</v>
      </c>
      <c r="J52" s="81">
        <f t="shared" si="8"/>
        <v>-255.77318484562431</v>
      </c>
      <c r="K52" s="37">
        <f t="shared" si="9"/>
        <v>2374.6537512185964</v>
      </c>
      <c r="L52" s="37">
        <f t="shared" si="10"/>
        <v>15385367.149039626</v>
      </c>
      <c r="M52" s="37">
        <f t="shared" si="11"/>
        <v>13889349.790877571</v>
      </c>
      <c r="N52" s="41">
        <f>'jan-apr'!M52</f>
        <v>5437808.2270796914</v>
      </c>
      <c r="O52" s="41">
        <f t="shared" si="12"/>
        <v>8451541.56379788</v>
      </c>
    </row>
    <row r="53" spans="1:15" s="34" customFormat="1" ht="15" x14ac:dyDescent="0.25">
      <c r="A53" s="33">
        <v>1573</v>
      </c>
      <c r="B53" s="34" t="s">
        <v>286</v>
      </c>
      <c r="C53" s="78">
        <v>30910048</v>
      </c>
      <c r="D53" s="36">
        <f>jan!D53</f>
        <v>2120</v>
      </c>
      <c r="E53" s="37">
        <f t="shared" si="3"/>
        <v>14580.211320754717</v>
      </c>
      <c r="F53" s="38">
        <f t="shared" si="4"/>
        <v>0.80870690903040998</v>
      </c>
      <c r="G53" s="39">
        <f t="shared" si="5"/>
        <v>2069.2987726895503</v>
      </c>
      <c r="H53" s="39">
        <f t="shared" si="6"/>
        <v>576.0744594355989</v>
      </c>
      <c r="I53" s="66">
        <f t="shared" si="7"/>
        <v>2645.3732321251491</v>
      </c>
      <c r="J53" s="81">
        <f t="shared" si="8"/>
        <v>-255.77318484562431</v>
      </c>
      <c r="K53" s="37">
        <f t="shared" si="9"/>
        <v>2389.6000472795249</v>
      </c>
      <c r="L53" s="37">
        <f t="shared" si="10"/>
        <v>5608191.2521053161</v>
      </c>
      <c r="M53" s="37">
        <f t="shared" si="11"/>
        <v>5065952.1002325928</v>
      </c>
      <c r="N53" s="41">
        <f>'jan-apr'!M53</f>
        <v>1286591.5118411595</v>
      </c>
      <c r="O53" s="41">
        <f t="shared" si="12"/>
        <v>3779360.5883914335</v>
      </c>
    </row>
    <row r="54" spans="1:15" s="34" customFormat="1" ht="15" x14ac:dyDescent="0.25">
      <c r="A54" s="33">
        <v>1576</v>
      </c>
      <c r="B54" s="34" t="s">
        <v>287</v>
      </c>
      <c r="C54" s="78">
        <v>50345441</v>
      </c>
      <c r="D54" s="36">
        <f>jan!D54</f>
        <v>3384</v>
      </c>
      <c r="E54" s="37">
        <f t="shared" si="3"/>
        <v>14877.49438534279</v>
      </c>
      <c r="F54" s="38">
        <f t="shared" si="4"/>
        <v>0.82519603000274322</v>
      </c>
      <c r="G54" s="39">
        <f t="shared" si="5"/>
        <v>1890.9289339367067</v>
      </c>
      <c r="H54" s="39">
        <f t="shared" si="6"/>
        <v>472.02538682977337</v>
      </c>
      <c r="I54" s="66">
        <f t="shared" si="7"/>
        <v>2362.9543207664801</v>
      </c>
      <c r="J54" s="81">
        <f t="shared" si="8"/>
        <v>-255.77318484562431</v>
      </c>
      <c r="K54" s="37">
        <f t="shared" si="9"/>
        <v>2107.1811359208559</v>
      </c>
      <c r="L54" s="37">
        <f t="shared" si="10"/>
        <v>7996237.4214737685</v>
      </c>
      <c r="M54" s="37">
        <f t="shared" si="11"/>
        <v>7130700.9639561763</v>
      </c>
      <c r="N54" s="41">
        <f>'jan-apr'!M54</f>
        <v>3092816.1049389085</v>
      </c>
      <c r="O54" s="41">
        <f t="shared" si="12"/>
        <v>4037884.8590172678</v>
      </c>
    </row>
    <row r="55" spans="1:15" s="34" customFormat="1" ht="15" x14ac:dyDescent="0.25">
      <c r="A55" s="33">
        <v>1577</v>
      </c>
      <c r="B55" s="34" t="s">
        <v>271</v>
      </c>
      <c r="C55" s="78">
        <v>145847587</v>
      </c>
      <c r="D55" s="36">
        <f>jan!D55</f>
        <v>10809</v>
      </c>
      <c r="E55" s="37">
        <f t="shared" si="3"/>
        <v>13493.161902118605</v>
      </c>
      <c r="F55" s="38">
        <f t="shared" si="4"/>
        <v>0.74841255828549846</v>
      </c>
      <c r="G55" s="39">
        <f t="shared" si="5"/>
        <v>2721.5284238712179</v>
      </c>
      <c r="H55" s="39">
        <f t="shared" si="6"/>
        <v>956.54175595823813</v>
      </c>
      <c r="I55" s="66">
        <f t="shared" si="7"/>
        <v>3678.0701798294558</v>
      </c>
      <c r="J55" s="81">
        <f t="shared" si="8"/>
        <v>-255.77318484562431</v>
      </c>
      <c r="K55" s="37">
        <f t="shared" si="9"/>
        <v>3422.2969949838316</v>
      </c>
      <c r="L55" s="37">
        <f t="shared" si="10"/>
        <v>39756260.573776588</v>
      </c>
      <c r="M55" s="37">
        <f t="shared" si="11"/>
        <v>36991608.218780234</v>
      </c>
      <c r="N55" s="41">
        <f>'jan-apr'!M55</f>
        <v>20416618.561387308</v>
      </c>
      <c r="O55" s="41">
        <f t="shared" si="12"/>
        <v>16574989.657392927</v>
      </c>
    </row>
    <row r="56" spans="1:15" s="34" customFormat="1" ht="15" x14ac:dyDescent="0.25">
      <c r="A56" s="33">
        <v>1578</v>
      </c>
      <c r="B56" s="34" t="s">
        <v>394</v>
      </c>
      <c r="C56" s="78">
        <v>40274914</v>
      </c>
      <c r="D56" s="36">
        <f>jan!D56</f>
        <v>2491</v>
      </c>
      <c r="E56" s="37">
        <f t="shared" si="3"/>
        <v>16168.171015656362</v>
      </c>
      <c r="F56" s="38">
        <f t="shared" si="4"/>
        <v>0.89678478035047449</v>
      </c>
      <c r="G56" s="39">
        <f t="shared" si="5"/>
        <v>1116.5229557485636</v>
      </c>
      <c r="H56" s="39">
        <f t="shared" si="6"/>
        <v>20.28856622002322</v>
      </c>
      <c r="I56" s="66">
        <f t="shared" si="7"/>
        <v>1136.8115219685869</v>
      </c>
      <c r="J56" s="81">
        <f t="shared" si="8"/>
        <v>-255.77318484562431</v>
      </c>
      <c r="K56" s="37">
        <f t="shared" si="9"/>
        <v>881.03833712296262</v>
      </c>
      <c r="L56" s="37">
        <f t="shared" si="10"/>
        <v>2831797.5012237499</v>
      </c>
      <c r="M56" s="37">
        <f t="shared" si="11"/>
        <v>2194666.4977732999</v>
      </c>
      <c r="N56" s="41">
        <f>'jan-apr'!M56</f>
        <v>-1458583.4479487527</v>
      </c>
      <c r="O56" s="41">
        <f t="shared" si="12"/>
        <v>3653249.9457220528</v>
      </c>
    </row>
    <row r="57" spans="1:15" s="34" customFormat="1" ht="15" x14ac:dyDescent="0.25">
      <c r="A57" s="33">
        <v>1579</v>
      </c>
      <c r="B57" s="34" t="s">
        <v>395</v>
      </c>
      <c r="C57" s="78">
        <v>186036936</v>
      </c>
      <c r="D57" s="36">
        <f>jan!D57</f>
        <v>13287</v>
      </c>
      <c r="E57" s="37">
        <f t="shared" si="3"/>
        <v>14001.425152404607</v>
      </c>
      <c r="F57" s="38">
        <f t="shared" si="4"/>
        <v>0.7766039193755423</v>
      </c>
      <c r="G57" s="39">
        <f t="shared" si="5"/>
        <v>2416.5704736996167</v>
      </c>
      <c r="H57" s="39">
        <f t="shared" si="6"/>
        <v>778.64961835813756</v>
      </c>
      <c r="I57" s="66">
        <f t="shared" si="7"/>
        <v>3195.2200920577543</v>
      </c>
      <c r="J57" s="81">
        <f t="shared" si="8"/>
        <v>-255.77318484562431</v>
      </c>
      <c r="K57" s="37">
        <f t="shared" si="9"/>
        <v>2939.4469072121301</v>
      </c>
      <c r="L57" s="37">
        <f t="shared" si="10"/>
        <v>42454889.363171384</v>
      </c>
      <c r="M57" s="37">
        <f t="shared" si="11"/>
        <v>39056431.056127571</v>
      </c>
      <c r="N57" s="41">
        <f>'jan-apr'!M57</f>
        <v>19206512.997539379</v>
      </c>
      <c r="O57" s="41">
        <f t="shared" si="12"/>
        <v>19849918.058588192</v>
      </c>
    </row>
    <row r="58" spans="1:15" s="34" customFormat="1" ht="15" x14ac:dyDescent="0.25">
      <c r="A58" s="33">
        <v>1804</v>
      </c>
      <c r="B58" s="34" t="s">
        <v>288</v>
      </c>
      <c r="C58" s="78">
        <v>922513871</v>
      </c>
      <c r="D58" s="36">
        <f>jan!D58</f>
        <v>52803</v>
      </c>
      <c r="E58" s="37">
        <f t="shared" si="3"/>
        <v>17470.86095486999</v>
      </c>
      <c r="F58" s="38">
        <f t="shared" si="4"/>
        <v>0.96903986163772793</v>
      </c>
      <c r="G58" s="39">
        <f t="shared" si="5"/>
        <v>334.90899222038712</v>
      </c>
      <c r="H58" s="39">
        <f t="shared" si="6"/>
        <v>0</v>
      </c>
      <c r="I58" s="66">
        <f t="shared" si="7"/>
        <v>334.90899222038712</v>
      </c>
      <c r="J58" s="81">
        <f t="shared" si="8"/>
        <v>-255.77318484562431</v>
      </c>
      <c r="K58" s="37">
        <f t="shared" si="9"/>
        <v>79.135807374762805</v>
      </c>
      <c r="L58" s="37">
        <f t="shared" si="10"/>
        <v>17684199.5162131</v>
      </c>
      <c r="M58" s="37">
        <f t="shared" si="11"/>
        <v>4178608.0368096004</v>
      </c>
      <c r="N58" s="41">
        <f>'jan-apr'!M58</f>
        <v>-2934534.8468237836</v>
      </c>
      <c r="O58" s="41">
        <f t="shared" si="12"/>
        <v>7113142.8836333845</v>
      </c>
    </row>
    <row r="59" spans="1:15" s="34" customFormat="1" ht="15" x14ac:dyDescent="0.25">
      <c r="A59" s="33">
        <v>1806</v>
      </c>
      <c r="B59" s="34" t="s">
        <v>289</v>
      </c>
      <c r="C59" s="78">
        <v>332242230</v>
      </c>
      <c r="D59" s="36">
        <f>jan!D59</f>
        <v>21530</v>
      </c>
      <c r="E59" s="37">
        <f t="shared" si="3"/>
        <v>15431.59451927543</v>
      </c>
      <c r="F59" s="38">
        <f t="shared" si="4"/>
        <v>0.85592978253540586</v>
      </c>
      <c r="G59" s="39">
        <f t="shared" si="5"/>
        <v>1558.4688535771231</v>
      </c>
      <c r="H59" s="39">
        <f t="shared" si="6"/>
        <v>278.09033995334954</v>
      </c>
      <c r="I59" s="66">
        <f t="shared" si="7"/>
        <v>1836.5591935304726</v>
      </c>
      <c r="J59" s="81">
        <f t="shared" si="8"/>
        <v>-255.77318484562431</v>
      </c>
      <c r="K59" s="37">
        <f t="shared" si="9"/>
        <v>1580.7860086848482</v>
      </c>
      <c r="L59" s="37">
        <f t="shared" si="10"/>
        <v>39541119.436711073</v>
      </c>
      <c r="M59" s="37">
        <f t="shared" si="11"/>
        <v>34034322.766984783</v>
      </c>
      <c r="N59" s="41">
        <f>'jan-apr'!M59</f>
        <v>9413892.2352723163</v>
      </c>
      <c r="O59" s="41">
        <f t="shared" si="12"/>
        <v>24620430.531712465</v>
      </c>
    </row>
    <row r="60" spans="1:15" s="34" customFormat="1" ht="15" x14ac:dyDescent="0.25">
      <c r="A60" s="33">
        <v>1811</v>
      </c>
      <c r="B60" s="34" t="s">
        <v>290</v>
      </c>
      <c r="C60" s="78">
        <v>25157342</v>
      </c>
      <c r="D60" s="36">
        <f>jan!D60</f>
        <v>1406</v>
      </c>
      <c r="E60" s="37">
        <f t="shared" si="3"/>
        <v>17892.846372688477</v>
      </c>
      <c r="F60" s="38">
        <f t="shared" si="4"/>
        <v>0.99244573109958634</v>
      </c>
      <c r="G60" s="39">
        <f t="shared" si="5"/>
        <v>81.717741529295012</v>
      </c>
      <c r="H60" s="39">
        <f t="shared" si="6"/>
        <v>0</v>
      </c>
      <c r="I60" s="66">
        <f t="shared" si="7"/>
        <v>81.717741529295012</v>
      </c>
      <c r="J60" s="81">
        <f t="shared" si="8"/>
        <v>-255.77318484562431</v>
      </c>
      <c r="K60" s="37">
        <f t="shared" si="9"/>
        <v>-174.0554433163293</v>
      </c>
      <c r="L60" s="37">
        <f t="shared" si="10"/>
        <v>114895.14459018879</v>
      </c>
      <c r="M60" s="37">
        <f t="shared" si="11"/>
        <v>-244721.95330275901</v>
      </c>
      <c r="N60" s="41">
        <f>'jan-apr'!M60</f>
        <v>109189.04776557721</v>
      </c>
      <c r="O60" s="41">
        <f t="shared" si="12"/>
        <v>-353911.00106833619</v>
      </c>
    </row>
    <row r="61" spans="1:15" s="34" customFormat="1" ht="15" x14ac:dyDescent="0.25">
      <c r="A61" s="33">
        <v>1812</v>
      </c>
      <c r="B61" s="34" t="s">
        <v>291</v>
      </c>
      <c r="C61" s="78">
        <v>28047036</v>
      </c>
      <c r="D61" s="36">
        <f>jan!D61</f>
        <v>1981</v>
      </c>
      <c r="E61" s="37">
        <f t="shared" si="3"/>
        <v>14158.019182231197</v>
      </c>
      <c r="F61" s="38">
        <f t="shared" si="4"/>
        <v>0.78528957358505369</v>
      </c>
      <c r="G61" s="39">
        <f t="shared" si="5"/>
        <v>2322.6140558036627</v>
      </c>
      <c r="H61" s="39">
        <f t="shared" si="6"/>
        <v>723.84170791883093</v>
      </c>
      <c r="I61" s="66">
        <f t="shared" si="7"/>
        <v>3046.4557637224934</v>
      </c>
      <c r="J61" s="81">
        <f t="shared" si="8"/>
        <v>-255.77318484562431</v>
      </c>
      <c r="K61" s="37">
        <f t="shared" si="9"/>
        <v>2790.6825788768692</v>
      </c>
      <c r="L61" s="37">
        <f t="shared" si="10"/>
        <v>6035028.8679342596</v>
      </c>
      <c r="M61" s="37">
        <f t="shared" si="11"/>
        <v>5528342.1887550782</v>
      </c>
      <c r="N61" s="41">
        <f>'jan-apr'!M61</f>
        <v>3713107.5697204433</v>
      </c>
      <c r="O61" s="41">
        <f t="shared" si="12"/>
        <v>1815234.6190346349</v>
      </c>
    </row>
    <row r="62" spans="1:15" s="34" customFormat="1" ht="15" x14ac:dyDescent="0.25">
      <c r="A62" s="33">
        <v>1813</v>
      </c>
      <c r="B62" s="34" t="s">
        <v>292</v>
      </c>
      <c r="C62" s="78">
        <v>138829412</v>
      </c>
      <c r="D62" s="36">
        <f>jan!D62</f>
        <v>7777</v>
      </c>
      <c r="E62" s="37">
        <f t="shared" si="3"/>
        <v>17851.280956667095</v>
      </c>
      <c r="F62" s="38">
        <f t="shared" si="4"/>
        <v>0.99014026114625542</v>
      </c>
      <c r="G62" s="39">
        <f t="shared" si="5"/>
        <v>106.65699114212403</v>
      </c>
      <c r="H62" s="39">
        <f t="shared" si="6"/>
        <v>0</v>
      </c>
      <c r="I62" s="66">
        <f t="shared" si="7"/>
        <v>106.65699114212403</v>
      </c>
      <c r="J62" s="81">
        <f t="shared" si="8"/>
        <v>-255.77318484562431</v>
      </c>
      <c r="K62" s="37">
        <f t="shared" si="9"/>
        <v>-149.1161937035003</v>
      </c>
      <c r="L62" s="37">
        <f t="shared" si="10"/>
        <v>829471.42011229857</v>
      </c>
      <c r="M62" s="37">
        <f t="shared" si="11"/>
        <v>-1159676.6384321218</v>
      </c>
      <c r="N62" s="41">
        <f>'jan-apr'!M62</f>
        <v>3949337.1745895427</v>
      </c>
      <c r="O62" s="41">
        <f t="shared" si="12"/>
        <v>-5109013.8130216645</v>
      </c>
    </row>
    <row r="63" spans="1:15" s="34" customFormat="1" ht="15" x14ac:dyDescent="0.25">
      <c r="A63" s="33">
        <v>1815</v>
      </c>
      <c r="B63" s="34" t="s">
        <v>293</v>
      </c>
      <c r="C63" s="78">
        <v>18979985</v>
      </c>
      <c r="D63" s="36">
        <f>jan!D63</f>
        <v>1175</v>
      </c>
      <c r="E63" s="37">
        <f t="shared" si="3"/>
        <v>16153.178723404255</v>
      </c>
      <c r="F63" s="38">
        <f t="shared" si="4"/>
        <v>0.89595321693484531</v>
      </c>
      <c r="G63" s="39">
        <f t="shared" si="5"/>
        <v>1125.5183310998279</v>
      </c>
      <c r="H63" s="39">
        <f t="shared" si="6"/>
        <v>25.535868508260773</v>
      </c>
      <c r="I63" s="66">
        <f t="shared" si="7"/>
        <v>1151.0541996080888</v>
      </c>
      <c r="J63" s="81">
        <f t="shared" si="8"/>
        <v>-255.77318484562431</v>
      </c>
      <c r="K63" s="37">
        <f t="shared" si="9"/>
        <v>895.28101476246445</v>
      </c>
      <c r="L63" s="37">
        <f t="shared" si="10"/>
        <v>1352488.6845395043</v>
      </c>
      <c r="M63" s="37">
        <f t="shared" si="11"/>
        <v>1051955.1923458958</v>
      </c>
      <c r="N63" s="41">
        <f>'jan-apr'!M63</f>
        <v>2188662.1510204538</v>
      </c>
      <c r="O63" s="41">
        <f t="shared" si="12"/>
        <v>-1136706.958674558</v>
      </c>
    </row>
    <row r="64" spans="1:15" s="34" customFormat="1" ht="15" x14ac:dyDescent="0.25">
      <c r="A64" s="33">
        <v>1816</v>
      </c>
      <c r="B64" s="34" t="s">
        <v>294</v>
      </c>
      <c r="C64" s="78">
        <v>7095323</v>
      </c>
      <c r="D64" s="36">
        <f>jan!D64</f>
        <v>462</v>
      </c>
      <c r="E64" s="37">
        <f t="shared" si="3"/>
        <v>15357.841991341991</v>
      </c>
      <c r="F64" s="38">
        <f t="shared" si="4"/>
        <v>0.85183902022846125</v>
      </c>
      <c r="G64" s="39">
        <f t="shared" si="5"/>
        <v>1602.7203703371863</v>
      </c>
      <c r="H64" s="39">
        <f t="shared" si="6"/>
        <v>303.90372473005306</v>
      </c>
      <c r="I64" s="66">
        <f t="shared" si="7"/>
        <v>1906.6240950672393</v>
      </c>
      <c r="J64" s="81">
        <f t="shared" si="8"/>
        <v>-255.77318484562431</v>
      </c>
      <c r="K64" s="37">
        <f t="shared" si="9"/>
        <v>1650.8509102216149</v>
      </c>
      <c r="L64" s="37">
        <f t="shared" si="10"/>
        <v>880860.33192106453</v>
      </c>
      <c r="M64" s="37">
        <f t="shared" si="11"/>
        <v>762693.12052238605</v>
      </c>
      <c r="N64" s="41">
        <f>'jan-apr'!M64</f>
        <v>401264.88640123379</v>
      </c>
      <c r="O64" s="41">
        <f t="shared" si="12"/>
        <v>361428.23412115226</v>
      </c>
    </row>
    <row r="65" spans="1:15" s="34" customFormat="1" ht="15" x14ac:dyDescent="0.25">
      <c r="A65" s="33">
        <v>1818</v>
      </c>
      <c r="B65" s="34" t="s">
        <v>396</v>
      </c>
      <c r="C65" s="78">
        <v>28465329</v>
      </c>
      <c r="D65" s="36">
        <f>jan!D65</f>
        <v>1825</v>
      </c>
      <c r="E65" s="37">
        <f t="shared" si="3"/>
        <v>15597.440547945205</v>
      </c>
      <c r="F65" s="38">
        <f t="shared" si="4"/>
        <v>0.86512860868887753</v>
      </c>
      <c r="G65" s="39">
        <f t="shared" si="5"/>
        <v>1458.9612363752578</v>
      </c>
      <c r="H65" s="39">
        <f t="shared" si="6"/>
        <v>220.04422991892815</v>
      </c>
      <c r="I65" s="66">
        <f t="shared" si="7"/>
        <v>1679.0054662941859</v>
      </c>
      <c r="J65" s="81">
        <f t="shared" si="8"/>
        <v>-255.77318484562431</v>
      </c>
      <c r="K65" s="37">
        <f t="shared" si="9"/>
        <v>1423.2322814485615</v>
      </c>
      <c r="L65" s="37">
        <f t="shared" si="10"/>
        <v>3064184.9759868891</v>
      </c>
      <c r="M65" s="37">
        <f t="shared" si="11"/>
        <v>2597398.9136436246</v>
      </c>
      <c r="N65" s="41">
        <f>'jan-apr'!M65</f>
        <v>792879.07679386705</v>
      </c>
      <c r="O65" s="41">
        <f t="shared" si="12"/>
        <v>1804519.8368497575</v>
      </c>
    </row>
    <row r="66" spans="1:15" s="34" customFormat="1" ht="15" x14ac:dyDescent="0.25">
      <c r="A66" s="33">
        <v>1820</v>
      </c>
      <c r="B66" s="34" t="s">
        <v>295</v>
      </c>
      <c r="C66" s="78">
        <v>105537488</v>
      </c>
      <c r="D66" s="36">
        <f>jan!D66</f>
        <v>7333</v>
      </c>
      <c r="E66" s="37">
        <f t="shared" si="3"/>
        <v>14392.129824082913</v>
      </c>
      <c r="F66" s="38">
        <f t="shared" si="4"/>
        <v>0.79827476902412953</v>
      </c>
      <c r="G66" s="39">
        <f t="shared" si="5"/>
        <v>2182.1476706926333</v>
      </c>
      <c r="H66" s="39">
        <f t="shared" si="6"/>
        <v>641.90298327073049</v>
      </c>
      <c r="I66" s="66">
        <f t="shared" si="7"/>
        <v>2824.0506539633639</v>
      </c>
      <c r="J66" s="81">
        <f t="shared" si="8"/>
        <v>-255.77318484562431</v>
      </c>
      <c r="K66" s="37">
        <f t="shared" si="9"/>
        <v>2568.2774691177397</v>
      </c>
      <c r="L66" s="37">
        <f t="shared" si="10"/>
        <v>20708763.445513345</v>
      </c>
      <c r="M66" s="37">
        <f t="shared" si="11"/>
        <v>18833178.681040384</v>
      </c>
      <c r="N66" s="41">
        <f>'jan-apr'!M66</f>
        <v>10917482.230368499</v>
      </c>
      <c r="O66" s="41">
        <f t="shared" si="12"/>
        <v>7915696.4506718852</v>
      </c>
    </row>
    <row r="67" spans="1:15" s="34" customFormat="1" ht="15" x14ac:dyDescent="0.25">
      <c r="A67" s="33">
        <v>1822</v>
      </c>
      <c r="B67" s="34" t="s">
        <v>296</v>
      </c>
      <c r="C67" s="78">
        <v>26137928</v>
      </c>
      <c r="D67" s="36">
        <f>jan!D67</f>
        <v>2257</v>
      </c>
      <c r="E67" s="37">
        <f t="shared" si="3"/>
        <v>11580.827647319451</v>
      </c>
      <c r="F67" s="38">
        <f t="shared" si="4"/>
        <v>0.64234290742727318</v>
      </c>
      <c r="G67" s="39">
        <f t="shared" si="5"/>
        <v>3868.9289767507103</v>
      </c>
      <c r="H67" s="39">
        <f t="shared" si="6"/>
        <v>1625.8587451379422</v>
      </c>
      <c r="I67" s="66">
        <f t="shared" si="7"/>
        <v>5494.7877218886524</v>
      </c>
      <c r="J67" s="81">
        <f t="shared" si="8"/>
        <v>-255.77318484562431</v>
      </c>
      <c r="K67" s="37">
        <f t="shared" si="9"/>
        <v>5239.0145370430282</v>
      </c>
      <c r="L67" s="37">
        <f t="shared" si="10"/>
        <v>12401735.888302689</v>
      </c>
      <c r="M67" s="37">
        <f t="shared" si="11"/>
        <v>11824455.810106115</v>
      </c>
      <c r="N67" s="41">
        <f>'jan-apr'!M67</f>
        <v>6473652.6479601404</v>
      </c>
      <c r="O67" s="41">
        <f t="shared" si="12"/>
        <v>5350803.162145975</v>
      </c>
    </row>
    <row r="68" spans="1:15" s="34" customFormat="1" ht="15" x14ac:dyDescent="0.25">
      <c r="A68" s="33">
        <v>1824</v>
      </c>
      <c r="B68" s="34" t="s">
        <v>297</v>
      </c>
      <c r="C68" s="78">
        <v>192652142</v>
      </c>
      <c r="D68" s="36">
        <f>jan!D68</f>
        <v>13233</v>
      </c>
      <c r="E68" s="37">
        <f t="shared" si="3"/>
        <v>14558.463084712461</v>
      </c>
      <c r="F68" s="38">
        <f t="shared" si="4"/>
        <v>0.80750062001582201</v>
      </c>
      <c r="G68" s="39">
        <f t="shared" si="5"/>
        <v>2082.3477143149044</v>
      </c>
      <c r="H68" s="39">
        <f t="shared" si="6"/>
        <v>583.6863420503887</v>
      </c>
      <c r="I68" s="66">
        <f t="shared" si="7"/>
        <v>2666.0340563652931</v>
      </c>
      <c r="J68" s="81">
        <f t="shared" si="8"/>
        <v>-255.77318484562431</v>
      </c>
      <c r="K68" s="37">
        <f t="shared" si="9"/>
        <v>2410.2608715196689</v>
      </c>
      <c r="L68" s="37">
        <f t="shared" si="10"/>
        <v>35279628.667881921</v>
      </c>
      <c r="M68" s="37">
        <f t="shared" si="11"/>
        <v>31894982.11281978</v>
      </c>
      <c r="N68" s="41">
        <f>'jan-apr'!M68</f>
        <v>17276980.485492475</v>
      </c>
      <c r="O68" s="41">
        <f t="shared" si="12"/>
        <v>14618001.627327304</v>
      </c>
    </row>
    <row r="69" spans="1:15" s="34" customFormat="1" ht="15" x14ac:dyDescent="0.25">
      <c r="A69" s="33">
        <v>1825</v>
      </c>
      <c r="B69" s="34" t="s">
        <v>298</v>
      </c>
      <c r="C69" s="78">
        <v>19918822</v>
      </c>
      <c r="D69" s="36">
        <f>jan!D69</f>
        <v>1461</v>
      </c>
      <c r="E69" s="37">
        <f t="shared" si="3"/>
        <v>13633.690622861053</v>
      </c>
      <c r="F69" s="38">
        <f t="shared" si="4"/>
        <v>0.75620713306095788</v>
      </c>
      <c r="G69" s="39">
        <f t="shared" si="5"/>
        <v>2637.2111914257489</v>
      </c>
      <c r="H69" s="39">
        <f t="shared" si="6"/>
        <v>907.35670369838124</v>
      </c>
      <c r="I69" s="66">
        <f t="shared" si="7"/>
        <v>3544.5678951241302</v>
      </c>
      <c r="J69" s="81">
        <f t="shared" si="8"/>
        <v>-255.77318484562431</v>
      </c>
      <c r="K69" s="37">
        <f t="shared" si="9"/>
        <v>3288.794710278506</v>
      </c>
      <c r="L69" s="37">
        <f t="shared" si="10"/>
        <v>5178613.6947763544</v>
      </c>
      <c r="M69" s="37">
        <f t="shared" si="11"/>
        <v>4804929.0717168972</v>
      </c>
      <c r="N69" s="41">
        <f>'jan-apr'!M69</f>
        <v>1749042.0592688364</v>
      </c>
      <c r="O69" s="41">
        <f t="shared" si="12"/>
        <v>3055887.0124480608</v>
      </c>
    </row>
    <row r="70" spans="1:15" s="34" customFormat="1" ht="15" x14ac:dyDescent="0.25">
      <c r="A70" s="33">
        <v>1826</v>
      </c>
      <c r="B70" s="34" t="s">
        <v>397</v>
      </c>
      <c r="C70" s="78">
        <v>16545053</v>
      </c>
      <c r="D70" s="36">
        <f>jan!D70</f>
        <v>1273</v>
      </c>
      <c r="E70" s="37">
        <f t="shared" si="3"/>
        <v>12996.899450117831</v>
      </c>
      <c r="F70" s="38">
        <f t="shared" si="4"/>
        <v>0.72088683422043576</v>
      </c>
      <c r="G70" s="39">
        <f t="shared" si="5"/>
        <v>3019.2858950716823</v>
      </c>
      <c r="H70" s="39">
        <f t="shared" si="6"/>
        <v>1130.233614158509</v>
      </c>
      <c r="I70" s="66">
        <f t="shared" si="7"/>
        <v>4149.519509230191</v>
      </c>
      <c r="J70" s="81">
        <f t="shared" si="8"/>
        <v>-255.77318484562431</v>
      </c>
      <c r="K70" s="37">
        <f t="shared" si="9"/>
        <v>3893.7463243845668</v>
      </c>
      <c r="L70" s="37">
        <f t="shared" si="10"/>
        <v>5282338.3352500331</v>
      </c>
      <c r="M70" s="37">
        <f t="shared" si="11"/>
        <v>4956739.0709415535</v>
      </c>
      <c r="N70" s="41">
        <f>'jan-apr'!M70</f>
        <v>1589400.8451055649</v>
      </c>
      <c r="O70" s="41">
        <f t="shared" si="12"/>
        <v>3367338.2258359883</v>
      </c>
    </row>
    <row r="71" spans="1:15" s="34" customFormat="1" ht="15" x14ac:dyDescent="0.25">
      <c r="A71" s="33">
        <v>1827</v>
      </c>
      <c r="B71" s="34" t="s">
        <v>299</v>
      </c>
      <c r="C71" s="78">
        <v>22991955</v>
      </c>
      <c r="D71" s="36">
        <f>jan!D71</f>
        <v>1369</v>
      </c>
      <c r="E71" s="37">
        <f t="shared" si="3"/>
        <v>16794.707815924034</v>
      </c>
      <c r="F71" s="38">
        <f t="shared" si="4"/>
        <v>0.93153630952872535</v>
      </c>
      <c r="G71" s="39">
        <f t="shared" si="5"/>
        <v>740.60087558796079</v>
      </c>
      <c r="H71" s="39">
        <f t="shared" si="6"/>
        <v>0</v>
      </c>
      <c r="I71" s="66">
        <f t="shared" si="7"/>
        <v>740.60087558796079</v>
      </c>
      <c r="J71" s="81">
        <f t="shared" si="8"/>
        <v>-255.77318484562431</v>
      </c>
      <c r="K71" s="37">
        <f t="shared" si="9"/>
        <v>484.82769074233647</v>
      </c>
      <c r="L71" s="37">
        <f t="shared" si="10"/>
        <v>1013882.5986799183</v>
      </c>
      <c r="M71" s="37">
        <f t="shared" si="11"/>
        <v>663729.10862625868</v>
      </c>
      <c r="N71" s="41">
        <f>'jan-apr'!M71</f>
        <v>461075.29914016713</v>
      </c>
      <c r="O71" s="41">
        <f t="shared" si="12"/>
        <v>202653.80948609154</v>
      </c>
    </row>
    <row r="72" spans="1:15" s="34" customFormat="1" ht="15" x14ac:dyDescent="0.25">
      <c r="A72" s="33">
        <v>1828</v>
      </c>
      <c r="B72" s="34" t="s">
        <v>300</v>
      </c>
      <c r="C72" s="78">
        <v>20820757</v>
      </c>
      <c r="D72" s="36">
        <f>jan!D72</f>
        <v>1698</v>
      </c>
      <c r="E72" s="37">
        <f t="shared" si="3"/>
        <v>12261.929917550058</v>
      </c>
      <c r="F72" s="38">
        <f t="shared" si="4"/>
        <v>0.68012096836029379</v>
      </c>
      <c r="G72" s="39">
        <f t="shared" si="5"/>
        <v>3460.2676146123458</v>
      </c>
      <c r="H72" s="39">
        <f t="shared" si="6"/>
        <v>1387.4729505572295</v>
      </c>
      <c r="I72" s="66">
        <f t="shared" si="7"/>
        <v>4847.7405651695753</v>
      </c>
      <c r="J72" s="81">
        <f t="shared" si="8"/>
        <v>-255.77318484562431</v>
      </c>
      <c r="K72" s="37">
        <f t="shared" si="9"/>
        <v>4591.9673803239511</v>
      </c>
      <c r="L72" s="37">
        <f t="shared" si="10"/>
        <v>8231463.4796579387</v>
      </c>
      <c r="M72" s="37">
        <f t="shared" si="11"/>
        <v>7797160.6117900694</v>
      </c>
      <c r="N72" s="41">
        <f>'jan-apr'!M72</f>
        <v>5155134.2454746645</v>
      </c>
      <c r="O72" s="41">
        <f t="shared" si="12"/>
        <v>2642026.3663154049</v>
      </c>
    </row>
    <row r="73" spans="1:15" s="34" customFormat="1" ht="15" x14ac:dyDescent="0.25">
      <c r="A73" s="33">
        <v>1832</v>
      </c>
      <c r="B73" s="34" t="s">
        <v>301</v>
      </c>
      <c r="C73" s="78">
        <v>86516851</v>
      </c>
      <c r="D73" s="36">
        <f>jan!D73</f>
        <v>4420</v>
      </c>
      <c r="E73" s="37">
        <f t="shared" ref="E73:E136" si="13">(C73)/D73</f>
        <v>19573.948190045248</v>
      </c>
      <c r="F73" s="38">
        <f t="shared" ref="F73:F136" si="14">IF(ISNUMBER(C73),E73/E$365,"")</f>
        <v>1.0856898291837302</v>
      </c>
      <c r="G73" s="39">
        <f t="shared" ref="G73:G136" si="15">(E$365-E73)*0.6</f>
        <v>-926.94334888476806</v>
      </c>
      <c r="H73" s="39">
        <f t="shared" ref="H73:H136" si="16">IF(E73&gt;=E$365*0.9,0,IF(E73&lt;0.9*E$365,(E$365*0.9-E73)*0.35))</f>
        <v>0</v>
      </c>
      <c r="I73" s="66">
        <f t="shared" ref="I73:I136" si="17">G73+H73</f>
        <v>-926.94334888476806</v>
      </c>
      <c r="J73" s="81">
        <f t="shared" ref="J73:J136" si="18">I$367</f>
        <v>-255.77318484562431</v>
      </c>
      <c r="K73" s="37">
        <f t="shared" ref="K73:K136" si="19">I73+J73</f>
        <v>-1182.7165337303923</v>
      </c>
      <c r="L73" s="37">
        <f t="shared" ref="L73:L136" si="20">(I73*D73)</f>
        <v>-4097089.6020706748</v>
      </c>
      <c r="M73" s="37">
        <f t="shared" ref="M73:M136" si="21">(K73*D73)</f>
        <v>-5227607.079088334</v>
      </c>
      <c r="N73" s="41">
        <f>'jan-apr'!M73</f>
        <v>-11999814.68853211</v>
      </c>
      <c r="O73" s="41">
        <f t="shared" ref="O73:O136" si="22">M73-N73</f>
        <v>6772207.6094437763</v>
      </c>
    </row>
    <row r="74" spans="1:15" s="34" customFormat="1" ht="15" x14ac:dyDescent="0.25">
      <c r="A74" s="33">
        <v>1833</v>
      </c>
      <c r="B74" s="34" t="s">
        <v>302</v>
      </c>
      <c r="C74" s="78">
        <v>403328394</v>
      </c>
      <c r="D74" s="36">
        <f>jan!D74</f>
        <v>26092</v>
      </c>
      <c r="E74" s="37">
        <f t="shared" si="13"/>
        <v>15457.933236240993</v>
      </c>
      <c r="F74" s="38">
        <f t="shared" si="14"/>
        <v>0.85739068745073632</v>
      </c>
      <c r="G74" s="39">
        <f t="shared" si="15"/>
        <v>1542.6656233977849</v>
      </c>
      <c r="H74" s="39">
        <f t="shared" si="16"/>
        <v>268.87178901540233</v>
      </c>
      <c r="I74" s="66">
        <f t="shared" si="17"/>
        <v>1811.5374124131872</v>
      </c>
      <c r="J74" s="81">
        <f t="shared" si="18"/>
        <v>-255.77318484562431</v>
      </c>
      <c r="K74" s="37">
        <f t="shared" si="19"/>
        <v>1555.764227567563</v>
      </c>
      <c r="L74" s="37">
        <f t="shared" si="20"/>
        <v>47266634.164684884</v>
      </c>
      <c r="M74" s="37">
        <f t="shared" si="21"/>
        <v>40593000.225692853</v>
      </c>
      <c r="N74" s="41">
        <f>'jan-apr'!M74</f>
        <v>9603516.1441674531</v>
      </c>
      <c r="O74" s="41">
        <f t="shared" si="22"/>
        <v>30989484.0815254</v>
      </c>
    </row>
    <row r="75" spans="1:15" s="34" customFormat="1" ht="15" x14ac:dyDescent="0.25">
      <c r="A75" s="33">
        <v>1834</v>
      </c>
      <c r="B75" s="34" t="s">
        <v>303</v>
      </c>
      <c r="C75" s="78">
        <v>42582568</v>
      </c>
      <c r="D75" s="36">
        <f>jan!D75</f>
        <v>1869</v>
      </c>
      <c r="E75" s="37">
        <f t="shared" si="13"/>
        <v>22783.610486891386</v>
      </c>
      <c r="F75" s="38">
        <f t="shared" si="14"/>
        <v>1.2637171580070774</v>
      </c>
      <c r="G75" s="39">
        <f t="shared" si="15"/>
        <v>-2852.7407269924506</v>
      </c>
      <c r="H75" s="39">
        <f t="shared" si="16"/>
        <v>0</v>
      </c>
      <c r="I75" s="66">
        <f t="shared" si="17"/>
        <v>-2852.7407269924506</v>
      </c>
      <c r="J75" s="81">
        <f t="shared" si="18"/>
        <v>-255.77318484562431</v>
      </c>
      <c r="K75" s="37">
        <f t="shared" si="19"/>
        <v>-3108.5139118380748</v>
      </c>
      <c r="L75" s="37">
        <f t="shared" si="20"/>
        <v>-5331772.41874889</v>
      </c>
      <c r="M75" s="37">
        <f t="shared" si="21"/>
        <v>-5809812.5012253616</v>
      </c>
      <c r="N75" s="41">
        <f>'jan-apr'!M75</f>
        <v>-1786364.6113272659</v>
      </c>
      <c r="O75" s="41">
        <f t="shared" si="22"/>
        <v>-4023447.8898980957</v>
      </c>
    </row>
    <row r="76" spans="1:15" s="34" customFormat="1" ht="15" x14ac:dyDescent="0.25">
      <c r="A76" s="33">
        <v>1835</v>
      </c>
      <c r="B76" s="34" t="s">
        <v>304</v>
      </c>
      <c r="C76" s="78">
        <v>6661595</v>
      </c>
      <c r="D76" s="36">
        <f>jan!D76</f>
        <v>450</v>
      </c>
      <c r="E76" s="37">
        <f t="shared" si="13"/>
        <v>14803.544444444444</v>
      </c>
      <c r="F76" s="38">
        <f t="shared" si="14"/>
        <v>0.82109431797599419</v>
      </c>
      <c r="G76" s="39">
        <f t="shared" si="15"/>
        <v>1935.2988984757146</v>
      </c>
      <c r="H76" s="39">
        <f t="shared" si="16"/>
        <v>497.90786614419466</v>
      </c>
      <c r="I76" s="66">
        <f t="shared" si="17"/>
        <v>2433.2067646199093</v>
      </c>
      <c r="J76" s="81">
        <f t="shared" si="18"/>
        <v>-255.77318484562431</v>
      </c>
      <c r="K76" s="37">
        <f t="shared" si="19"/>
        <v>2177.4335797742851</v>
      </c>
      <c r="L76" s="37">
        <f t="shared" si="20"/>
        <v>1094943.0440789592</v>
      </c>
      <c r="M76" s="37">
        <f t="shared" si="21"/>
        <v>979845.11089842836</v>
      </c>
      <c r="N76" s="41">
        <f>'jan-apr'!M76</f>
        <v>374985.70039081259</v>
      </c>
      <c r="O76" s="41">
        <f t="shared" si="22"/>
        <v>604859.41050761577</v>
      </c>
    </row>
    <row r="77" spans="1:15" s="34" customFormat="1" ht="15" x14ac:dyDescent="0.25">
      <c r="A77" s="33">
        <v>1836</v>
      </c>
      <c r="B77" s="34" t="s">
        <v>305</v>
      </c>
      <c r="C77" s="78">
        <v>15642901</v>
      </c>
      <c r="D77" s="36">
        <f>jan!D77</f>
        <v>1153</v>
      </c>
      <c r="E77" s="37">
        <f t="shared" si="13"/>
        <v>13567.130095403296</v>
      </c>
      <c r="F77" s="38">
        <f t="shared" si="14"/>
        <v>0.75251528270024515</v>
      </c>
      <c r="G77" s="39">
        <f t="shared" si="15"/>
        <v>2677.1475079004035</v>
      </c>
      <c r="H77" s="39">
        <f t="shared" si="16"/>
        <v>930.6528883085964</v>
      </c>
      <c r="I77" s="66">
        <f t="shared" si="17"/>
        <v>3607.8003962089997</v>
      </c>
      <c r="J77" s="81">
        <f t="shared" si="18"/>
        <v>-255.77318484562431</v>
      </c>
      <c r="K77" s="37">
        <f t="shared" si="19"/>
        <v>3352.0272113633755</v>
      </c>
      <c r="L77" s="37">
        <f t="shared" si="20"/>
        <v>4159793.8568289764</v>
      </c>
      <c r="M77" s="37">
        <f t="shared" si="21"/>
        <v>3864887.3747019721</v>
      </c>
      <c r="N77" s="41">
        <f>'jan-apr'!M77</f>
        <v>1485550.6350013481</v>
      </c>
      <c r="O77" s="41">
        <f t="shared" si="22"/>
        <v>2379336.7397006238</v>
      </c>
    </row>
    <row r="78" spans="1:15" s="34" customFormat="1" ht="15" x14ac:dyDescent="0.25">
      <c r="A78" s="33">
        <v>1837</v>
      </c>
      <c r="B78" s="34" t="s">
        <v>306</v>
      </c>
      <c r="C78" s="78">
        <v>102439186</v>
      </c>
      <c r="D78" s="36">
        <f>jan!D78</f>
        <v>6214</v>
      </c>
      <c r="E78" s="37">
        <f t="shared" si="13"/>
        <v>16485.224654007081</v>
      </c>
      <c r="F78" s="38">
        <f t="shared" si="14"/>
        <v>0.91437049719824526</v>
      </c>
      <c r="G78" s="39">
        <f t="shared" si="15"/>
        <v>926.29077273813232</v>
      </c>
      <c r="H78" s="39">
        <f t="shared" si="16"/>
        <v>0</v>
      </c>
      <c r="I78" s="66">
        <f t="shared" si="17"/>
        <v>926.29077273813232</v>
      </c>
      <c r="J78" s="81">
        <f t="shared" si="18"/>
        <v>-255.77318484562431</v>
      </c>
      <c r="K78" s="37">
        <f t="shared" si="19"/>
        <v>670.517587892508</v>
      </c>
      <c r="L78" s="37">
        <f t="shared" si="20"/>
        <v>5755970.8617947539</v>
      </c>
      <c r="M78" s="37">
        <f t="shared" si="21"/>
        <v>4166596.2911640448</v>
      </c>
      <c r="N78" s="41">
        <f>'jan-apr'!M78</f>
        <v>-1608384.1632892641</v>
      </c>
      <c r="O78" s="41">
        <f t="shared" si="22"/>
        <v>5774980.4544533091</v>
      </c>
    </row>
    <row r="79" spans="1:15" s="34" customFormat="1" ht="15" x14ac:dyDescent="0.25">
      <c r="A79" s="33">
        <v>1838</v>
      </c>
      <c r="B79" s="34" t="s">
        <v>307</v>
      </c>
      <c r="C79" s="78">
        <v>30589091</v>
      </c>
      <c r="D79" s="36">
        <f>jan!D79</f>
        <v>1894</v>
      </c>
      <c r="E79" s="37">
        <f t="shared" si="13"/>
        <v>16150.5232312566</v>
      </c>
      <c r="F79" s="38">
        <f t="shared" si="14"/>
        <v>0.89580592724202535</v>
      </c>
      <c r="G79" s="39">
        <f t="shared" si="15"/>
        <v>1127.1116263884207</v>
      </c>
      <c r="H79" s="39">
        <f t="shared" si="16"/>
        <v>26.465290759939851</v>
      </c>
      <c r="I79" s="66">
        <f t="shared" si="17"/>
        <v>1153.5769171483605</v>
      </c>
      <c r="J79" s="81">
        <f t="shared" si="18"/>
        <v>-255.77318484562431</v>
      </c>
      <c r="K79" s="37">
        <f t="shared" si="19"/>
        <v>897.80373230273619</v>
      </c>
      <c r="L79" s="37">
        <f t="shared" si="20"/>
        <v>2184874.6810789946</v>
      </c>
      <c r="M79" s="37">
        <f t="shared" si="21"/>
        <v>1700440.2689813823</v>
      </c>
      <c r="N79" s="41">
        <f>'jan-apr'!M79</f>
        <v>-143479.05685063888</v>
      </c>
      <c r="O79" s="41">
        <f t="shared" si="22"/>
        <v>1843919.3258320212</v>
      </c>
    </row>
    <row r="80" spans="1:15" s="34" customFormat="1" ht="15" x14ac:dyDescent="0.25">
      <c r="A80" s="33">
        <v>1839</v>
      </c>
      <c r="B80" s="34" t="s">
        <v>308</v>
      </c>
      <c r="C80" s="78">
        <v>16202610</v>
      </c>
      <c r="D80" s="36">
        <f>jan!D80</f>
        <v>1012</v>
      </c>
      <c r="E80" s="37">
        <f t="shared" si="13"/>
        <v>16010.48418972332</v>
      </c>
      <c r="F80" s="38">
        <f t="shared" si="14"/>
        <v>0.888038513044074</v>
      </c>
      <c r="G80" s="39">
        <f t="shared" si="15"/>
        <v>1211.1350513083889</v>
      </c>
      <c r="H80" s="39">
        <f t="shared" si="16"/>
        <v>75.478955296587984</v>
      </c>
      <c r="I80" s="66">
        <f t="shared" si="17"/>
        <v>1286.614006604977</v>
      </c>
      <c r="J80" s="81">
        <f t="shared" si="18"/>
        <v>-255.77318484562431</v>
      </c>
      <c r="K80" s="37">
        <f t="shared" si="19"/>
        <v>1030.8408217593528</v>
      </c>
      <c r="L80" s="37">
        <f t="shared" si="20"/>
        <v>1302053.3746842367</v>
      </c>
      <c r="M80" s="37">
        <f t="shared" si="21"/>
        <v>1043210.9116204651</v>
      </c>
      <c r="N80" s="41">
        <f>'jan-apr'!M80</f>
        <v>-881300.42678608489</v>
      </c>
      <c r="O80" s="41">
        <f t="shared" si="22"/>
        <v>1924511.33840655</v>
      </c>
    </row>
    <row r="81" spans="1:15" s="34" customFormat="1" ht="15" x14ac:dyDescent="0.25">
      <c r="A81" s="33">
        <v>1840</v>
      </c>
      <c r="B81" s="34" t="s">
        <v>309</v>
      </c>
      <c r="C81" s="78">
        <v>62701167</v>
      </c>
      <c r="D81" s="36">
        <f>jan!D81</f>
        <v>4617</v>
      </c>
      <c r="E81" s="37">
        <f t="shared" si="13"/>
        <v>13580.49967511371</v>
      </c>
      <c r="F81" s="38">
        <f t="shared" si="14"/>
        <v>0.75325684064098997</v>
      </c>
      <c r="G81" s="39">
        <f t="shared" si="15"/>
        <v>2669.1257600741551</v>
      </c>
      <c r="H81" s="39">
        <f t="shared" si="16"/>
        <v>925.97353540995152</v>
      </c>
      <c r="I81" s="66">
        <f t="shared" si="17"/>
        <v>3595.0992954841067</v>
      </c>
      <c r="J81" s="81">
        <f t="shared" si="18"/>
        <v>-255.77318484562431</v>
      </c>
      <c r="K81" s="37">
        <f t="shared" si="19"/>
        <v>3339.3261106384825</v>
      </c>
      <c r="L81" s="37">
        <f t="shared" si="20"/>
        <v>16598573.44725012</v>
      </c>
      <c r="M81" s="37">
        <f t="shared" si="21"/>
        <v>15417668.652817873</v>
      </c>
      <c r="N81" s="41">
        <f>'jan-apr'!M81</f>
        <v>8197348.6800097339</v>
      </c>
      <c r="O81" s="41">
        <f t="shared" si="22"/>
        <v>7220319.9728081394</v>
      </c>
    </row>
    <row r="82" spans="1:15" s="34" customFormat="1" ht="15" x14ac:dyDescent="0.25">
      <c r="A82" s="33">
        <v>1841</v>
      </c>
      <c r="B82" s="34" t="s">
        <v>398</v>
      </c>
      <c r="C82" s="78">
        <v>148160546</v>
      </c>
      <c r="D82" s="36">
        <f>jan!D82</f>
        <v>9603</v>
      </c>
      <c r="E82" s="37">
        <f t="shared" si="13"/>
        <v>15428.568780589399</v>
      </c>
      <c r="F82" s="38">
        <f t="shared" si="14"/>
        <v>0.85576195672503297</v>
      </c>
      <c r="G82" s="39">
        <f t="shared" si="15"/>
        <v>1560.2842967887411</v>
      </c>
      <c r="H82" s="39">
        <f t="shared" si="16"/>
        <v>279.14934849346014</v>
      </c>
      <c r="I82" s="66">
        <f t="shared" si="17"/>
        <v>1839.4336452822013</v>
      </c>
      <c r="J82" s="81">
        <f t="shared" si="18"/>
        <v>-255.77318484562431</v>
      </c>
      <c r="K82" s="37">
        <f t="shared" si="19"/>
        <v>1583.6604604365771</v>
      </c>
      <c r="L82" s="37">
        <f t="shared" si="20"/>
        <v>17664081.29564498</v>
      </c>
      <c r="M82" s="37">
        <f t="shared" si="21"/>
        <v>15207891.401572449</v>
      </c>
      <c r="N82" s="41">
        <f>'jan-apr'!M82</f>
        <v>3719913.4175624754</v>
      </c>
      <c r="O82" s="41">
        <f t="shared" si="22"/>
        <v>11487977.984009974</v>
      </c>
    </row>
    <row r="83" spans="1:15" s="34" customFormat="1" ht="15" x14ac:dyDescent="0.25">
      <c r="A83" s="33">
        <v>1845</v>
      </c>
      <c r="B83" s="34" t="s">
        <v>310</v>
      </c>
      <c r="C83" s="78">
        <v>38072278</v>
      </c>
      <c r="D83" s="36">
        <f>jan!D83</f>
        <v>1869</v>
      </c>
      <c r="E83" s="37">
        <f t="shared" si="13"/>
        <v>20370.400214018191</v>
      </c>
      <c r="F83" s="38">
        <f t="shared" si="14"/>
        <v>1.1298658867406817</v>
      </c>
      <c r="G83" s="39">
        <f t="shared" si="15"/>
        <v>-1404.8145632685337</v>
      </c>
      <c r="H83" s="39">
        <f t="shared" si="16"/>
        <v>0</v>
      </c>
      <c r="I83" s="66">
        <f t="shared" si="17"/>
        <v>-1404.8145632685337</v>
      </c>
      <c r="J83" s="81">
        <f t="shared" si="18"/>
        <v>-255.77318484562431</v>
      </c>
      <c r="K83" s="37">
        <f t="shared" si="19"/>
        <v>-1660.5877481141579</v>
      </c>
      <c r="L83" s="37">
        <f t="shared" si="20"/>
        <v>-2625598.4187488896</v>
      </c>
      <c r="M83" s="37">
        <f t="shared" si="21"/>
        <v>-3103638.5012253611</v>
      </c>
      <c r="N83" s="41">
        <f>'jan-apr'!M83</f>
        <v>-5195067.211327265</v>
      </c>
      <c r="O83" s="41">
        <f t="shared" si="22"/>
        <v>2091428.7101019039</v>
      </c>
    </row>
    <row r="84" spans="1:15" s="34" customFormat="1" ht="15" x14ac:dyDescent="0.25">
      <c r="A84" s="33">
        <v>1848</v>
      </c>
      <c r="B84" s="34" t="s">
        <v>311</v>
      </c>
      <c r="C84" s="78">
        <v>36555192</v>
      </c>
      <c r="D84" s="36">
        <f>jan!D84</f>
        <v>2591</v>
      </c>
      <c r="E84" s="37">
        <f t="shared" si="13"/>
        <v>14108.526437668854</v>
      </c>
      <c r="F84" s="38">
        <f t="shared" si="14"/>
        <v>0.78254440593323304</v>
      </c>
      <c r="G84" s="39">
        <f t="shared" si="15"/>
        <v>2352.3097025410684</v>
      </c>
      <c r="H84" s="39">
        <f t="shared" si="16"/>
        <v>741.16416851565111</v>
      </c>
      <c r="I84" s="66">
        <f t="shared" si="17"/>
        <v>3093.4738710567194</v>
      </c>
      <c r="J84" s="81">
        <f t="shared" si="18"/>
        <v>-255.77318484562431</v>
      </c>
      <c r="K84" s="37">
        <f t="shared" si="19"/>
        <v>2837.7006862110952</v>
      </c>
      <c r="L84" s="37">
        <f t="shared" si="20"/>
        <v>8015190.79990796</v>
      </c>
      <c r="M84" s="37">
        <f t="shared" si="21"/>
        <v>7352482.477972948</v>
      </c>
      <c r="N84" s="41">
        <f>'jan-apr'!M84</f>
        <v>3643627.5502502108</v>
      </c>
      <c r="O84" s="41">
        <f t="shared" si="22"/>
        <v>3708854.9277227372</v>
      </c>
    </row>
    <row r="85" spans="1:15" s="34" customFormat="1" ht="15" x14ac:dyDescent="0.25">
      <c r="A85" s="33">
        <v>1851</v>
      </c>
      <c r="B85" s="34" t="s">
        <v>312</v>
      </c>
      <c r="C85" s="78">
        <v>31170069</v>
      </c>
      <c r="D85" s="36">
        <f>jan!D85</f>
        <v>1976</v>
      </c>
      <c r="E85" s="37">
        <f t="shared" si="13"/>
        <v>15774.326417004049</v>
      </c>
      <c r="F85" s="38">
        <f t="shared" si="14"/>
        <v>0.87493977131682299</v>
      </c>
      <c r="G85" s="39">
        <f t="shared" si="15"/>
        <v>1352.8297149399514</v>
      </c>
      <c r="H85" s="39">
        <f t="shared" si="16"/>
        <v>158.13417574833272</v>
      </c>
      <c r="I85" s="66">
        <f t="shared" si="17"/>
        <v>1510.9638906882842</v>
      </c>
      <c r="J85" s="81">
        <f t="shared" si="18"/>
        <v>-255.77318484562431</v>
      </c>
      <c r="K85" s="37">
        <f t="shared" si="19"/>
        <v>1255.19070584266</v>
      </c>
      <c r="L85" s="37">
        <f t="shared" si="20"/>
        <v>2985664.6480000494</v>
      </c>
      <c r="M85" s="37">
        <f t="shared" si="21"/>
        <v>2480256.834745096</v>
      </c>
      <c r="N85" s="41">
        <f>'jan-apr'!M85</f>
        <v>2888250.0797161004</v>
      </c>
      <c r="O85" s="41">
        <f t="shared" si="22"/>
        <v>-407993.24497100431</v>
      </c>
    </row>
    <row r="86" spans="1:15" s="34" customFormat="1" ht="15" x14ac:dyDescent="0.25">
      <c r="A86" s="33">
        <v>1853</v>
      </c>
      <c r="B86" s="34" t="s">
        <v>314</v>
      </c>
      <c r="C86" s="78">
        <v>17640742</v>
      </c>
      <c r="D86" s="36">
        <f>jan!D86</f>
        <v>1334</v>
      </c>
      <c r="E86" s="37">
        <f t="shared" si="13"/>
        <v>13223.944527736132</v>
      </c>
      <c r="F86" s="38">
        <f t="shared" si="14"/>
        <v>0.73348013063376649</v>
      </c>
      <c r="G86" s="39">
        <f t="shared" si="15"/>
        <v>2883.0588485007015</v>
      </c>
      <c r="H86" s="39">
        <f t="shared" si="16"/>
        <v>1050.7678369921039</v>
      </c>
      <c r="I86" s="66">
        <f t="shared" si="17"/>
        <v>3933.8266854928052</v>
      </c>
      <c r="J86" s="81">
        <f t="shared" si="18"/>
        <v>-255.77318484562431</v>
      </c>
      <c r="K86" s="37">
        <f t="shared" si="19"/>
        <v>3678.053500647181</v>
      </c>
      <c r="L86" s="37">
        <f t="shared" si="20"/>
        <v>5247724.7984474022</v>
      </c>
      <c r="M86" s="37">
        <f t="shared" si="21"/>
        <v>4906523.3698633397</v>
      </c>
      <c r="N86" s="41">
        <f>'jan-apr'!M86</f>
        <v>2934272.2531585414</v>
      </c>
      <c r="O86" s="41">
        <f t="shared" si="22"/>
        <v>1972251.1167047983</v>
      </c>
    </row>
    <row r="87" spans="1:15" s="34" customFormat="1" ht="15" x14ac:dyDescent="0.25">
      <c r="A87" s="33">
        <v>1856</v>
      </c>
      <c r="B87" s="34" t="s">
        <v>315</v>
      </c>
      <c r="C87" s="78">
        <v>7608351</v>
      </c>
      <c r="D87" s="36">
        <f>jan!D87</f>
        <v>469</v>
      </c>
      <c r="E87" s="37">
        <f t="shared" si="13"/>
        <v>16222.496801705756</v>
      </c>
      <c r="F87" s="38">
        <f t="shared" si="14"/>
        <v>0.89979801778237056</v>
      </c>
      <c r="G87" s="39">
        <f t="shared" si="15"/>
        <v>1083.9274841189272</v>
      </c>
      <c r="H87" s="39">
        <f t="shared" si="16"/>
        <v>1.2745411027352929</v>
      </c>
      <c r="I87" s="66">
        <f t="shared" si="17"/>
        <v>1085.2020252216626</v>
      </c>
      <c r="J87" s="81">
        <f t="shared" si="18"/>
        <v>-255.77318484562431</v>
      </c>
      <c r="K87" s="37">
        <f t="shared" si="19"/>
        <v>829.42884037603824</v>
      </c>
      <c r="L87" s="37">
        <f t="shared" si="20"/>
        <v>508959.74982895976</v>
      </c>
      <c r="M87" s="37">
        <f t="shared" si="21"/>
        <v>389002.12613636191</v>
      </c>
      <c r="N87" s="41">
        <f>'jan-apr'!M87</f>
        <v>939617.782407313</v>
      </c>
      <c r="O87" s="41">
        <f t="shared" si="22"/>
        <v>-550615.65627095103</v>
      </c>
    </row>
    <row r="88" spans="1:15" s="34" customFormat="1" ht="15" x14ac:dyDescent="0.25">
      <c r="A88" s="33">
        <v>1857</v>
      </c>
      <c r="B88" s="34" t="s">
        <v>316</v>
      </c>
      <c r="C88" s="78">
        <v>11019406</v>
      </c>
      <c r="D88" s="36">
        <f>jan!D88</f>
        <v>678</v>
      </c>
      <c r="E88" s="37">
        <f t="shared" si="13"/>
        <v>16252.811209439527</v>
      </c>
      <c r="F88" s="38">
        <f t="shared" si="14"/>
        <v>0.9014794386094177</v>
      </c>
      <c r="G88" s="39">
        <f t="shared" si="15"/>
        <v>1065.7388394786644</v>
      </c>
      <c r="H88" s="39">
        <f t="shared" si="16"/>
        <v>0</v>
      </c>
      <c r="I88" s="66">
        <f t="shared" si="17"/>
        <v>1065.7388394786644</v>
      </c>
      <c r="J88" s="81">
        <f t="shared" si="18"/>
        <v>-255.77318484562431</v>
      </c>
      <c r="K88" s="37">
        <f t="shared" si="19"/>
        <v>809.96565463304012</v>
      </c>
      <c r="L88" s="37">
        <f t="shared" si="20"/>
        <v>722570.93316653452</v>
      </c>
      <c r="M88" s="37">
        <f t="shared" si="21"/>
        <v>549156.71384120116</v>
      </c>
      <c r="N88" s="41">
        <f>'jan-apr'!M88</f>
        <v>253517.26940616051</v>
      </c>
      <c r="O88" s="41">
        <f t="shared" si="22"/>
        <v>295639.44443504064</v>
      </c>
    </row>
    <row r="89" spans="1:15" s="34" customFormat="1" ht="15" x14ac:dyDescent="0.25">
      <c r="A89" s="33">
        <v>1859</v>
      </c>
      <c r="B89" s="34" t="s">
        <v>317</v>
      </c>
      <c r="C89" s="78">
        <v>17941430</v>
      </c>
      <c r="D89" s="36">
        <f>jan!D89</f>
        <v>1216</v>
      </c>
      <c r="E89" s="37">
        <f t="shared" si="13"/>
        <v>14754.465460526315</v>
      </c>
      <c r="F89" s="38">
        <f t="shared" si="14"/>
        <v>0.81837209999783056</v>
      </c>
      <c r="G89" s="39">
        <f t="shared" si="15"/>
        <v>1964.7462888265918</v>
      </c>
      <c r="H89" s="39">
        <f t="shared" si="16"/>
        <v>515.0855105155398</v>
      </c>
      <c r="I89" s="66">
        <f t="shared" si="17"/>
        <v>2479.8317993421315</v>
      </c>
      <c r="J89" s="81">
        <f t="shared" si="18"/>
        <v>-255.77318484562431</v>
      </c>
      <c r="K89" s="37">
        <f t="shared" si="19"/>
        <v>2224.0586144965073</v>
      </c>
      <c r="L89" s="37">
        <f t="shared" si="20"/>
        <v>3015475.468000032</v>
      </c>
      <c r="M89" s="37">
        <f t="shared" si="21"/>
        <v>2704455.275227753</v>
      </c>
      <c r="N89" s="41">
        <f>'jan-apr'!M89</f>
        <v>1023306.5990560608</v>
      </c>
      <c r="O89" s="41">
        <f t="shared" si="22"/>
        <v>1681148.6761716921</v>
      </c>
    </row>
    <row r="90" spans="1:15" s="34" customFormat="1" ht="15" x14ac:dyDescent="0.25">
      <c r="A90" s="33">
        <v>1860</v>
      </c>
      <c r="B90" s="34" t="s">
        <v>318</v>
      </c>
      <c r="C90" s="78">
        <v>166929741</v>
      </c>
      <c r="D90" s="36">
        <f>jan!D90</f>
        <v>11566</v>
      </c>
      <c r="E90" s="37">
        <f t="shared" si="13"/>
        <v>14432.79794224451</v>
      </c>
      <c r="F90" s="38">
        <f t="shared" si="14"/>
        <v>0.80053046939849459</v>
      </c>
      <c r="G90" s="39">
        <f t="shared" si="15"/>
        <v>2157.7467997956751</v>
      </c>
      <c r="H90" s="39">
        <f t="shared" si="16"/>
        <v>627.66914191417163</v>
      </c>
      <c r="I90" s="66">
        <f t="shared" si="17"/>
        <v>2785.4159417098467</v>
      </c>
      <c r="J90" s="81">
        <f t="shared" si="18"/>
        <v>-255.77318484562431</v>
      </c>
      <c r="K90" s="37">
        <f t="shared" si="19"/>
        <v>2529.6427568642225</v>
      </c>
      <c r="L90" s="37">
        <f t="shared" si="20"/>
        <v>32216120.781816088</v>
      </c>
      <c r="M90" s="37">
        <f t="shared" si="21"/>
        <v>29257848.125891596</v>
      </c>
      <c r="N90" s="41">
        <f>'jan-apr'!M90</f>
        <v>15920246.308044748</v>
      </c>
      <c r="O90" s="41">
        <f t="shared" si="22"/>
        <v>13337601.817846848</v>
      </c>
    </row>
    <row r="91" spans="1:15" s="34" customFormat="1" ht="15" x14ac:dyDescent="0.25">
      <c r="A91" s="33">
        <v>1865</v>
      </c>
      <c r="B91" s="34" t="s">
        <v>319</v>
      </c>
      <c r="C91" s="78">
        <v>162805947</v>
      </c>
      <c r="D91" s="36">
        <f>jan!D91</f>
        <v>9724</v>
      </c>
      <c r="E91" s="37">
        <f t="shared" si="13"/>
        <v>16742.693027560676</v>
      </c>
      <c r="F91" s="38">
        <f t="shared" si="14"/>
        <v>0.92865125403838944</v>
      </c>
      <c r="G91" s="39">
        <f t="shared" si="15"/>
        <v>771.80974860597564</v>
      </c>
      <c r="H91" s="39">
        <f t="shared" si="16"/>
        <v>0</v>
      </c>
      <c r="I91" s="66">
        <f t="shared" si="17"/>
        <v>771.80974860597564</v>
      </c>
      <c r="J91" s="81">
        <f t="shared" si="18"/>
        <v>-255.77318484562431</v>
      </c>
      <c r="K91" s="37">
        <f t="shared" si="19"/>
        <v>516.03656376035133</v>
      </c>
      <c r="L91" s="37">
        <f t="shared" si="20"/>
        <v>7505077.9954445073</v>
      </c>
      <c r="M91" s="37">
        <f t="shared" si="21"/>
        <v>5017939.546005656</v>
      </c>
      <c r="N91" s="41">
        <f>'jan-apr'!M91</f>
        <v>6122612.5304450113</v>
      </c>
      <c r="O91" s="41">
        <f t="shared" si="22"/>
        <v>-1104672.9844393553</v>
      </c>
    </row>
    <row r="92" spans="1:15" s="34" customFormat="1" ht="15" x14ac:dyDescent="0.25">
      <c r="A92" s="33">
        <v>1866</v>
      </c>
      <c r="B92" s="34" t="s">
        <v>320</v>
      </c>
      <c r="C92" s="78">
        <v>158129444</v>
      </c>
      <c r="D92" s="36">
        <f>jan!D92</f>
        <v>8107</v>
      </c>
      <c r="E92" s="37">
        <f t="shared" si="13"/>
        <v>19505.297150610582</v>
      </c>
      <c r="F92" s="38">
        <f t="shared" si="14"/>
        <v>1.0818820263555295</v>
      </c>
      <c r="G92" s="39">
        <f t="shared" si="15"/>
        <v>-885.75272522396847</v>
      </c>
      <c r="H92" s="39">
        <f t="shared" si="16"/>
        <v>0</v>
      </c>
      <c r="I92" s="66">
        <f t="shared" si="17"/>
        <v>-885.75272522396847</v>
      </c>
      <c r="J92" s="81">
        <f t="shared" si="18"/>
        <v>-255.77318484562431</v>
      </c>
      <c r="K92" s="37">
        <f t="shared" si="19"/>
        <v>-1141.5259100695928</v>
      </c>
      <c r="L92" s="37">
        <f t="shared" si="20"/>
        <v>-7180797.3433907125</v>
      </c>
      <c r="M92" s="37">
        <f t="shared" si="21"/>
        <v>-9254350.5529341884</v>
      </c>
      <c r="N92" s="41">
        <f>'jan-apr'!M92</f>
        <v>3150768.613681037</v>
      </c>
      <c r="O92" s="41">
        <f t="shared" si="22"/>
        <v>-12405119.166615225</v>
      </c>
    </row>
    <row r="93" spans="1:15" s="34" customFormat="1" ht="15" x14ac:dyDescent="0.25">
      <c r="A93" s="33">
        <v>1867</v>
      </c>
      <c r="B93" s="34" t="s">
        <v>170</v>
      </c>
      <c r="C93" s="78">
        <v>86703555</v>
      </c>
      <c r="D93" s="36">
        <f>jan!D93</f>
        <v>2565</v>
      </c>
      <c r="E93" s="37">
        <f t="shared" si="13"/>
        <v>33802.555555555555</v>
      </c>
      <c r="F93" s="38">
        <f t="shared" si="14"/>
        <v>1.8748946513380871</v>
      </c>
      <c r="G93" s="39">
        <f t="shared" si="15"/>
        <v>-9464.1077681909519</v>
      </c>
      <c r="H93" s="39">
        <f t="shared" si="16"/>
        <v>0</v>
      </c>
      <c r="I93" s="66">
        <f t="shared" si="17"/>
        <v>-9464.1077681909519</v>
      </c>
      <c r="J93" s="81">
        <f t="shared" si="18"/>
        <v>-255.77318484562431</v>
      </c>
      <c r="K93" s="37">
        <f t="shared" si="19"/>
        <v>-9719.8809530365761</v>
      </c>
      <c r="L93" s="37">
        <f t="shared" si="20"/>
        <v>-24275436.42540979</v>
      </c>
      <c r="M93" s="37">
        <f t="shared" si="21"/>
        <v>-24931494.644538816</v>
      </c>
      <c r="N93" s="41">
        <f>'jan-apr'!M93</f>
        <v>-5708483.1506979335</v>
      </c>
      <c r="O93" s="41">
        <f t="shared" si="22"/>
        <v>-19223011.493840881</v>
      </c>
    </row>
    <row r="94" spans="1:15" s="34" customFormat="1" ht="15" x14ac:dyDescent="0.25">
      <c r="A94" s="33">
        <v>1868</v>
      </c>
      <c r="B94" s="34" t="s">
        <v>321</v>
      </c>
      <c r="C94" s="78">
        <v>71098256</v>
      </c>
      <c r="D94" s="36">
        <f>jan!D94</f>
        <v>4458</v>
      </c>
      <c r="E94" s="37">
        <f t="shared" si="13"/>
        <v>15948.464782413639</v>
      </c>
      <c r="F94" s="38">
        <f t="shared" si="14"/>
        <v>0.8845985407362712</v>
      </c>
      <c r="G94" s="39">
        <f t="shared" si="15"/>
        <v>1248.3466956941975</v>
      </c>
      <c r="H94" s="39">
        <f t="shared" si="16"/>
        <v>97.185747854976299</v>
      </c>
      <c r="I94" s="66">
        <f t="shared" si="17"/>
        <v>1345.5324435491739</v>
      </c>
      <c r="J94" s="81">
        <f t="shared" si="18"/>
        <v>-255.77318484562431</v>
      </c>
      <c r="K94" s="37">
        <f t="shared" si="19"/>
        <v>1089.7592587035497</v>
      </c>
      <c r="L94" s="37">
        <f t="shared" si="20"/>
        <v>5998383.6333422167</v>
      </c>
      <c r="M94" s="37">
        <f t="shared" si="21"/>
        <v>4858146.7753004245</v>
      </c>
      <c r="N94" s="41">
        <f>'jan-apr'!M94</f>
        <v>2459231.1278716465</v>
      </c>
      <c r="O94" s="41">
        <f t="shared" si="22"/>
        <v>2398915.647428778</v>
      </c>
    </row>
    <row r="95" spans="1:15" s="34" customFormat="1" ht="15" x14ac:dyDescent="0.25">
      <c r="A95" s="33">
        <v>1870</v>
      </c>
      <c r="B95" s="34" t="s">
        <v>385</v>
      </c>
      <c r="C95" s="78">
        <v>173582454</v>
      </c>
      <c r="D95" s="36">
        <f>jan!D95</f>
        <v>10468</v>
      </c>
      <c r="E95" s="37">
        <f t="shared" si="13"/>
        <v>16582.198509743983</v>
      </c>
      <c r="F95" s="38">
        <f t="shared" si="14"/>
        <v>0.91974925511913475</v>
      </c>
      <c r="G95" s="39">
        <f t="shared" si="15"/>
        <v>868.10645929599116</v>
      </c>
      <c r="H95" s="39">
        <f t="shared" si="16"/>
        <v>0</v>
      </c>
      <c r="I95" s="66">
        <f t="shared" si="17"/>
        <v>868.10645929599116</v>
      </c>
      <c r="J95" s="81">
        <f t="shared" si="18"/>
        <v>-255.77318484562431</v>
      </c>
      <c r="K95" s="37">
        <f t="shared" si="19"/>
        <v>612.33327445036684</v>
      </c>
      <c r="L95" s="37">
        <f t="shared" si="20"/>
        <v>9087338.4159104358</v>
      </c>
      <c r="M95" s="37">
        <f t="shared" si="21"/>
        <v>6409904.7169464398</v>
      </c>
      <c r="N95" s="41">
        <f>'jan-apr'!M95</f>
        <v>8965416.9130911697</v>
      </c>
      <c r="O95" s="41">
        <f t="shared" si="22"/>
        <v>-2555512.1961447299</v>
      </c>
    </row>
    <row r="96" spans="1:15" s="34" customFormat="1" ht="15" x14ac:dyDescent="0.25">
      <c r="A96" s="33">
        <v>1871</v>
      </c>
      <c r="B96" s="34" t="s">
        <v>322</v>
      </c>
      <c r="C96" s="78">
        <v>70091683</v>
      </c>
      <c r="D96" s="36">
        <f>jan!D96</f>
        <v>4572</v>
      </c>
      <c r="E96" s="37">
        <f t="shared" si="13"/>
        <v>15330.639326334209</v>
      </c>
      <c r="F96" s="38">
        <f t="shared" si="14"/>
        <v>0.85033019551722278</v>
      </c>
      <c r="G96" s="39">
        <f t="shared" si="15"/>
        <v>1619.0419693418555</v>
      </c>
      <c r="H96" s="39">
        <f t="shared" si="16"/>
        <v>313.42465748277687</v>
      </c>
      <c r="I96" s="66">
        <f t="shared" si="17"/>
        <v>1932.4666268246324</v>
      </c>
      <c r="J96" s="81">
        <f t="shared" si="18"/>
        <v>-255.77318484562431</v>
      </c>
      <c r="K96" s="37">
        <f t="shared" si="19"/>
        <v>1676.6934419790082</v>
      </c>
      <c r="L96" s="37">
        <f t="shared" si="20"/>
        <v>8835237.4178422187</v>
      </c>
      <c r="M96" s="37">
        <f t="shared" si="21"/>
        <v>7665842.4167280253</v>
      </c>
      <c r="N96" s="41">
        <f>'jan-apr'!M96</f>
        <v>5283817.0699706515</v>
      </c>
      <c r="O96" s="41">
        <f t="shared" si="22"/>
        <v>2382025.3467573738</v>
      </c>
    </row>
    <row r="97" spans="1:15" s="34" customFormat="1" ht="15" x14ac:dyDescent="0.25">
      <c r="A97" s="33">
        <v>1874</v>
      </c>
      <c r="B97" s="34" t="s">
        <v>323</v>
      </c>
      <c r="C97" s="78">
        <v>18150658</v>
      </c>
      <c r="D97" s="36">
        <f>jan!D97</f>
        <v>982</v>
      </c>
      <c r="E97" s="37">
        <f t="shared" si="13"/>
        <v>18483.358452138495</v>
      </c>
      <c r="F97" s="38">
        <f t="shared" si="14"/>
        <v>1.0251991108696967</v>
      </c>
      <c r="G97" s="39">
        <f t="shared" si="15"/>
        <v>-272.5895061407158</v>
      </c>
      <c r="H97" s="39">
        <f t="shared" si="16"/>
        <v>0</v>
      </c>
      <c r="I97" s="66">
        <f t="shared" si="17"/>
        <v>-272.5895061407158</v>
      </c>
      <c r="J97" s="81">
        <f t="shared" si="18"/>
        <v>-255.77318484562431</v>
      </c>
      <c r="K97" s="37">
        <f t="shared" si="19"/>
        <v>-528.36269098634011</v>
      </c>
      <c r="L97" s="37">
        <f t="shared" si="20"/>
        <v>-267682.8950301829</v>
      </c>
      <c r="M97" s="37">
        <f t="shared" si="21"/>
        <v>-518852.16254858597</v>
      </c>
      <c r="N97" s="41">
        <f>'jan-apr'!M97</f>
        <v>-225178.41215803905</v>
      </c>
      <c r="O97" s="41">
        <f t="shared" si="22"/>
        <v>-293673.75039054692</v>
      </c>
    </row>
    <row r="98" spans="1:15" s="34" customFormat="1" ht="15" x14ac:dyDescent="0.25">
      <c r="A98" s="33">
        <v>1875</v>
      </c>
      <c r="B98" s="34" t="s">
        <v>384</v>
      </c>
      <c r="C98" s="78">
        <v>39894715</v>
      </c>
      <c r="D98" s="36">
        <f>jan!D98</f>
        <v>2708</v>
      </c>
      <c r="E98" s="37">
        <f t="shared" si="13"/>
        <v>14732.169497784344</v>
      </c>
      <c r="F98" s="38">
        <f t="shared" si="14"/>
        <v>0.81713543074000916</v>
      </c>
      <c r="G98" s="39">
        <f t="shared" si="15"/>
        <v>1978.1238664717748</v>
      </c>
      <c r="H98" s="39">
        <f t="shared" si="16"/>
        <v>522.88909747522973</v>
      </c>
      <c r="I98" s="66">
        <f t="shared" si="17"/>
        <v>2501.0129639470047</v>
      </c>
      <c r="J98" s="81">
        <f t="shared" si="18"/>
        <v>-255.77318484562431</v>
      </c>
      <c r="K98" s="37">
        <f t="shared" si="19"/>
        <v>2245.2397791013805</v>
      </c>
      <c r="L98" s="37">
        <f t="shared" si="20"/>
        <v>6772743.1063684886</v>
      </c>
      <c r="M98" s="37">
        <f t="shared" si="21"/>
        <v>6080109.3218065379</v>
      </c>
      <c r="N98" s="41">
        <f>'jan-apr'!M98</f>
        <v>1086833.0129083814</v>
      </c>
      <c r="O98" s="41">
        <f t="shared" si="22"/>
        <v>4993276.3088981565</v>
      </c>
    </row>
    <row r="99" spans="1:15" s="34" customFormat="1" ht="15" x14ac:dyDescent="0.25">
      <c r="A99" s="33">
        <v>3001</v>
      </c>
      <c r="B99" s="34" t="s">
        <v>63</v>
      </c>
      <c r="C99" s="78">
        <v>423258158</v>
      </c>
      <c r="D99" s="36">
        <f>jan!D99</f>
        <v>31444</v>
      </c>
      <c r="E99" s="37">
        <f t="shared" si="13"/>
        <v>13460.697048721537</v>
      </c>
      <c r="F99" s="38">
        <f t="shared" si="14"/>
        <v>0.7466118607053821</v>
      </c>
      <c r="G99" s="39">
        <f t="shared" si="15"/>
        <v>2741.007335909459</v>
      </c>
      <c r="H99" s="39">
        <f t="shared" si="16"/>
        <v>967.90445464721211</v>
      </c>
      <c r="I99" s="66">
        <f t="shared" si="17"/>
        <v>3708.9117905566709</v>
      </c>
      <c r="J99" s="81">
        <f t="shared" si="18"/>
        <v>-255.77318484562431</v>
      </c>
      <c r="K99" s="37">
        <f t="shared" si="19"/>
        <v>3453.1386057110467</v>
      </c>
      <c r="L99" s="37">
        <f t="shared" si="20"/>
        <v>116623022.34226397</v>
      </c>
      <c r="M99" s="37">
        <f t="shared" si="21"/>
        <v>108580490.31797816</v>
      </c>
      <c r="N99" s="41">
        <f>'jan-apr'!M99</f>
        <v>61177186.309308216</v>
      </c>
      <c r="O99" s="41">
        <f t="shared" si="22"/>
        <v>47403304.008669943</v>
      </c>
    </row>
    <row r="100" spans="1:15" s="34" customFormat="1" ht="15" x14ac:dyDescent="0.25">
      <c r="A100" s="33">
        <v>3002</v>
      </c>
      <c r="B100" s="34" t="s">
        <v>64</v>
      </c>
      <c r="C100" s="78">
        <v>840041116</v>
      </c>
      <c r="D100" s="36">
        <f>jan!D100</f>
        <v>50290</v>
      </c>
      <c r="E100" s="37">
        <f t="shared" si="13"/>
        <v>16703.939471067806</v>
      </c>
      <c r="F100" s="38">
        <f t="shared" si="14"/>
        <v>0.92650174686076214</v>
      </c>
      <c r="G100" s="39">
        <f t="shared" si="15"/>
        <v>795.06188250169726</v>
      </c>
      <c r="H100" s="39">
        <f t="shared" si="16"/>
        <v>0</v>
      </c>
      <c r="I100" s="66">
        <f t="shared" si="17"/>
        <v>795.06188250169726</v>
      </c>
      <c r="J100" s="81">
        <f t="shared" si="18"/>
        <v>-255.77318484562431</v>
      </c>
      <c r="K100" s="37">
        <f t="shared" si="19"/>
        <v>539.28869765607294</v>
      </c>
      <c r="L100" s="37">
        <f t="shared" si="20"/>
        <v>39983662.071010359</v>
      </c>
      <c r="M100" s="37">
        <f t="shared" si="21"/>
        <v>27120828.605123907</v>
      </c>
      <c r="N100" s="41">
        <f>'jan-apr'!M100</f>
        <v>41371807.013675399</v>
      </c>
      <c r="O100" s="41">
        <f t="shared" si="22"/>
        <v>-14250978.408551492</v>
      </c>
    </row>
    <row r="101" spans="1:15" s="34" customFormat="1" ht="15" x14ac:dyDescent="0.25">
      <c r="A101" s="33">
        <v>3003</v>
      </c>
      <c r="B101" s="34" t="s">
        <v>65</v>
      </c>
      <c r="C101" s="78">
        <v>819310789</v>
      </c>
      <c r="D101" s="36">
        <f>jan!D101</f>
        <v>58182</v>
      </c>
      <c r="E101" s="37">
        <f t="shared" si="13"/>
        <v>14081.860180124437</v>
      </c>
      <c r="F101" s="38">
        <f t="shared" si="14"/>
        <v>0.78106533363175989</v>
      </c>
      <c r="G101" s="39">
        <f t="shared" si="15"/>
        <v>2368.309457067719</v>
      </c>
      <c r="H101" s="39">
        <f t="shared" si="16"/>
        <v>750.49735865619709</v>
      </c>
      <c r="I101" s="66">
        <f t="shared" si="17"/>
        <v>3118.8068157239159</v>
      </c>
      <c r="J101" s="81">
        <f t="shared" si="18"/>
        <v>-255.77318484562431</v>
      </c>
      <c r="K101" s="37">
        <f t="shared" si="19"/>
        <v>2863.0336308782917</v>
      </c>
      <c r="L101" s="37">
        <f t="shared" si="20"/>
        <v>181458418.15244886</v>
      </c>
      <c r="M101" s="37">
        <f t="shared" si="21"/>
        <v>166577022.71176076</v>
      </c>
      <c r="N101" s="41">
        <f>'jan-apr'!M101</f>
        <v>94338784.046529397</v>
      </c>
      <c r="O101" s="41">
        <f t="shared" si="22"/>
        <v>72238238.665231362</v>
      </c>
    </row>
    <row r="102" spans="1:15" s="34" customFormat="1" ht="15" x14ac:dyDescent="0.25">
      <c r="A102" s="33">
        <v>3004</v>
      </c>
      <c r="B102" s="34" t="s">
        <v>66</v>
      </c>
      <c r="C102" s="78">
        <v>1251487387</v>
      </c>
      <c r="D102" s="36">
        <f>jan!D102</f>
        <v>83892</v>
      </c>
      <c r="E102" s="37">
        <f t="shared" si="13"/>
        <v>14917.83944833834</v>
      </c>
      <c r="F102" s="38">
        <f t="shared" si="14"/>
        <v>0.82743381177915165</v>
      </c>
      <c r="G102" s="39">
        <f t="shared" si="15"/>
        <v>1866.7218961393769</v>
      </c>
      <c r="H102" s="39">
        <f t="shared" si="16"/>
        <v>457.90461478133096</v>
      </c>
      <c r="I102" s="66">
        <f t="shared" si="17"/>
        <v>2324.6265109207079</v>
      </c>
      <c r="J102" s="81">
        <f t="shared" si="18"/>
        <v>-255.77318484562431</v>
      </c>
      <c r="K102" s="37">
        <f t="shared" si="19"/>
        <v>2068.8533260750837</v>
      </c>
      <c r="L102" s="37">
        <f t="shared" si="20"/>
        <v>195017567.25416002</v>
      </c>
      <c r="M102" s="37">
        <f t="shared" si="21"/>
        <v>173560243.23109093</v>
      </c>
      <c r="N102" s="41">
        <f>'jan-apr'!M102</f>
        <v>99007847.398857802</v>
      </c>
      <c r="O102" s="41">
        <f t="shared" si="22"/>
        <v>74552395.832233131</v>
      </c>
    </row>
    <row r="103" spans="1:15" s="34" customFormat="1" ht="15" x14ac:dyDescent="0.25">
      <c r="A103" s="33">
        <v>3005</v>
      </c>
      <c r="B103" s="34" t="s">
        <v>138</v>
      </c>
      <c r="C103" s="78">
        <v>1668870442</v>
      </c>
      <c r="D103" s="36">
        <f>jan!D103</f>
        <v>102273</v>
      </c>
      <c r="E103" s="37">
        <f t="shared" si="13"/>
        <v>16317.80080764229</v>
      </c>
      <c r="F103" s="38">
        <f t="shared" si="14"/>
        <v>0.9050841557102508</v>
      </c>
      <c r="G103" s="39">
        <f t="shared" si="15"/>
        <v>1026.7450805570068</v>
      </c>
      <c r="H103" s="39">
        <f t="shared" si="16"/>
        <v>0</v>
      </c>
      <c r="I103" s="66">
        <f t="shared" si="17"/>
        <v>1026.7450805570068</v>
      </c>
      <c r="J103" s="81">
        <f t="shared" si="18"/>
        <v>-255.77318484562431</v>
      </c>
      <c r="K103" s="37">
        <f t="shared" si="19"/>
        <v>770.97189571138244</v>
      </c>
      <c r="L103" s="37">
        <f t="shared" si="20"/>
        <v>105008299.62380674</v>
      </c>
      <c r="M103" s="37">
        <f t="shared" si="21"/>
        <v>78849608.690090224</v>
      </c>
      <c r="N103" s="41">
        <f>'jan-apr'!M103</f>
        <v>54006282.631528348</v>
      </c>
      <c r="O103" s="41">
        <f t="shared" si="22"/>
        <v>24843326.058561876</v>
      </c>
    </row>
    <row r="104" spans="1:15" s="34" customFormat="1" ht="15" x14ac:dyDescent="0.25">
      <c r="A104" s="33">
        <v>3006</v>
      </c>
      <c r="B104" s="34" t="s">
        <v>139</v>
      </c>
      <c r="C104" s="78">
        <v>499463306</v>
      </c>
      <c r="D104" s="36">
        <f>jan!D104</f>
        <v>27879</v>
      </c>
      <c r="E104" s="37">
        <f t="shared" si="13"/>
        <v>17915.395315470425</v>
      </c>
      <c r="F104" s="38">
        <f t="shared" si="14"/>
        <v>0.99369643216405823</v>
      </c>
      <c r="G104" s="39">
        <f t="shared" si="15"/>
        <v>68.188375860125959</v>
      </c>
      <c r="H104" s="39">
        <f t="shared" si="16"/>
        <v>0</v>
      </c>
      <c r="I104" s="66">
        <f t="shared" si="17"/>
        <v>68.188375860125959</v>
      </c>
      <c r="J104" s="81">
        <f t="shared" si="18"/>
        <v>-255.77318484562431</v>
      </c>
      <c r="K104" s="37">
        <f t="shared" si="19"/>
        <v>-187.58480898549834</v>
      </c>
      <c r="L104" s="37">
        <f t="shared" si="20"/>
        <v>1901023.7306044516</v>
      </c>
      <c r="M104" s="37">
        <f t="shared" si="21"/>
        <v>-5229676.8897067085</v>
      </c>
      <c r="N104" s="41">
        <f>'jan-apr'!M104</f>
        <v>1833383.7061568501</v>
      </c>
      <c r="O104" s="41">
        <f t="shared" si="22"/>
        <v>-7063060.5958635584</v>
      </c>
    </row>
    <row r="105" spans="1:15" s="34" customFormat="1" ht="15" x14ac:dyDescent="0.25">
      <c r="A105" s="33">
        <v>3007</v>
      </c>
      <c r="B105" s="34" t="s">
        <v>140</v>
      </c>
      <c r="C105" s="78">
        <v>496211046</v>
      </c>
      <c r="D105" s="36">
        <f>jan!D105</f>
        <v>31011</v>
      </c>
      <c r="E105" s="37">
        <f t="shared" si="13"/>
        <v>16001.130115120441</v>
      </c>
      <c r="F105" s="38">
        <f t="shared" si="14"/>
        <v>0.88751967935967013</v>
      </c>
      <c r="G105" s="39">
        <f t="shared" si="15"/>
        <v>1216.7474960701165</v>
      </c>
      <c r="H105" s="39">
        <f t="shared" si="16"/>
        <v>78.752881407595751</v>
      </c>
      <c r="I105" s="66">
        <f t="shared" si="17"/>
        <v>1295.5003774777124</v>
      </c>
      <c r="J105" s="81">
        <f t="shared" si="18"/>
        <v>-255.77318484562431</v>
      </c>
      <c r="K105" s="37">
        <f t="shared" si="19"/>
        <v>1039.7271926320882</v>
      </c>
      <c r="L105" s="37">
        <f t="shared" si="20"/>
        <v>40174762.205961339</v>
      </c>
      <c r="M105" s="37">
        <f t="shared" si="21"/>
        <v>32242979.970713686</v>
      </c>
      <c r="N105" s="41">
        <f>'jan-apr'!M105</f>
        <v>28625372.234932162</v>
      </c>
      <c r="O105" s="41">
        <f t="shared" si="22"/>
        <v>3617607.7357815243</v>
      </c>
    </row>
    <row r="106" spans="1:15" s="34" customFormat="1" ht="15" x14ac:dyDescent="0.25">
      <c r="A106" s="33">
        <v>3011</v>
      </c>
      <c r="B106" s="34" t="s">
        <v>67</v>
      </c>
      <c r="C106" s="78">
        <v>87976480</v>
      </c>
      <c r="D106" s="36">
        <f>jan!D106</f>
        <v>4741</v>
      </c>
      <c r="E106" s="37">
        <f t="shared" si="13"/>
        <v>18556.523940097028</v>
      </c>
      <c r="F106" s="38">
        <f t="shared" si="14"/>
        <v>1.0292573123808382</v>
      </c>
      <c r="G106" s="39">
        <f t="shared" si="15"/>
        <v>-316.48879891583562</v>
      </c>
      <c r="H106" s="39">
        <f t="shared" si="16"/>
        <v>0</v>
      </c>
      <c r="I106" s="66">
        <f t="shared" si="17"/>
        <v>-316.48879891583562</v>
      </c>
      <c r="J106" s="81">
        <f t="shared" si="18"/>
        <v>-255.77318484562431</v>
      </c>
      <c r="K106" s="37">
        <f t="shared" si="19"/>
        <v>-572.26198376145999</v>
      </c>
      <c r="L106" s="37">
        <f t="shared" si="20"/>
        <v>-1500473.3956599766</v>
      </c>
      <c r="M106" s="37">
        <f t="shared" si="21"/>
        <v>-2713094.0650130818</v>
      </c>
      <c r="N106" s="41">
        <f>'jan-apr'!M106</f>
        <v>-1410568.9450522054</v>
      </c>
      <c r="O106" s="41">
        <f t="shared" si="22"/>
        <v>-1302525.1199608764</v>
      </c>
    </row>
    <row r="107" spans="1:15" s="34" customFormat="1" ht="15" x14ac:dyDescent="0.25">
      <c r="A107" s="33">
        <v>3012</v>
      </c>
      <c r="B107" s="34" t="s">
        <v>68</v>
      </c>
      <c r="C107" s="78">
        <v>18738039</v>
      </c>
      <c r="D107" s="36">
        <f>jan!D107</f>
        <v>1315</v>
      </c>
      <c r="E107" s="37">
        <f t="shared" si="13"/>
        <v>14249.459315589354</v>
      </c>
      <c r="F107" s="38">
        <f t="shared" si="14"/>
        <v>0.79036139771589731</v>
      </c>
      <c r="G107" s="39">
        <f t="shared" si="15"/>
        <v>2267.7499757887681</v>
      </c>
      <c r="H107" s="39">
        <f t="shared" si="16"/>
        <v>691.83766124347585</v>
      </c>
      <c r="I107" s="66">
        <f t="shared" si="17"/>
        <v>2959.5876370322439</v>
      </c>
      <c r="J107" s="81">
        <f t="shared" si="18"/>
        <v>-255.77318484562431</v>
      </c>
      <c r="K107" s="37">
        <f t="shared" si="19"/>
        <v>2703.8144521866197</v>
      </c>
      <c r="L107" s="37">
        <f t="shared" si="20"/>
        <v>3891857.742697401</v>
      </c>
      <c r="M107" s="37">
        <f t="shared" si="21"/>
        <v>3555516.0046254052</v>
      </c>
      <c r="N107" s="41">
        <f>'jan-apr'!M107</f>
        <v>2778626.5711420393</v>
      </c>
      <c r="O107" s="41">
        <f t="shared" si="22"/>
        <v>776889.43348336592</v>
      </c>
    </row>
    <row r="108" spans="1:15" s="34" customFormat="1" ht="15" x14ac:dyDescent="0.25">
      <c r="A108" s="33">
        <v>3013</v>
      </c>
      <c r="B108" s="34" t="s">
        <v>69</v>
      </c>
      <c r="C108" s="78">
        <v>49626098</v>
      </c>
      <c r="D108" s="36">
        <f>jan!D108</f>
        <v>3578</v>
      </c>
      <c r="E108" s="37">
        <f t="shared" si="13"/>
        <v>13869.787031861375</v>
      </c>
      <c r="F108" s="38">
        <f t="shared" si="14"/>
        <v>0.76930247118435258</v>
      </c>
      <c r="G108" s="39">
        <f t="shared" si="15"/>
        <v>2495.553346025556</v>
      </c>
      <c r="H108" s="39">
        <f t="shared" si="16"/>
        <v>824.7229605482687</v>
      </c>
      <c r="I108" s="66">
        <f t="shared" si="17"/>
        <v>3320.2763065738245</v>
      </c>
      <c r="J108" s="81">
        <f t="shared" si="18"/>
        <v>-255.77318484562431</v>
      </c>
      <c r="K108" s="37">
        <f t="shared" si="19"/>
        <v>3064.5031217282003</v>
      </c>
      <c r="L108" s="37">
        <f t="shared" si="20"/>
        <v>11879948.624921145</v>
      </c>
      <c r="M108" s="37">
        <f t="shared" si="21"/>
        <v>10964792.169543501</v>
      </c>
      <c r="N108" s="41">
        <f>'jan-apr'!M108</f>
        <v>6480372.6871073907</v>
      </c>
      <c r="O108" s="41">
        <f t="shared" si="22"/>
        <v>4484419.4824361103</v>
      </c>
    </row>
    <row r="109" spans="1:15" s="34" customFormat="1" ht="15" x14ac:dyDescent="0.25">
      <c r="A109" s="33">
        <v>3014</v>
      </c>
      <c r="B109" s="34" t="s">
        <v>399</v>
      </c>
      <c r="C109" s="78">
        <v>680227374</v>
      </c>
      <c r="D109" s="36">
        <f>jan!D109</f>
        <v>45608</v>
      </c>
      <c r="E109" s="37">
        <f t="shared" si="13"/>
        <v>14914.650368356428</v>
      </c>
      <c r="F109" s="38">
        <f t="shared" si="14"/>
        <v>0.82725692607029011</v>
      </c>
      <c r="G109" s="39">
        <f t="shared" si="15"/>
        <v>1868.6353441285241</v>
      </c>
      <c r="H109" s="39">
        <f t="shared" si="16"/>
        <v>459.02079277500019</v>
      </c>
      <c r="I109" s="66">
        <f t="shared" si="17"/>
        <v>2327.6561369035244</v>
      </c>
      <c r="J109" s="81">
        <f t="shared" si="18"/>
        <v>-255.77318484562431</v>
      </c>
      <c r="K109" s="37">
        <f t="shared" si="19"/>
        <v>2071.8829520579002</v>
      </c>
      <c r="L109" s="37">
        <f t="shared" si="20"/>
        <v>106159741.09189594</v>
      </c>
      <c r="M109" s="37">
        <f t="shared" si="21"/>
        <v>94494437.677456707</v>
      </c>
      <c r="N109" s="41">
        <f>'jan-apr'!M109</f>
        <v>51925545.463609286</v>
      </c>
      <c r="O109" s="41">
        <f t="shared" si="22"/>
        <v>42568892.213847421</v>
      </c>
    </row>
    <row r="110" spans="1:15" s="34" customFormat="1" ht="15" x14ac:dyDescent="0.25">
      <c r="A110" s="33">
        <v>3015</v>
      </c>
      <c r="B110" s="34" t="s">
        <v>70</v>
      </c>
      <c r="C110" s="78">
        <v>54015203</v>
      </c>
      <c r="D110" s="36">
        <f>jan!D110</f>
        <v>3846</v>
      </c>
      <c r="E110" s="37">
        <f t="shared" si="13"/>
        <v>14044.514560582424</v>
      </c>
      <c r="F110" s="38">
        <f t="shared" si="14"/>
        <v>0.77899391917272143</v>
      </c>
      <c r="G110" s="39">
        <f t="shared" si="15"/>
        <v>2390.7168287929267</v>
      </c>
      <c r="H110" s="39">
        <f t="shared" si="16"/>
        <v>763.56832549590172</v>
      </c>
      <c r="I110" s="66">
        <f t="shared" si="17"/>
        <v>3154.2851542888284</v>
      </c>
      <c r="J110" s="81">
        <f t="shared" si="18"/>
        <v>-255.77318484562431</v>
      </c>
      <c r="K110" s="37">
        <f t="shared" si="19"/>
        <v>2898.5119694432042</v>
      </c>
      <c r="L110" s="37">
        <f t="shared" si="20"/>
        <v>12131380.703394834</v>
      </c>
      <c r="M110" s="37">
        <f t="shared" si="21"/>
        <v>11147677.034478564</v>
      </c>
      <c r="N110" s="41">
        <f>'jan-apr'!M110</f>
        <v>4680971.0913401451</v>
      </c>
      <c r="O110" s="41">
        <f t="shared" si="22"/>
        <v>6466705.9431384187</v>
      </c>
    </row>
    <row r="111" spans="1:15" s="34" customFormat="1" ht="15" x14ac:dyDescent="0.25">
      <c r="A111" s="33">
        <v>3016</v>
      </c>
      <c r="B111" s="34" t="s">
        <v>71</v>
      </c>
      <c r="C111" s="78">
        <v>112734638</v>
      </c>
      <c r="D111" s="36">
        <f>jan!D111</f>
        <v>8312</v>
      </c>
      <c r="E111" s="37">
        <f t="shared" si="13"/>
        <v>13562.877526467757</v>
      </c>
      <c r="F111" s="38">
        <f t="shared" si="14"/>
        <v>0.75227940944685801</v>
      </c>
      <c r="G111" s="39">
        <f t="shared" si="15"/>
        <v>2679.6990492617265</v>
      </c>
      <c r="H111" s="39">
        <f t="shared" si="16"/>
        <v>932.14128743603499</v>
      </c>
      <c r="I111" s="66">
        <f t="shared" si="17"/>
        <v>3611.8403366977614</v>
      </c>
      <c r="J111" s="81">
        <f t="shared" si="18"/>
        <v>-255.77318484562431</v>
      </c>
      <c r="K111" s="37">
        <f t="shared" si="19"/>
        <v>3356.0671518521372</v>
      </c>
      <c r="L111" s="37">
        <f t="shared" si="20"/>
        <v>30021616.878631793</v>
      </c>
      <c r="M111" s="37">
        <f t="shared" si="21"/>
        <v>27895630.166194964</v>
      </c>
      <c r="N111" s="41">
        <f>'jan-apr'!M111</f>
        <v>16362434.443218736</v>
      </c>
      <c r="O111" s="41">
        <f t="shared" si="22"/>
        <v>11533195.722976228</v>
      </c>
    </row>
    <row r="112" spans="1:15" s="34" customFormat="1" ht="15" x14ac:dyDescent="0.25">
      <c r="A112" s="33">
        <v>3017</v>
      </c>
      <c r="B112" s="34" t="s">
        <v>72</v>
      </c>
      <c r="C112" s="78">
        <v>114133279</v>
      </c>
      <c r="D112" s="36">
        <f>jan!D112</f>
        <v>7633</v>
      </c>
      <c r="E112" s="37">
        <f t="shared" si="13"/>
        <v>14952.610900039303</v>
      </c>
      <c r="F112" s="38">
        <f t="shared" si="14"/>
        <v>0.82936244728442432</v>
      </c>
      <c r="G112" s="39">
        <f t="shared" si="15"/>
        <v>1845.8590251187993</v>
      </c>
      <c r="H112" s="39">
        <f t="shared" si="16"/>
        <v>445.73460668599409</v>
      </c>
      <c r="I112" s="66">
        <f t="shared" si="17"/>
        <v>2291.5936318047934</v>
      </c>
      <c r="J112" s="81">
        <f t="shared" si="18"/>
        <v>-255.77318484562431</v>
      </c>
      <c r="K112" s="37">
        <f t="shared" si="19"/>
        <v>2035.8204469591692</v>
      </c>
      <c r="L112" s="37">
        <f t="shared" si="20"/>
        <v>17491734.191565987</v>
      </c>
      <c r="M112" s="37">
        <f t="shared" si="21"/>
        <v>15539417.471639339</v>
      </c>
      <c r="N112" s="41">
        <f>'jan-apr'!M112</f>
        <v>8850154.4806290492</v>
      </c>
      <c r="O112" s="41">
        <f t="shared" si="22"/>
        <v>6689262.9910102896</v>
      </c>
    </row>
    <row r="113" spans="1:15" s="34" customFormat="1" ht="15" x14ac:dyDescent="0.25">
      <c r="A113" s="33">
        <v>3018</v>
      </c>
      <c r="B113" s="34" t="s">
        <v>400</v>
      </c>
      <c r="C113" s="78">
        <v>84164613</v>
      </c>
      <c r="D113" s="36">
        <f>jan!D113</f>
        <v>5913</v>
      </c>
      <c r="E113" s="37">
        <f t="shared" si="13"/>
        <v>14233.825976661594</v>
      </c>
      <c r="F113" s="38">
        <f t="shared" si="14"/>
        <v>0.78949427796543825</v>
      </c>
      <c r="G113" s="39">
        <f t="shared" si="15"/>
        <v>2277.1299791454244</v>
      </c>
      <c r="H113" s="39">
        <f t="shared" si="16"/>
        <v>697.30932986819209</v>
      </c>
      <c r="I113" s="66">
        <f t="shared" si="17"/>
        <v>2974.4393090136164</v>
      </c>
      <c r="J113" s="81">
        <f t="shared" si="18"/>
        <v>-255.77318484562431</v>
      </c>
      <c r="K113" s="37">
        <f t="shared" si="19"/>
        <v>2718.6661241679922</v>
      </c>
      <c r="L113" s="37">
        <f t="shared" si="20"/>
        <v>17587859.634197515</v>
      </c>
      <c r="M113" s="37">
        <f t="shared" si="21"/>
        <v>16075472.792205337</v>
      </c>
      <c r="N113" s="41">
        <f>'jan-apr'!M113</f>
        <v>9376017.0191352684</v>
      </c>
      <c r="O113" s="41">
        <f t="shared" si="22"/>
        <v>6699455.773070069</v>
      </c>
    </row>
    <row r="114" spans="1:15" s="34" customFormat="1" ht="15" x14ac:dyDescent="0.25">
      <c r="A114" s="33">
        <v>3019</v>
      </c>
      <c r="B114" s="34" t="s">
        <v>73</v>
      </c>
      <c r="C114" s="78">
        <v>318422807</v>
      </c>
      <c r="D114" s="36">
        <f>jan!D114</f>
        <v>18699</v>
      </c>
      <c r="E114" s="37">
        <f t="shared" si="13"/>
        <v>17028.868228247498</v>
      </c>
      <c r="F114" s="38">
        <f t="shared" si="14"/>
        <v>0.94452426553988655</v>
      </c>
      <c r="G114" s="39">
        <f t="shared" si="15"/>
        <v>600.10462819388192</v>
      </c>
      <c r="H114" s="39">
        <f t="shared" si="16"/>
        <v>0</v>
      </c>
      <c r="I114" s="66">
        <f t="shared" si="17"/>
        <v>600.10462819388192</v>
      </c>
      <c r="J114" s="81">
        <f t="shared" si="18"/>
        <v>-255.77318484562431</v>
      </c>
      <c r="K114" s="37">
        <f t="shared" si="19"/>
        <v>344.33144334825761</v>
      </c>
      <c r="L114" s="37">
        <f t="shared" si="20"/>
        <v>11221356.442597399</v>
      </c>
      <c r="M114" s="37">
        <f t="shared" si="21"/>
        <v>6438653.6591690686</v>
      </c>
      <c r="N114" s="41">
        <f>'jan-apr'!M114</f>
        <v>3475231.1823389125</v>
      </c>
      <c r="O114" s="41">
        <f t="shared" si="22"/>
        <v>2963422.4768301561</v>
      </c>
    </row>
    <row r="115" spans="1:15" s="34" customFormat="1" ht="15" x14ac:dyDescent="0.25">
      <c r="A115" s="33">
        <v>3020</v>
      </c>
      <c r="B115" s="34" t="s">
        <v>401</v>
      </c>
      <c r="C115" s="78">
        <v>1226870812</v>
      </c>
      <c r="D115" s="36">
        <f>jan!D115</f>
        <v>61032</v>
      </c>
      <c r="E115" s="37">
        <f t="shared" si="13"/>
        <v>20102.090903132783</v>
      </c>
      <c r="F115" s="38">
        <f t="shared" si="14"/>
        <v>1.1149838257954232</v>
      </c>
      <c r="G115" s="39">
        <f t="shared" si="15"/>
        <v>-1243.8289767372887</v>
      </c>
      <c r="H115" s="39">
        <f t="shared" si="16"/>
        <v>0</v>
      </c>
      <c r="I115" s="66">
        <f t="shared" si="17"/>
        <v>-1243.8289767372887</v>
      </c>
      <c r="J115" s="81">
        <f t="shared" si="18"/>
        <v>-255.77318484562431</v>
      </c>
      <c r="K115" s="37">
        <f t="shared" si="19"/>
        <v>-1499.6021615829131</v>
      </c>
      <c r="L115" s="37">
        <f t="shared" si="20"/>
        <v>-75913370.108230203</v>
      </c>
      <c r="M115" s="37">
        <f t="shared" si="21"/>
        <v>-91523719.125728354</v>
      </c>
      <c r="N115" s="41">
        <f>'jan-apr'!M115</f>
        <v>-51995792.559296824</v>
      </c>
      <c r="O115" s="41">
        <f t="shared" si="22"/>
        <v>-39527926.56643153</v>
      </c>
    </row>
    <row r="116" spans="1:15" s="34" customFormat="1" ht="15" x14ac:dyDescent="0.25">
      <c r="A116" s="33">
        <v>3021</v>
      </c>
      <c r="B116" s="34" t="s">
        <v>74</v>
      </c>
      <c r="C116" s="78">
        <v>337962915</v>
      </c>
      <c r="D116" s="36">
        <f>jan!D116</f>
        <v>20780</v>
      </c>
      <c r="E116" s="37">
        <f t="shared" si="13"/>
        <v>16263.855389797882</v>
      </c>
      <c r="F116" s="38">
        <f t="shared" si="14"/>
        <v>0.90209201580489806</v>
      </c>
      <c r="G116" s="39">
        <f t="shared" si="15"/>
        <v>1059.1123312636519</v>
      </c>
      <c r="H116" s="39">
        <f t="shared" si="16"/>
        <v>0</v>
      </c>
      <c r="I116" s="66">
        <f t="shared" si="17"/>
        <v>1059.1123312636519</v>
      </c>
      <c r="J116" s="81">
        <f t="shared" si="18"/>
        <v>-255.77318484562431</v>
      </c>
      <c r="K116" s="37">
        <f t="shared" si="19"/>
        <v>803.33914641802755</v>
      </c>
      <c r="L116" s="37">
        <f t="shared" si="20"/>
        <v>22008354.243658684</v>
      </c>
      <c r="M116" s="37">
        <f t="shared" si="21"/>
        <v>16693387.462566612</v>
      </c>
      <c r="N116" s="41">
        <f>'jan-apr'!M116</f>
        <v>9703102.0009734612</v>
      </c>
      <c r="O116" s="41">
        <f t="shared" si="22"/>
        <v>6990285.4615931511</v>
      </c>
    </row>
    <row r="117" spans="1:15" s="34" customFormat="1" ht="15" x14ac:dyDescent="0.25">
      <c r="A117" s="33">
        <v>3022</v>
      </c>
      <c r="B117" s="34" t="s">
        <v>75</v>
      </c>
      <c r="C117" s="78">
        <v>345894469</v>
      </c>
      <c r="D117" s="36">
        <f>jan!D117</f>
        <v>16084</v>
      </c>
      <c r="E117" s="37">
        <f t="shared" si="13"/>
        <v>21505.500435215119</v>
      </c>
      <c r="F117" s="38">
        <f t="shared" si="14"/>
        <v>1.1928254262925668</v>
      </c>
      <c r="G117" s="39">
        <f t="shared" si="15"/>
        <v>-2085.8746959866903</v>
      </c>
      <c r="H117" s="39">
        <f t="shared" si="16"/>
        <v>0</v>
      </c>
      <c r="I117" s="66">
        <f t="shared" si="17"/>
        <v>-2085.8746959866903</v>
      </c>
      <c r="J117" s="81">
        <f t="shared" si="18"/>
        <v>-255.77318484562431</v>
      </c>
      <c r="K117" s="37">
        <f t="shared" si="19"/>
        <v>-2341.6478808323145</v>
      </c>
      <c r="L117" s="37">
        <f t="shared" si="20"/>
        <v>-33549208.610249925</v>
      </c>
      <c r="M117" s="37">
        <f t="shared" si="21"/>
        <v>-37663064.51530695</v>
      </c>
      <c r="N117" s="41">
        <f>'jan-apr'!M117</f>
        <v>-19363603.575916398</v>
      </c>
      <c r="O117" s="41">
        <f t="shared" si="22"/>
        <v>-18299460.939390551</v>
      </c>
    </row>
    <row r="118" spans="1:15" s="34" customFormat="1" ht="15" x14ac:dyDescent="0.25">
      <c r="A118" s="33">
        <v>3023</v>
      </c>
      <c r="B118" s="34" t="s">
        <v>76</v>
      </c>
      <c r="C118" s="78">
        <v>371268416</v>
      </c>
      <c r="D118" s="36">
        <f>jan!D118</f>
        <v>19939</v>
      </c>
      <c r="E118" s="37">
        <f t="shared" si="13"/>
        <v>18620.212447966296</v>
      </c>
      <c r="F118" s="38">
        <f t="shared" si="14"/>
        <v>1.0327898631242145</v>
      </c>
      <c r="G118" s="39">
        <f t="shared" si="15"/>
        <v>-354.70190363739675</v>
      </c>
      <c r="H118" s="39">
        <f t="shared" si="16"/>
        <v>0</v>
      </c>
      <c r="I118" s="66">
        <f t="shared" si="17"/>
        <v>-354.70190363739675</v>
      </c>
      <c r="J118" s="81">
        <f t="shared" si="18"/>
        <v>-255.77318484562431</v>
      </c>
      <c r="K118" s="37">
        <f t="shared" si="19"/>
        <v>-610.47508848302107</v>
      </c>
      <c r="L118" s="37">
        <f t="shared" si="20"/>
        <v>-7072401.2566260537</v>
      </c>
      <c r="M118" s="37">
        <f t="shared" si="21"/>
        <v>-12172262.789262958</v>
      </c>
      <c r="N118" s="41">
        <f>'jan-apr'!M118</f>
        <v>-6287181.5556203136</v>
      </c>
      <c r="O118" s="41">
        <f t="shared" si="22"/>
        <v>-5885081.2336426442</v>
      </c>
    </row>
    <row r="119" spans="1:15" s="34" customFormat="1" ht="15" x14ac:dyDescent="0.25">
      <c r="A119" s="33">
        <v>3024</v>
      </c>
      <c r="B119" s="34" t="s">
        <v>77</v>
      </c>
      <c r="C119" s="78">
        <v>4001929620</v>
      </c>
      <c r="D119" s="36">
        <f>jan!D119</f>
        <v>128982</v>
      </c>
      <c r="E119" s="37">
        <f t="shared" si="13"/>
        <v>31027.039586919105</v>
      </c>
      <c r="F119" s="38">
        <f t="shared" si="14"/>
        <v>1.7209477097896198</v>
      </c>
      <c r="G119" s="39">
        <f t="shared" si="15"/>
        <v>-7798.7981870090816</v>
      </c>
      <c r="H119" s="39">
        <f t="shared" si="16"/>
        <v>0</v>
      </c>
      <c r="I119" s="66">
        <f t="shared" si="17"/>
        <v>-7798.7981870090816</v>
      </c>
      <c r="J119" s="81">
        <f t="shared" si="18"/>
        <v>-255.77318484562431</v>
      </c>
      <c r="K119" s="37">
        <f t="shared" si="19"/>
        <v>-8054.5713718547058</v>
      </c>
      <c r="L119" s="37">
        <f t="shared" si="20"/>
        <v>-1005904587.7568054</v>
      </c>
      <c r="M119" s="37">
        <f t="shared" si="21"/>
        <v>-1038894724.6845636</v>
      </c>
      <c r="N119" s="41">
        <f>'jan-apr'!M119</f>
        <v>-489359315.69182104</v>
      </c>
      <c r="O119" s="41">
        <f t="shared" si="22"/>
        <v>-549535408.99274254</v>
      </c>
    </row>
    <row r="120" spans="1:15" s="34" customFormat="1" ht="15" x14ac:dyDescent="0.25">
      <c r="A120" s="33">
        <v>3025</v>
      </c>
      <c r="B120" s="34" t="s">
        <v>78</v>
      </c>
      <c r="C120" s="78">
        <v>2301667930</v>
      </c>
      <c r="D120" s="36">
        <f>jan!D120</f>
        <v>96088</v>
      </c>
      <c r="E120" s="37">
        <f t="shared" si="13"/>
        <v>23953.75</v>
      </c>
      <c r="F120" s="38">
        <f t="shared" si="14"/>
        <v>1.3286201891060416</v>
      </c>
      <c r="G120" s="39">
        <f t="shared" si="15"/>
        <v>-3554.8244348576191</v>
      </c>
      <c r="H120" s="39">
        <f t="shared" si="16"/>
        <v>0</v>
      </c>
      <c r="I120" s="66">
        <f t="shared" si="17"/>
        <v>-3554.8244348576191</v>
      </c>
      <c r="J120" s="81">
        <f t="shared" si="18"/>
        <v>-255.77318484562431</v>
      </c>
      <c r="K120" s="37">
        <f t="shared" si="19"/>
        <v>-3810.5976197032433</v>
      </c>
      <c r="L120" s="37">
        <f t="shared" si="20"/>
        <v>-341575970.29659891</v>
      </c>
      <c r="M120" s="37">
        <f t="shared" si="21"/>
        <v>-366152704.08204526</v>
      </c>
      <c r="N120" s="41">
        <f>'jan-apr'!M120</f>
        <v>-203574665.58598948</v>
      </c>
      <c r="O120" s="41">
        <f t="shared" si="22"/>
        <v>-162578038.49605578</v>
      </c>
    </row>
    <row r="121" spans="1:15" s="34" customFormat="1" ht="15" x14ac:dyDescent="0.25">
      <c r="A121" s="33">
        <v>3026</v>
      </c>
      <c r="B121" s="34" t="s">
        <v>79</v>
      </c>
      <c r="C121" s="78">
        <v>242686473</v>
      </c>
      <c r="D121" s="36">
        <f>jan!D121</f>
        <v>17754</v>
      </c>
      <c r="E121" s="37">
        <f t="shared" si="13"/>
        <v>13669.396924636701</v>
      </c>
      <c r="F121" s="38">
        <f t="shared" si="14"/>
        <v>0.75818762101868642</v>
      </c>
      <c r="G121" s="39">
        <f t="shared" si="15"/>
        <v>2615.7874103603599</v>
      </c>
      <c r="H121" s="39">
        <f t="shared" si="16"/>
        <v>894.8594980769044</v>
      </c>
      <c r="I121" s="66">
        <f t="shared" si="17"/>
        <v>3510.6469084372643</v>
      </c>
      <c r="J121" s="81">
        <f t="shared" si="18"/>
        <v>-255.77318484562431</v>
      </c>
      <c r="K121" s="37">
        <f t="shared" si="19"/>
        <v>3254.8737235916401</v>
      </c>
      <c r="L121" s="37">
        <f t="shared" si="20"/>
        <v>62328025.212395191</v>
      </c>
      <c r="M121" s="37">
        <f t="shared" si="21"/>
        <v>57787028.08864598</v>
      </c>
      <c r="N121" s="41">
        <f>'jan-apr'!M121</f>
        <v>31927812.727418836</v>
      </c>
      <c r="O121" s="41">
        <f t="shared" si="22"/>
        <v>25859215.361227144</v>
      </c>
    </row>
    <row r="122" spans="1:15" s="34" customFormat="1" ht="15" x14ac:dyDescent="0.25">
      <c r="A122" s="33">
        <v>3027</v>
      </c>
      <c r="B122" s="34" t="s">
        <v>80</v>
      </c>
      <c r="C122" s="78">
        <v>332571459</v>
      </c>
      <c r="D122" s="36">
        <f>jan!D122</f>
        <v>19024</v>
      </c>
      <c r="E122" s="37">
        <f t="shared" si="13"/>
        <v>17481.678879310344</v>
      </c>
      <c r="F122" s="38">
        <f t="shared" si="14"/>
        <v>0.96963988930837153</v>
      </c>
      <c r="G122" s="39">
        <f t="shared" si="15"/>
        <v>328.4182375561744</v>
      </c>
      <c r="H122" s="39">
        <f t="shared" si="16"/>
        <v>0</v>
      </c>
      <c r="I122" s="66">
        <f t="shared" si="17"/>
        <v>328.4182375561744</v>
      </c>
      <c r="J122" s="81">
        <f t="shared" si="18"/>
        <v>-255.77318484562431</v>
      </c>
      <c r="K122" s="37">
        <f t="shared" si="19"/>
        <v>72.64505271055009</v>
      </c>
      <c r="L122" s="37">
        <f t="shared" si="20"/>
        <v>6247828.5512686614</v>
      </c>
      <c r="M122" s="37">
        <f t="shared" si="21"/>
        <v>1381999.4827655049</v>
      </c>
      <c r="N122" s="41">
        <f>'jan-apr'!M122</f>
        <v>1523404.5905350891</v>
      </c>
      <c r="O122" s="41">
        <f t="shared" si="22"/>
        <v>-141405.10776958428</v>
      </c>
    </row>
    <row r="123" spans="1:15" s="34" customFormat="1" ht="15" x14ac:dyDescent="0.25">
      <c r="A123" s="33">
        <v>3028</v>
      </c>
      <c r="B123" s="34" t="s">
        <v>81</v>
      </c>
      <c r="C123" s="78">
        <v>162425344</v>
      </c>
      <c r="D123" s="36">
        <f>jan!D123</f>
        <v>11249</v>
      </c>
      <c r="E123" s="37">
        <f t="shared" si="13"/>
        <v>14439.091830384923</v>
      </c>
      <c r="F123" s="38">
        <f t="shared" si="14"/>
        <v>0.8008795665900128</v>
      </c>
      <c r="G123" s="39">
        <f t="shared" si="15"/>
        <v>2153.9704669114271</v>
      </c>
      <c r="H123" s="39">
        <f t="shared" si="16"/>
        <v>625.46628106502692</v>
      </c>
      <c r="I123" s="66">
        <f t="shared" si="17"/>
        <v>2779.4367479764542</v>
      </c>
      <c r="J123" s="81">
        <f t="shared" si="18"/>
        <v>-255.77318484562431</v>
      </c>
      <c r="K123" s="37">
        <f t="shared" si="19"/>
        <v>2523.66356313083</v>
      </c>
      <c r="L123" s="37">
        <f t="shared" si="20"/>
        <v>31265883.977987133</v>
      </c>
      <c r="M123" s="37">
        <f t="shared" si="21"/>
        <v>28388691.421658706</v>
      </c>
      <c r="N123" s="41">
        <f>'jan-apr'!M123</f>
        <v>17085464.181769434</v>
      </c>
      <c r="O123" s="41">
        <f t="shared" si="22"/>
        <v>11303227.239889272</v>
      </c>
    </row>
    <row r="124" spans="1:15" s="34" customFormat="1" ht="15" x14ac:dyDescent="0.25">
      <c r="A124" s="33">
        <v>3029</v>
      </c>
      <c r="B124" s="34" t="s">
        <v>82</v>
      </c>
      <c r="C124" s="78">
        <v>794745333</v>
      </c>
      <c r="D124" s="36">
        <f>jan!D124</f>
        <v>44693</v>
      </c>
      <c r="E124" s="37">
        <f t="shared" si="13"/>
        <v>17782.322354731165</v>
      </c>
      <c r="F124" s="38">
        <f t="shared" si="14"/>
        <v>0.98631539903720766</v>
      </c>
      <c r="G124" s="39">
        <f t="shared" si="15"/>
        <v>148.03215230368224</v>
      </c>
      <c r="H124" s="39">
        <f t="shared" si="16"/>
        <v>0</v>
      </c>
      <c r="I124" s="66">
        <f t="shared" si="17"/>
        <v>148.03215230368224</v>
      </c>
      <c r="J124" s="81">
        <f t="shared" si="18"/>
        <v>-255.77318484562431</v>
      </c>
      <c r="K124" s="37">
        <f t="shared" si="19"/>
        <v>-107.74103254194208</v>
      </c>
      <c r="L124" s="37">
        <f t="shared" si="20"/>
        <v>6616000.9829084706</v>
      </c>
      <c r="M124" s="37">
        <f t="shared" si="21"/>
        <v>-4815269.9673970174</v>
      </c>
      <c r="N124" s="41">
        <f>'jan-apr'!M124</f>
        <v>983411.24095797702</v>
      </c>
      <c r="O124" s="41">
        <f t="shared" si="22"/>
        <v>-5798681.2083549947</v>
      </c>
    </row>
    <row r="125" spans="1:15" s="34" customFormat="1" ht="15" x14ac:dyDescent="0.25">
      <c r="A125" s="33">
        <v>3030</v>
      </c>
      <c r="B125" s="34" t="s">
        <v>402</v>
      </c>
      <c r="C125" s="78">
        <v>1557294123</v>
      </c>
      <c r="D125" s="36">
        <f>jan!D125</f>
        <v>89095</v>
      </c>
      <c r="E125" s="37">
        <f t="shared" si="13"/>
        <v>17479.029384365003</v>
      </c>
      <c r="F125" s="38">
        <f t="shared" si="14"/>
        <v>0.96949293225674849</v>
      </c>
      <c r="G125" s="39">
        <f t="shared" si="15"/>
        <v>330.00793452337894</v>
      </c>
      <c r="H125" s="39">
        <f t="shared" si="16"/>
        <v>0</v>
      </c>
      <c r="I125" s="66">
        <f t="shared" si="17"/>
        <v>330.00793452337894</v>
      </c>
      <c r="J125" s="81">
        <f t="shared" si="18"/>
        <v>-255.77318484562431</v>
      </c>
      <c r="K125" s="37">
        <f t="shared" si="19"/>
        <v>74.234749677754621</v>
      </c>
      <c r="L125" s="37">
        <f t="shared" si="20"/>
        <v>29402056.926360447</v>
      </c>
      <c r="M125" s="37">
        <f t="shared" si="21"/>
        <v>6613945.0225395476</v>
      </c>
      <c r="N125" s="41">
        <f>'jan-apr'!M125</f>
        <v>1145192.923808062</v>
      </c>
      <c r="O125" s="41">
        <f t="shared" si="22"/>
        <v>5468752.0987314861</v>
      </c>
    </row>
    <row r="126" spans="1:15" s="34" customFormat="1" ht="15" x14ac:dyDescent="0.25">
      <c r="A126" s="33">
        <v>3031</v>
      </c>
      <c r="B126" s="34" t="s">
        <v>83</v>
      </c>
      <c r="C126" s="78">
        <v>466184225</v>
      </c>
      <c r="D126" s="36">
        <f>jan!D126</f>
        <v>24947</v>
      </c>
      <c r="E126" s="37">
        <f t="shared" si="13"/>
        <v>18686.985409067223</v>
      </c>
      <c r="F126" s="38">
        <f t="shared" si="14"/>
        <v>1.0364934963426076</v>
      </c>
      <c r="G126" s="39">
        <f t="shared" si="15"/>
        <v>-394.76568029795305</v>
      </c>
      <c r="H126" s="39">
        <f t="shared" si="16"/>
        <v>0</v>
      </c>
      <c r="I126" s="66">
        <f t="shared" si="17"/>
        <v>-394.76568029795305</v>
      </c>
      <c r="J126" s="81">
        <f t="shared" si="18"/>
        <v>-255.77318484562431</v>
      </c>
      <c r="K126" s="37">
        <f t="shared" si="19"/>
        <v>-650.53886514357737</v>
      </c>
      <c r="L126" s="37">
        <f t="shared" si="20"/>
        <v>-9848219.4263930339</v>
      </c>
      <c r="M126" s="37">
        <f t="shared" si="21"/>
        <v>-16228993.068736825</v>
      </c>
      <c r="N126" s="41">
        <f>'jan-apr'!M126</f>
        <v>-10309341.130862121</v>
      </c>
      <c r="O126" s="41">
        <f t="shared" si="22"/>
        <v>-5919651.9378747046</v>
      </c>
    </row>
    <row r="127" spans="1:15" s="34" customFormat="1" ht="15" x14ac:dyDescent="0.25">
      <c r="A127" s="33">
        <v>3032</v>
      </c>
      <c r="B127" s="34" t="s">
        <v>84</v>
      </c>
      <c r="C127" s="78">
        <v>131516812</v>
      </c>
      <c r="D127" s="36">
        <f>jan!D127</f>
        <v>6989</v>
      </c>
      <c r="E127" s="37">
        <f t="shared" si="13"/>
        <v>18817.686650450709</v>
      </c>
      <c r="F127" s="38">
        <f t="shared" si="14"/>
        <v>1.0437429795359832</v>
      </c>
      <c r="G127" s="39">
        <f t="shared" si="15"/>
        <v>-473.18642512804433</v>
      </c>
      <c r="H127" s="39">
        <f t="shared" si="16"/>
        <v>0</v>
      </c>
      <c r="I127" s="66">
        <f t="shared" si="17"/>
        <v>-473.18642512804433</v>
      </c>
      <c r="J127" s="81">
        <f t="shared" si="18"/>
        <v>-255.77318484562431</v>
      </c>
      <c r="K127" s="37">
        <f t="shared" si="19"/>
        <v>-728.95960997366865</v>
      </c>
      <c r="L127" s="37">
        <f t="shared" si="20"/>
        <v>-3307099.9252199018</v>
      </c>
      <c r="M127" s="37">
        <f t="shared" si="21"/>
        <v>-5094698.7141059702</v>
      </c>
      <c r="N127" s="41">
        <f>'jan-apr'!M127</f>
        <v>-3441331.1745137884</v>
      </c>
      <c r="O127" s="41">
        <f t="shared" si="22"/>
        <v>-1653367.5395921818</v>
      </c>
    </row>
    <row r="128" spans="1:15" s="34" customFormat="1" ht="15" x14ac:dyDescent="0.25">
      <c r="A128" s="33">
        <v>3033</v>
      </c>
      <c r="B128" s="34" t="s">
        <v>85</v>
      </c>
      <c r="C128" s="78">
        <v>660426434</v>
      </c>
      <c r="D128" s="36">
        <f>jan!D128</f>
        <v>41565</v>
      </c>
      <c r="E128" s="37">
        <f t="shared" si="13"/>
        <v>15889.003584746783</v>
      </c>
      <c r="F128" s="38">
        <f t="shared" si="14"/>
        <v>0.88130046224381753</v>
      </c>
      <c r="G128" s="39">
        <f t="shared" si="15"/>
        <v>1284.0234142943114</v>
      </c>
      <c r="H128" s="39">
        <f t="shared" si="16"/>
        <v>117.99716703837611</v>
      </c>
      <c r="I128" s="66">
        <f t="shared" si="17"/>
        <v>1402.0205813326875</v>
      </c>
      <c r="J128" s="81">
        <f t="shared" si="18"/>
        <v>-255.77318484562431</v>
      </c>
      <c r="K128" s="37">
        <f t="shared" si="19"/>
        <v>1146.2473964870633</v>
      </c>
      <c r="L128" s="37">
        <f t="shared" si="20"/>
        <v>58274985.463093154</v>
      </c>
      <c r="M128" s="37">
        <f t="shared" si="21"/>
        <v>47643773.034984782</v>
      </c>
      <c r="N128" s="41">
        <f>'jan-apr'!M128</f>
        <v>28363173.456098046</v>
      </c>
      <c r="O128" s="41">
        <f t="shared" si="22"/>
        <v>19280599.578886736</v>
      </c>
    </row>
    <row r="129" spans="1:15" s="34" customFormat="1" ht="15" x14ac:dyDescent="0.25">
      <c r="A129" s="33">
        <v>3034</v>
      </c>
      <c r="B129" s="34" t="s">
        <v>86</v>
      </c>
      <c r="C129" s="78">
        <v>345267807</v>
      </c>
      <c r="D129" s="36">
        <f>jan!D129</f>
        <v>23898</v>
      </c>
      <c r="E129" s="37">
        <f t="shared" si="13"/>
        <v>14447.560758222446</v>
      </c>
      <c r="F129" s="38">
        <f t="shared" si="14"/>
        <v>0.80134930466881105</v>
      </c>
      <c r="G129" s="39">
        <f t="shared" si="15"/>
        <v>2148.8891102089133</v>
      </c>
      <c r="H129" s="39">
        <f t="shared" si="16"/>
        <v>622.50215632189395</v>
      </c>
      <c r="I129" s="66">
        <f t="shared" si="17"/>
        <v>2771.3912665308071</v>
      </c>
      <c r="J129" s="81">
        <f t="shared" si="18"/>
        <v>-255.77318484562431</v>
      </c>
      <c r="K129" s="37">
        <f t="shared" si="19"/>
        <v>2515.6180816851829</v>
      </c>
      <c r="L129" s="37">
        <f t="shared" si="20"/>
        <v>66230708.487553231</v>
      </c>
      <c r="M129" s="37">
        <f t="shared" si="21"/>
        <v>60118240.916112505</v>
      </c>
      <c r="N129" s="41">
        <f>'jan-apr'!M129</f>
        <v>31187139.664754748</v>
      </c>
      <c r="O129" s="41">
        <f t="shared" si="22"/>
        <v>28931101.251357757</v>
      </c>
    </row>
    <row r="130" spans="1:15" s="34" customFormat="1" ht="15" x14ac:dyDescent="0.25">
      <c r="A130" s="33">
        <v>3035</v>
      </c>
      <c r="B130" s="34" t="s">
        <v>87</v>
      </c>
      <c r="C130" s="78">
        <v>372242562</v>
      </c>
      <c r="D130" s="36">
        <f>jan!D130</f>
        <v>26716</v>
      </c>
      <c r="E130" s="37">
        <f t="shared" si="13"/>
        <v>13933.319434047013</v>
      </c>
      <c r="F130" s="38">
        <f t="shared" si="14"/>
        <v>0.77282636336015975</v>
      </c>
      <c r="G130" s="39">
        <f t="shared" si="15"/>
        <v>2457.4339047141734</v>
      </c>
      <c r="H130" s="39">
        <f t="shared" si="16"/>
        <v>802.48661978329551</v>
      </c>
      <c r="I130" s="66">
        <f t="shared" si="17"/>
        <v>3259.9205244974692</v>
      </c>
      <c r="J130" s="81">
        <f t="shared" si="18"/>
        <v>-255.77318484562431</v>
      </c>
      <c r="K130" s="37">
        <f t="shared" si="19"/>
        <v>3004.147339651845</v>
      </c>
      <c r="L130" s="37">
        <f t="shared" si="20"/>
        <v>87092036.732474387</v>
      </c>
      <c r="M130" s="37">
        <f t="shared" si="21"/>
        <v>80258800.32613869</v>
      </c>
      <c r="N130" s="41">
        <f>'jan-apr'!M130</f>
        <v>43037083.921202116</v>
      </c>
      <c r="O130" s="41">
        <f t="shared" si="22"/>
        <v>37221716.404936574</v>
      </c>
    </row>
    <row r="131" spans="1:15" s="34" customFormat="1" ht="15" x14ac:dyDescent="0.25">
      <c r="A131" s="33">
        <v>3036</v>
      </c>
      <c r="B131" s="34" t="s">
        <v>88</v>
      </c>
      <c r="C131" s="78">
        <v>217352860</v>
      </c>
      <c r="D131" s="36">
        <f>jan!D131</f>
        <v>15074</v>
      </c>
      <c r="E131" s="37">
        <f t="shared" si="13"/>
        <v>14419.056653841051</v>
      </c>
      <c r="F131" s="38">
        <f t="shared" si="14"/>
        <v>0.79976829424023488</v>
      </c>
      <c r="G131" s="39">
        <f t="shared" si="15"/>
        <v>2165.99157283775</v>
      </c>
      <c r="H131" s="39">
        <f t="shared" si="16"/>
        <v>632.47859285538198</v>
      </c>
      <c r="I131" s="66">
        <f t="shared" si="17"/>
        <v>2798.470165693132</v>
      </c>
      <c r="J131" s="81">
        <f t="shared" si="18"/>
        <v>-255.77318484562431</v>
      </c>
      <c r="K131" s="37">
        <f t="shared" si="19"/>
        <v>2542.6969808475078</v>
      </c>
      <c r="L131" s="37">
        <f t="shared" si="20"/>
        <v>42184139.277658269</v>
      </c>
      <c r="M131" s="37">
        <f t="shared" si="21"/>
        <v>38328614.289295331</v>
      </c>
      <c r="N131" s="41">
        <f>'jan-apr'!M131</f>
        <v>22040755.585091352</v>
      </c>
      <c r="O131" s="41">
        <f t="shared" si="22"/>
        <v>16287858.704203978</v>
      </c>
    </row>
    <row r="132" spans="1:15" s="34" customFormat="1" ht="15" x14ac:dyDescent="0.25">
      <c r="A132" s="33">
        <v>3037</v>
      </c>
      <c r="B132" s="34" t="s">
        <v>89</v>
      </c>
      <c r="C132" s="78">
        <v>36289285</v>
      </c>
      <c r="D132" s="36">
        <f>jan!D132</f>
        <v>2905</v>
      </c>
      <c r="E132" s="37">
        <f t="shared" si="13"/>
        <v>12492.008605851979</v>
      </c>
      <c r="F132" s="38">
        <f t="shared" si="14"/>
        <v>0.69288252721270605</v>
      </c>
      <c r="G132" s="39">
        <f t="shared" si="15"/>
        <v>3322.2204016311935</v>
      </c>
      <c r="H132" s="39">
        <f t="shared" si="16"/>
        <v>1306.9454096515572</v>
      </c>
      <c r="I132" s="66">
        <f t="shared" si="17"/>
        <v>4629.1658112827508</v>
      </c>
      <c r="J132" s="81">
        <f t="shared" si="18"/>
        <v>-255.77318484562431</v>
      </c>
      <c r="K132" s="37">
        <f t="shared" si="19"/>
        <v>4373.3926264371266</v>
      </c>
      <c r="L132" s="37">
        <f t="shared" si="20"/>
        <v>13447726.681776391</v>
      </c>
      <c r="M132" s="37">
        <f t="shared" si="21"/>
        <v>12704705.579799853</v>
      </c>
      <c r="N132" s="41">
        <f>'jan-apr'!M132</f>
        <v>7537625.342522908</v>
      </c>
      <c r="O132" s="41">
        <f t="shared" si="22"/>
        <v>5167080.2372769453</v>
      </c>
    </row>
    <row r="133" spans="1:15" s="34" customFormat="1" ht="15" x14ac:dyDescent="0.25">
      <c r="A133" s="33">
        <v>3038</v>
      </c>
      <c r="B133" s="34" t="s">
        <v>141</v>
      </c>
      <c r="C133" s="78">
        <v>130987757</v>
      </c>
      <c r="D133" s="36">
        <f>jan!D133</f>
        <v>6859</v>
      </c>
      <c r="E133" s="37">
        <f t="shared" si="13"/>
        <v>19097.209068377313</v>
      </c>
      <c r="F133" s="38">
        <f t="shared" si="14"/>
        <v>1.0592469873746315</v>
      </c>
      <c r="G133" s="39">
        <f t="shared" si="15"/>
        <v>-640.89987588400686</v>
      </c>
      <c r="H133" s="39">
        <f t="shared" si="16"/>
        <v>0</v>
      </c>
      <c r="I133" s="66">
        <f t="shared" si="17"/>
        <v>-640.89987588400686</v>
      </c>
      <c r="J133" s="81">
        <f t="shared" si="18"/>
        <v>-255.77318484562431</v>
      </c>
      <c r="K133" s="37">
        <f t="shared" si="19"/>
        <v>-896.67306072963117</v>
      </c>
      <c r="L133" s="37">
        <f t="shared" si="20"/>
        <v>-4395932.2486884035</v>
      </c>
      <c r="M133" s="37">
        <f t="shared" si="21"/>
        <v>-6150280.5235445406</v>
      </c>
      <c r="N133" s="41">
        <f>'jan-apr'!M133</f>
        <v>-4291575.9777922491</v>
      </c>
      <c r="O133" s="41">
        <f t="shared" si="22"/>
        <v>-1858704.5457522916</v>
      </c>
    </row>
    <row r="134" spans="1:15" s="34" customFormat="1" ht="15" x14ac:dyDescent="0.25">
      <c r="A134" s="33">
        <v>3039</v>
      </c>
      <c r="B134" s="34" t="s">
        <v>142</v>
      </c>
      <c r="C134" s="78">
        <v>18775251</v>
      </c>
      <c r="D134" s="36">
        <f>jan!D134</f>
        <v>1057</v>
      </c>
      <c r="E134" s="37">
        <f t="shared" si="13"/>
        <v>17762.772942289499</v>
      </c>
      <c r="F134" s="38">
        <f t="shared" si="14"/>
        <v>0.98523107010937139</v>
      </c>
      <c r="G134" s="39">
        <f t="shared" si="15"/>
        <v>159.76179976868153</v>
      </c>
      <c r="H134" s="39">
        <f t="shared" si="16"/>
        <v>0</v>
      </c>
      <c r="I134" s="66">
        <f t="shared" si="17"/>
        <v>159.76179976868153</v>
      </c>
      <c r="J134" s="81">
        <f t="shared" si="18"/>
        <v>-255.77318484562431</v>
      </c>
      <c r="K134" s="37">
        <f t="shared" si="19"/>
        <v>-96.011385076942787</v>
      </c>
      <c r="L134" s="37">
        <f t="shared" si="20"/>
        <v>168868.22235549637</v>
      </c>
      <c r="M134" s="37">
        <f t="shared" si="21"/>
        <v>-101484.03402632853</v>
      </c>
      <c r="N134" s="41">
        <f>'jan-apr'!M134</f>
        <v>-210567.9487281543</v>
      </c>
      <c r="O134" s="41">
        <f t="shared" si="22"/>
        <v>109083.91470182576</v>
      </c>
    </row>
    <row r="135" spans="1:15" s="34" customFormat="1" ht="15" x14ac:dyDescent="0.25">
      <c r="A135" s="33">
        <v>3040</v>
      </c>
      <c r="B135" s="34" t="s">
        <v>403</v>
      </c>
      <c r="C135" s="78">
        <v>58055057</v>
      </c>
      <c r="D135" s="36">
        <f>jan!D135</f>
        <v>3273</v>
      </c>
      <c r="E135" s="37">
        <f t="shared" si="13"/>
        <v>17737.567063855789</v>
      </c>
      <c r="F135" s="38">
        <f t="shared" si="14"/>
        <v>0.98383299928659085</v>
      </c>
      <c r="G135" s="39">
        <f t="shared" si="15"/>
        <v>174.88532682890727</v>
      </c>
      <c r="H135" s="39">
        <f t="shared" si="16"/>
        <v>0</v>
      </c>
      <c r="I135" s="66">
        <f t="shared" si="17"/>
        <v>174.88532682890727</v>
      </c>
      <c r="J135" s="81">
        <f t="shared" si="18"/>
        <v>-255.77318484562431</v>
      </c>
      <c r="K135" s="37">
        <f t="shared" si="19"/>
        <v>-80.887858016717047</v>
      </c>
      <c r="L135" s="37">
        <f t="shared" si="20"/>
        <v>572399.67471101345</v>
      </c>
      <c r="M135" s="37">
        <f t="shared" si="21"/>
        <v>-264745.95928871492</v>
      </c>
      <c r="N135" s="41">
        <f>'jan-apr'!M135</f>
        <v>-564283.49591981934</v>
      </c>
      <c r="O135" s="41">
        <f t="shared" si="22"/>
        <v>299537.53663110442</v>
      </c>
    </row>
    <row r="136" spans="1:15" s="34" customFormat="1" ht="15" x14ac:dyDescent="0.25">
      <c r="A136" s="33">
        <v>3041</v>
      </c>
      <c r="B136" s="34" t="s">
        <v>143</v>
      </c>
      <c r="C136" s="78">
        <v>81938776</v>
      </c>
      <c r="D136" s="36">
        <f>jan!D136</f>
        <v>4667</v>
      </c>
      <c r="E136" s="37">
        <f t="shared" si="13"/>
        <v>17557.055067495177</v>
      </c>
      <c r="F136" s="38">
        <f t="shared" si="14"/>
        <v>0.97382070965592571</v>
      </c>
      <c r="G136" s="39">
        <f t="shared" si="15"/>
        <v>283.19252464527455</v>
      </c>
      <c r="H136" s="39">
        <f t="shared" si="16"/>
        <v>0</v>
      </c>
      <c r="I136" s="66">
        <f t="shared" si="17"/>
        <v>283.19252464527455</v>
      </c>
      <c r="J136" s="81">
        <f t="shared" si="18"/>
        <v>-255.77318484562431</v>
      </c>
      <c r="K136" s="37">
        <f t="shared" si="19"/>
        <v>27.419339799650231</v>
      </c>
      <c r="L136" s="37">
        <f t="shared" si="20"/>
        <v>1321659.5125194963</v>
      </c>
      <c r="M136" s="37">
        <f t="shared" si="21"/>
        <v>127966.05884496763</v>
      </c>
      <c r="N136" s="41">
        <f>'jan-apr'!M136</f>
        <v>735587.35769697395</v>
      </c>
      <c r="O136" s="41">
        <f t="shared" si="22"/>
        <v>-607621.29885200632</v>
      </c>
    </row>
    <row r="137" spans="1:15" s="34" customFormat="1" ht="15" x14ac:dyDescent="0.25">
      <c r="A137" s="33">
        <v>3042</v>
      </c>
      <c r="B137" s="34" t="s">
        <v>144</v>
      </c>
      <c r="C137" s="78">
        <v>54689827</v>
      </c>
      <c r="D137" s="36">
        <f>jan!D137</f>
        <v>2611</v>
      </c>
      <c r="E137" s="37">
        <f t="shared" ref="E137:E200" si="23">(C137)/D137</f>
        <v>20945.93144389123</v>
      </c>
      <c r="F137" s="38">
        <f t="shared" ref="F137:F200" si="24">IF(ISNUMBER(C137),E137/E$365,"")</f>
        <v>1.161788337775294</v>
      </c>
      <c r="G137" s="39">
        <f t="shared" ref="G137:G200" si="25">(E$365-E137)*0.6</f>
        <v>-1750.1333011923568</v>
      </c>
      <c r="H137" s="39">
        <f t="shared" ref="H137:H200" si="26">IF(E137&gt;=E$365*0.9,0,IF(E137&lt;0.9*E$365,(E$365*0.9-E137)*0.35))</f>
        <v>0</v>
      </c>
      <c r="I137" s="66">
        <f t="shared" ref="I137:I200" si="27">G137+H137</f>
        <v>-1750.1333011923568</v>
      </c>
      <c r="J137" s="81">
        <f t="shared" ref="J137:J200" si="28">I$367</f>
        <v>-255.77318484562431</v>
      </c>
      <c r="K137" s="37">
        <f t="shared" ref="K137:K200" si="29">I137+J137</f>
        <v>-2005.9064860379813</v>
      </c>
      <c r="L137" s="37">
        <f t="shared" ref="L137:L200" si="30">(I137*D137)</f>
        <v>-4569598.0494132433</v>
      </c>
      <c r="M137" s="37">
        <f t="shared" ref="M137:M200" si="31">(K137*D137)</f>
        <v>-5237421.8350451691</v>
      </c>
      <c r="N137" s="41">
        <f>'jan-apr'!M137</f>
        <v>-2187846.1064609368</v>
      </c>
      <c r="O137" s="41">
        <f t="shared" ref="O137:O200" si="32">M137-N137</f>
        <v>-3049575.7285842323</v>
      </c>
    </row>
    <row r="138" spans="1:15" s="34" customFormat="1" ht="15" x14ac:dyDescent="0.25">
      <c r="A138" s="33">
        <v>3043</v>
      </c>
      <c r="B138" s="34" t="s">
        <v>145</v>
      </c>
      <c r="C138" s="78">
        <v>83773354</v>
      </c>
      <c r="D138" s="36">
        <f>jan!D138</f>
        <v>4650</v>
      </c>
      <c r="E138" s="37">
        <f t="shared" si="23"/>
        <v>18015.775053763442</v>
      </c>
      <c r="F138" s="38">
        <f t="shared" si="24"/>
        <v>0.99926410097889029</v>
      </c>
      <c r="G138" s="39">
        <f t="shared" si="25"/>
        <v>7.9605328843157617</v>
      </c>
      <c r="H138" s="39">
        <f t="shared" si="26"/>
        <v>0</v>
      </c>
      <c r="I138" s="66">
        <f t="shared" si="27"/>
        <v>7.9605328843157617</v>
      </c>
      <c r="J138" s="81">
        <f t="shared" si="28"/>
        <v>-255.77318484562431</v>
      </c>
      <c r="K138" s="37">
        <f t="shared" si="29"/>
        <v>-247.81265196130855</v>
      </c>
      <c r="L138" s="37">
        <f t="shared" si="30"/>
        <v>37016.477912068294</v>
      </c>
      <c r="M138" s="37">
        <f t="shared" si="31"/>
        <v>-1152328.8316200848</v>
      </c>
      <c r="N138" s="41">
        <f>'jan-apr'!M138</f>
        <v>346755.53265286784</v>
      </c>
      <c r="O138" s="41">
        <f t="shared" si="32"/>
        <v>-1499084.3642729525</v>
      </c>
    </row>
    <row r="139" spans="1:15" s="34" customFormat="1" ht="15" x14ac:dyDescent="0.25">
      <c r="A139" s="33">
        <v>3044</v>
      </c>
      <c r="B139" s="34" t="s">
        <v>146</v>
      </c>
      <c r="C139" s="78">
        <v>121833503</v>
      </c>
      <c r="D139" s="36">
        <f>jan!D139</f>
        <v>4504</v>
      </c>
      <c r="E139" s="37">
        <f t="shared" si="23"/>
        <v>27050.067273534634</v>
      </c>
      <c r="F139" s="38">
        <f t="shared" si="24"/>
        <v>1.5003607158083696</v>
      </c>
      <c r="G139" s="39">
        <f t="shared" si="25"/>
        <v>-5412.6147989783994</v>
      </c>
      <c r="H139" s="39">
        <f t="shared" si="26"/>
        <v>0</v>
      </c>
      <c r="I139" s="66">
        <f t="shared" si="27"/>
        <v>-5412.6147989783994</v>
      </c>
      <c r="J139" s="81">
        <f t="shared" si="28"/>
        <v>-255.77318484562431</v>
      </c>
      <c r="K139" s="37">
        <f t="shared" si="29"/>
        <v>-5668.3879838240236</v>
      </c>
      <c r="L139" s="37">
        <f t="shared" si="30"/>
        <v>-24378417.054598711</v>
      </c>
      <c r="M139" s="37">
        <f t="shared" si="31"/>
        <v>-25530419.479143403</v>
      </c>
      <c r="N139" s="41">
        <f>'jan-apr'!M139</f>
        <v>-9907255.1294906437</v>
      </c>
      <c r="O139" s="41">
        <f t="shared" si="32"/>
        <v>-15623164.34965276</v>
      </c>
    </row>
    <row r="140" spans="1:15" s="34" customFormat="1" ht="15" x14ac:dyDescent="0.25">
      <c r="A140" s="33">
        <v>3045</v>
      </c>
      <c r="B140" s="34" t="s">
        <v>147</v>
      </c>
      <c r="C140" s="78">
        <v>57418829</v>
      </c>
      <c r="D140" s="36">
        <f>jan!D140</f>
        <v>3492</v>
      </c>
      <c r="E140" s="37">
        <f t="shared" si="23"/>
        <v>16442.96363115693</v>
      </c>
      <c r="F140" s="38">
        <f t="shared" si="24"/>
        <v>0.91202644467323435</v>
      </c>
      <c r="G140" s="39">
        <f t="shared" si="25"/>
        <v>951.64738644822273</v>
      </c>
      <c r="H140" s="39">
        <f t="shared" si="26"/>
        <v>0</v>
      </c>
      <c r="I140" s="66">
        <f t="shared" si="27"/>
        <v>951.64738644822273</v>
      </c>
      <c r="J140" s="81">
        <f t="shared" si="28"/>
        <v>-255.77318484562431</v>
      </c>
      <c r="K140" s="37">
        <f t="shared" si="29"/>
        <v>695.87420160259842</v>
      </c>
      <c r="L140" s="37">
        <f t="shared" si="30"/>
        <v>3323152.6734771938</v>
      </c>
      <c r="M140" s="37">
        <f t="shared" si="31"/>
        <v>2429992.7119962736</v>
      </c>
      <c r="N140" s="41">
        <f>'jan-apr'!M140</f>
        <v>1456217.497295446</v>
      </c>
      <c r="O140" s="41">
        <f t="shared" si="32"/>
        <v>973775.21470082761</v>
      </c>
    </row>
    <row r="141" spans="1:15" s="34" customFormat="1" ht="15" x14ac:dyDescent="0.25">
      <c r="A141" s="33">
        <v>3046</v>
      </c>
      <c r="B141" s="34" t="s">
        <v>148</v>
      </c>
      <c r="C141" s="78">
        <v>56203868</v>
      </c>
      <c r="D141" s="36">
        <f>jan!D141</f>
        <v>2189</v>
      </c>
      <c r="E141" s="37">
        <f t="shared" si="23"/>
        <v>25675.590680676109</v>
      </c>
      <c r="F141" s="38">
        <f t="shared" si="24"/>
        <v>1.4241239115198754</v>
      </c>
      <c r="G141" s="39">
        <f t="shared" si="25"/>
        <v>-4587.9288432632839</v>
      </c>
      <c r="H141" s="39">
        <f t="shared" si="26"/>
        <v>0</v>
      </c>
      <c r="I141" s="66">
        <f t="shared" si="27"/>
        <v>-4587.9288432632839</v>
      </c>
      <c r="J141" s="81">
        <f t="shared" si="28"/>
        <v>-255.77318484562431</v>
      </c>
      <c r="K141" s="37">
        <f t="shared" si="29"/>
        <v>-4843.7020281089081</v>
      </c>
      <c r="L141" s="37">
        <f t="shared" si="30"/>
        <v>-10042976.237903329</v>
      </c>
      <c r="M141" s="37">
        <f t="shared" si="31"/>
        <v>-10602863.739530399</v>
      </c>
      <c r="N141" s="41">
        <f>'jan-apr'!M141</f>
        <v>-2409955.4340264238</v>
      </c>
      <c r="O141" s="41">
        <f t="shared" si="32"/>
        <v>-8192908.3055039756</v>
      </c>
    </row>
    <row r="142" spans="1:15" s="34" customFormat="1" ht="15" x14ac:dyDescent="0.25">
      <c r="A142" s="33">
        <v>3047</v>
      </c>
      <c r="B142" s="34" t="s">
        <v>149</v>
      </c>
      <c r="C142" s="78">
        <v>216161286</v>
      </c>
      <c r="D142" s="36">
        <f>jan!D142</f>
        <v>14273</v>
      </c>
      <c r="E142" s="37">
        <f t="shared" si="23"/>
        <v>15144.768864289217</v>
      </c>
      <c r="F142" s="38">
        <f t="shared" si="24"/>
        <v>0.84002069289523484</v>
      </c>
      <c r="G142" s="39">
        <f t="shared" si="25"/>
        <v>1730.5642465688506</v>
      </c>
      <c r="H142" s="39">
        <f t="shared" si="26"/>
        <v>378.47931919852397</v>
      </c>
      <c r="I142" s="66">
        <f t="shared" si="27"/>
        <v>2109.0435657673747</v>
      </c>
      <c r="J142" s="81">
        <f t="shared" si="28"/>
        <v>-255.77318484562431</v>
      </c>
      <c r="K142" s="37">
        <f t="shared" si="29"/>
        <v>1853.2703809217505</v>
      </c>
      <c r="L142" s="37">
        <f t="shared" si="30"/>
        <v>30102378.814197738</v>
      </c>
      <c r="M142" s="37">
        <f t="shared" si="31"/>
        <v>26451728.146896146</v>
      </c>
      <c r="N142" s="41">
        <f>'jan-apr'!M142</f>
        <v>14227858.356395701</v>
      </c>
      <c r="O142" s="41">
        <f t="shared" si="32"/>
        <v>12223869.790500445</v>
      </c>
    </row>
    <row r="143" spans="1:15" s="34" customFormat="1" ht="15" x14ac:dyDescent="0.25">
      <c r="A143" s="33">
        <v>3048</v>
      </c>
      <c r="B143" s="34" t="s">
        <v>150</v>
      </c>
      <c r="C143" s="78">
        <v>337300888</v>
      </c>
      <c r="D143" s="36">
        <f>jan!D143</f>
        <v>20044</v>
      </c>
      <c r="E143" s="37">
        <f t="shared" si="23"/>
        <v>16828.022749950109</v>
      </c>
      <c r="F143" s="38">
        <f t="shared" si="24"/>
        <v>0.93338415773394501</v>
      </c>
      <c r="G143" s="39">
        <f t="shared" si="25"/>
        <v>720.61191517231566</v>
      </c>
      <c r="H143" s="39">
        <f t="shared" si="26"/>
        <v>0</v>
      </c>
      <c r="I143" s="66">
        <f t="shared" si="27"/>
        <v>720.61191517231566</v>
      </c>
      <c r="J143" s="81">
        <f t="shared" si="28"/>
        <v>-255.77318484562431</v>
      </c>
      <c r="K143" s="37">
        <f t="shared" si="29"/>
        <v>464.83873032669135</v>
      </c>
      <c r="L143" s="37">
        <f t="shared" si="30"/>
        <v>14443945.227713896</v>
      </c>
      <c r="M143" s="37">
        <f t="shared" si="31"/>
        <v>9317227.5106682014</v>
      </c>
      <c r="N143" s="41">
        <f>'jan-apr'!M143</f>
        <v>11189329.149407638</v>
      </c>
      <c r="O143" s="41">
        <f t="shared" si="32"/>
        <v>-1872101.6387394369</v>
      </c>
    </row>
    <row r="144" spans="1:15" s="34" customFormat="1" ht="15" x14ac:dyDescent="0.25">
      <c r="A144" s="33">
        <v>3049</v>
      </c>
      <c r="B144" s="34" t="s">
        <v>151</v>
      </c>
      <c r="C144" s="78">
        <v>539294236</v>
      </c>
      <c r="D144" s="36">
        <f>jan!D144</f>
        <v>27584</v>
      </c>
      <c r="E144" s="37">
        <f t="shared" si="23"/>
        <v>19550.980133410674</v>
      </c>
      <c r="F144" s="38">
        <f t="shared" si="24"/>
        <v>1.0844158815242104</v>
      </c>
      <c r="G144" s="39">
        <f t="shared" si="25"/>
        <v>-913.16251490402351</v>
      </c>
      <c r="H144" s="39">
        <f t="shared" si="26"/>
        <v>0</v>
      </c>
      <c r="I144" s="66">
        <f t="shared" si="27"/>
        <v>-913.16251490402351</v>
      </c>
      <c r="J144" s="81">
        <f t="shared" si="28"/>
        <v>-255.77318484562431</v>
      </c>
      <c r="K144" s="37">
        <f t="shared" si="29"/>
        <v>-1168.9356997496479</v>
      </c>
      <c r="L144" s="37">
        <f t="shared" si="30"/>
        <v>-25188674.811112583</v>
      </c>
      <c r="M144" s="37">
        <f t="shared" si="31"/>
        <v>-32243922.341894288</v>
      </c>
      <c r="N144" s="41">
        <f>'jan-apr'!M144</f>
        <v>-15950410.116667362</v>
      </c>
      <c r="O144" s="41">
        <f t="shared" si="32"/>
        <v>-16293512.225226926</v>
      </c>
    </row>
    <row r="145" spans="1:15" s="34" customFormat="1" ht="15" x14ac:dyDescent="0.25">
      <c r="A145" s="33">
        <v>3050</v>
      </c>
      <c r="B145" s="34" t="s">
        <v>152</v>
      </c>
      <c r="C145" s="78">
        <v>45460226</v>
      </c>
      <c r="D145" s="36">
        <f>jan!D145</f>
        <v>2720</v>
      </c>
      <c r="E145" s="37">
        <f t="shared" si="23"/>
        <v>16713.31838235294</v>
      </c>
      <c r="F145" s="38">
        <f t="shared" si="24"/>
        <v>0.9270219581381306</v>
      </c>
      <c r="G145" s="39">
        <f t="shared" si="25"/>
        <v>789.43453573061709</v>
      </c>
      <c r="H145" s="39">
        <f t="shared" si="26"/>
        <v>0</v>
      </c>
      <c r="I145" s="66">
        <f t="shared" si="27"/>
        <v>789.43453573061709</v>
      </c>
      <c r="J145" s="81">
        <f t="shared" si="28"/>
        <v>-255.77318484562431</v>
      </c>
      <c r="K145" s="37">
        <f t="shared" si="29"/>
        <v>533.66135088499277</v>
      </c>
      <c r="L145" s="37">
        <f t="shared" si="30"/>
        <v>2147261.9371872786</v>
      </c>
      <c r="M145" s="37">
        <f t="shared" si="31"/>
        <v>1451558.8744071804</v>
      </c>
      <c r="N145" s="41">
        <f>'jan-apr'!M145</f>
        <v>997282.0070571606</v>
      </c>
      <c r="O145" s="41">
        <f t="shared" si="32"/>
        <v>454276.86735001975</v>
      </c>
    </row>
    <row r="146" spans="1:15" s="34" customFormat="1" ht="15" x14ac:dyDescent="0.25">
      <c r="A146" s="33">
        <v>3051</v>
      </c>
      <c r="B146" s="34" t="s">
        <v>153</v>
      </c>
      <c r="C146" s="78">
        <v>23253111</v>
      </c>
      <c r="D146" s="36">
        <f>jan!D146</f>
        <v>1370</v>
      </c>
      <c r="E146" s="37">
        <f t="shared" si="23"/>
        <v>16973.073722627738</v>
      </c>
      <c r="F146" s="38">
        <f t="shared" si="24"/>
        <v>0.94142956401684297</v>
      </c>
      <c r="G146" s="39">
        <f t="shared" si="25"/>
        <v>633.5813315657382</v>
      </c>
      <c r="H146" s="39">
        <f t="shared" si="26"/>
        <v>0</v>
      </c>
      <c r="I146" s="66">
        <f t="shared" si="27"/>
        <v>633.5813315657382</v>
      </c>
      <c r="J146" s="81">
        <f t="shared" si="28"/>
        <v>-255.77318484562431</v>
      </c>
      <c r="K146" s="37">
        <f t="shared" si="29"/>
        <v>377.80814672011388</v>
      </c>
      <c r="L146" s="37">
        <f t="shared" si="30"/>
        <v>868006.42424506135</v>
      </c>
      <c r="M146" s="37">
        <f t="shared" si="31"/>
        <v>517597.16100655601</v>
      </c>
      <c r="N146" s="41">
        <f>'jan-apr'!M146</f>
        <v>-441139.93468076701</v>
      </c>
      <c r="O146" s="41">
        <f t="shared" si="32"/>
        <v>958737.09568732302</v>
      </c>
    </row>
    <row r="147" spans="1:15" s="34" customFormat="1" ht="15" x14ac:dyDescent="0.25">
      <c r="A147" s="33">
        <v>3052</v>
      </c>
      <c r="B147" s="34" t="s">
        <v>154</v>
      </c>
      <c r="C147" s="78">
        <v>59150140</v>
      </c>
      <c r="D147" s="36">
        <f>jan!D147</f>
        <v>2455</v>
      </c>
      <c r="E147" s="37">
        <f t="shared" si="23"/>
        <v>24093.743380855398</v>
      </c>
      <c r="F147" s="38">
        <f t="shared" si="24"/>
        <v>1.3363850706859903</v>
      </c>
      <c r="G147" s="39">
        <f t="shared" si="25"/>
        <v>-3638.8204633708579</v>
      </c>
      <c r="H147" s="39">
        <f t="shared" si="26"/>
        <v>0</v>
      </c>
      <c r="I147" s="66">
        <f t="shared" si="27"/>
        <v>-3638.8204633708579</v>
      </c>
      <c r="J147" s="81">
        <f t="shared" si="28"/>
        <v>-255.77318484562431</v>
      </c>
      <c r="K147" s="37">
        <f t="shared" si="29"/>
        <v>-3894.5936482164821</v>
      </c>
      <c r="L147" s="37">
        <f t="shared" si="30"/>
        <v>-8933304.2375754565</v>
      </c>
      <c r="M147" s="37">
        <f t="shared" si="31"/>
        <v>-9561227.4063714631</v>
      </c>
      <c r="N147" s="41">
        <f>'jan-apr'!M147</f>
        <v>-11131810.430395098</v>
      </c>
      <c r="O147" s="41">
        <f t="shared" si="32"/>
        <v>1570583.0240236353</v>
      </c>
    </row>
    <row r="148" spans="1:15" s="34" customFormat="1" ht="15" x14ac:dyDescent="0.25">
      <c r="A148" s="33">
        <v>3053</v>
      </c>
      <c r="B148" s="34" t="s">
        <v>127</v>
      </c>
      <c r="C148" s="78">
        <v>103140395</v>
      </c>
      <c r="D148" s="36">
        <f>jan!D148</f>
        <v>6908</v>
      </c>
      <c r="E148" s="37">
        <f t="shared" si="23"/>
        <v>14930.57252460915</v>
      </c>
      <c r="F148" s="38">
        <f t="shared" si="24"/>
        <v>0.82814006538048024</v>
      </c>
      <c r="G148" s="39">
        <f t="shared" si="25"/>
        <v>1859.0820503768909</v>
      </c>
      <c r="H148" s="39">
        <f t="shared" si="26"/>
        <v>453.44803808654757</v>
      </c>
      <c r="I148" s="66">
        <f t="shared" si="27"/>
        <v>2312.5300884634385</v>
      </c>
      <c r="J148" s="81">
        <f t="shared" si="28"/>
        <v>-255.77318484562431</v>
      </c>
      <c r="K148" s="37">
        <f t="shared" si="29"/>
        <v>2056.7569036178143</v>
      </c>
      <c r="L148" s="37">
        <f t="shared" si="30"/>
        <v>15974957.851105433</v>
      </c>
      <c r="M148" s="37">
        <f t="shared" si="31"/>
        <v>14208076.690191861</v>
      </c>
      <c r="N148" s="41">
        <f>'jan-apr'!M148</f>
        <v>9660893.8799993992</v>
      </c>
      <c r="O148" s="41">
        <f t="shared" si="32"/>
        <v>4547182.8101924621</v>
      </c>
    </row>
    <row r="149" spans="1:15" s="34" customFormat="1" ht="15" x14ac:dyDescent="0.25">
      <c r="A149" s="33">
        <v>3054</v>
      </c>
      <c r="B149" s="34" t="s">
        <v>128</v>
      </c>
      <c r="C149" s="78">
        <v>138221642</v>
      </c>
      <c r="D149" s="36">
        <f>jan!D149</f>
        <v>9144</v>
      </c>
      <c r="E149" s="37">
        <f t="shared" si="23"/>
        <v>15116.102580927383</v>
      </c>
      <c r="F149" s="38">
        <f t="shared" si="24"/>
        <v>0.83843068703723067</v>
      </c>
      <c r="G149" s="39">
        <f t="shared" si="25"/>
        <v>1747.7640165859509</v>
      </c>
      <c r="H149" s="39">
        <f t="shared" si="26"/>
        <v>388.51251837516583</v>
      </c>
      <c r="I149" s="66">
        <f t="shared" si="27"/>
        <v>2136.2765349611168</v>
      </c>
      <c r="J149" s="81">
        <f t="shared" si="28"/>
        <v>-255.77318484562431</v>
      </c>
      <c r="K149" s="37">
        <f t="shared" si="29"/>
        <v>1880.5033501154926</v>
      </c>
      <c r="L149" s="37">
        <f t="shared" si="30"/>
        <v>19534112.635684453</v>
      </c>
      <c r="M149" s="37">
        <f t="shared" si="31"/>
        <v>17195322.633456063</v>
      </c>
      <c r="N149" s="41">
        <f>'jan-apr'!M149</f>
        <v>9233478.8399413005</v>
      </c>
      <c r="O149" s="41">
        <f t="shared" si="32"/>
        <v>7961843.7935147621</v>
      </c>
    </row>
    <row r="150" spans="1:15" s="34" customFormat="1" ht="15" x14ac:dyDescent="0.25">
      <c r="A150" s="33">
        <v>3401</v>
      </c>
      <c r="B150" s="34" t="s">
        <v>91</v>
      </c>
      <c r="C150" s="78">
        <v>258593012</v>
      </c>
      <c r="D150" s="36">
        <f>jan!D150</f>
        <v>17949</v>
      </c>
      <c r="E150" s="37">
        <f t="shared" si="23"/>
        <v>14407.098557022675</v>
      </c>
      <c r="F150" s="38">
        <f t="shared" si="24"/>
        <v>0.7991050256974731</v>
      </c>
      <c r="G150" s="39">
        <f t="shared" si="25"/>
        <v>2173.1664309287758</v>
      </c>
      <c r="H150" s="39">
        <f t="shared" si="26"/>
        <v>636.66392674181373</v>
      </c>
      <c r="I150" s="66">
        <f t="shared" si="27"/>
        <v>2809.8303576705894</v>
      </c>
      <c r="J150" s="81">
        <f t="shared" si="28"/>
        <v>-255.77318484562431</v>
      </c>
      <c r="K150" s="37">
        <f t="shared" si="29"/>
        <v>2554.0571728249652</v>
      </c>
      <c r="L150" s="37">
        <f t="shared" si="30"/>
        <v>50433645.089829408</v>
      </c>
      <c r="M150" s="37">
        <f t="shared" si="31"/>
        <v>45842772.195035301</v>
      </c>
      <c r="N150" s="41">
        <f>'jan-apr'!M150</f>
        <v>27346021.287588205</v>
      </c>
      <c r="O150" s="41">
        <f t="shared" si="32"/>
        <v>18496750.907447096</v>
      </c>
    </row>
    <row r="151" spans="1:15" s="34" customFormat="1" ht="15" x14ac:dyDescent="0.25">
      <c r="A151" s="33">
        <v>3403</v>
      </c>
      <c r="B151" s="34" t="s">
        <v>92</v>
      </c>
      <c r="C151" s="78">
        <v>511969175</v>
      </c>
      <c r="D151" s="36">
        <f>jan!D151</f>
        <v>31999</v>
      </c>
      <c r="E151" s="37">
        <f t="shared" si="23"/>
        <v>15999.536704272008</v>
      </c>
      <c r="F151" s="38">
        <f t="shared" si="24"/>
        <v>0.88743129913432883</v>
      </c>
      <c r="G151" s="39">
        <f t="shared" si="25"/>
        <v>1217.703542579176</v>
      </c>
      <c r="H151" s="39">
        <f t="shared" si="26"/>
        <v>79.310575204547149</v>
      </c>
      <c r="I151" s="66">
        <f t="shared" si="27"/>
        <v>1297.0141177837231</v>
      </c>
      <c r="J151" s="81">
        <f t="shared" si="28"/>
        <v>-255.77318484562431</v>
      </c>
      <c r="K151" s="37">
        <f t="shared" si="29"/>
        <v>1041.2409329380989</v>
      </c>
      <c r="L151" s="37">
        <f t="shared" si="30"/>
        <v>41503154.754961357</v>
      </c>
      <c r="M151" s="37">
        <f t="shared" si="31"/>
        <v>33318668.613086227</v>
      </c>
      <c r="N151" s="41">
        <f>'jan-apr'!M151</f>
        <v>19549516.949790213</v>
      </c>
      <c r="O151" s="41">
        <f t="shared" si="32"/>
        <v>13769151.663296014</v>
      </c>
    </row>
    <row r="152" spans="1:15" s="34" customFormat="1" ht="15" x14ac:dyDescent="0.25">
      <c r="A152" s="33">
        <v>3405</v>
      </c>
      <c r="B152" s="34" t="s">
        <v>112</v>
      </c>
      <c r="C152" s="78">
        <v>456871364</v>
      </c>
      <c r="D152" s="36">
        <f>jan!D152</f>
        <v>28425</v>
      </c>
      <c r="E152" s="37">
        <f t="shared" si="23"/>
        <v>16072.871204925243</v>
      </c>
      <c r="F152" s="38">
        <f t="shared" si="24"/>
        <v>0.89149887511411896</v>
      </c>
      <c r="G152" s="39">
        <f t="shared" si="25"/>
        <v>1173.7028421872353</v>
      </c>
      <c r="H152" s="39">
        <f t="shared" si="26"/>
        <v>53.64349997591507</v>
      </c>
      <c r="I152" s="66">
        <f t="shared" si="27"/>
        <v>1227.3463421631504</v>
      </c>
      <c r="J152" s="81">
        <f t="shared" si="28"/>
        <v>-255.77318484562431</v>
      </c>
      <c r="K152" s="37">
        <f t="shared" si="29"/>
        <v>971.57315731752612</v>
      </c>
      <c r="L152" s="37">
        <f t="shared" si="30"/>
        <v>34887319.775987551</v>
      </c>
      <c r="M152" s="37">
        <f t="shared" si="31"/>
        <v>27616966.996750679</v>
      </c>
      <c r="N152" s="41">
        <f>'jan-apr'!M152</f>
        <v>12470234.839926392</v>
      </c>
      <c r="O152" s="41">
        <f t="shared" si="32"/>
        <v>15146732.156824287</v>
      </c>
    </row>
    <row r="153" spans="1:15" s="34" customFormat="1" ht="15" x14ac:dyDescent="0.25">
      <c r="A153" s="33">
        <v>3407</v>
      </c>
      <c r="B153" s="34" t="s">
        <v>113</v>
      </c>
      <c r="C153" s="78">
        <v>443280744</v>
      </c>
      <c r="D153" s="36">
        <f>jan!D153</f>
        <v>30267</v>
      </c>
      <c r="E153" s="37">
        <f t="shared" si="23"/>
        <v>14645.678263455249</v>
      </c>
      <c r="F153" s="38">
        <f t="shared" si="24"/>
        <v>0.81233810255088068</v>
      </c>
      <c r="G153" s="39">
        <f t="shared" si="25"/>
        <v>2030.0186070692314</v>
      </c>
      <c r="H153" s="39">
        <f t="shared" si="26"/>
        <v>553.16102949041272</v>
      </c>
      <c r="I153" s="66">
        <f t="shared" si="27"/>
        <v>2583.1796365596442</v>
      </c>
      <c r="J153" s="81">
        <f t="shared" si="28"/>
        <v>-255.77318484562431</v>
      </c>
      <c r="K153" s="37">
        <f t="shared" si="29"/>
        <v>2327.40645171402</v>
      </c>
      <c r="L153" s="37">
        <f t="shared" si="30"/>
        <v>78185098.059750751</v>
      </c>
      <c r="M153" s="37">
        <f t="shared" si="31"/>
        <v>70443611.074028239</v>
      </c>
      <c r="N153" s="41">
        <f>'jan-apr'!M153</f>
        <v>36792654.602286011</v>
      </c>
      <c r="O153" s="41">
        <f t="shared" si="32"/>
        <v>33650956.471742228</v>
      </c>
    </row>
    <row r="154" spans="1:15" s="34" customFormat="1" ht="15" x14ac:dyDescent="0.25">
      <c r="A154" s="33">
        <v>3411</v>
      </c>
      <c r="B154" s="34" t="s">
        <v>93</v>
      </c>
      <c r="C154" s="78">
        <v>475097521</v>
      </c>
      <c r="D154" s="36">
        <f>jan!D154</f>
        <v>35073</v>
      </c>
      <c r="E154" s="37">
        <f t="shared" si="23"/>
        <v>13545.961879508453</v>
      </c>
      <c r="F154" s="38">
        <f t="shared" si="24"/>
        <v>0.75134116511927163</v>
      </c>
      <c r="G154" s="39">
        <f t="shared" si="25"/>
        <v>2689.8484374373088</v>
      </c>
      <c r="H154" s="39">
        <f t="shared" si="26"/>
        <v>938.06176387179119</v>
      </c>
      <c r="I154" s="66">
        <f t="shared" si="27"/>
        <v>3627.9102013091001</v>
      </c>
      <c r="J154" s="81">
        <f t="shared" si="28"/>
        <v>-255.77318484562431</v>
      </c>
      <c r="K154" s="37">
        <f t="shared" si="29"/>
        <v>3372.1370164634759</v>
      </c>
      <c r="L154" s="37">
        <f t="shared" si="30"/>
        <v>127241694.49051407</v>
      </c>
      <c r="M154" s="37">
        <f t="shared" si="31"/>
        <v>118270961.57842349</v>
      </c>
      <c r="N154" s="41">
        <f>'jan-apr'!M154</f>
        <v>63606471.174459912</v>
      </c>
      <c r="O154" s="41">
        <f t="shared" si="32"/>
        <v>54664490.403963573</v>
      </c>
    </row>
    <row r="155" spans="1:15" s="34" customFormat="1" ht="15" x14ac:dyDescent="0.25">
      <c r="A155" s="33">
        <v>3412</v>
      </c>
      <c r="B155" s="34" t="s">
        <v>94</v>
      </c>
      <c r="C155" s="78">
        <v>96661761</v>
      </c>
      <c r="D155" s="36">
        <f>jan!D155</f>
        <v>7715</v>
      </c>
      <c r="E155" s="37">
        <f t="shared" si="23"/>
        <v>12529.068178872327</v>
      </c>
      <c r="F155" s="38">
        <f t="shared" si="24"/>
        <v>0.69493807579756151</v>
      </c>
      <c r="G155" s="39">
        <f t="shared" si="25"/>
        <v>3299.9846578189849</v>
      </c>
      <c r="H155" s="39">
        <f t="shared" si="26"/>
        <v>1293.9745590944356</v>
      </c>
      <c r="I155" s="66">
        <f t="shared" si="27"/>
        <v>4593.9592169134203</v>
      </c>
      <c r="J155" s="81">
        <f t="shared" si="28"/>
        <v>-255.77318484562431</v>
      </c>
      <c r="K155" s="37">
        <f t="shared" si="29"/>
        <v>4338.1860320677961</v>
      </c>
      <c r="L155" s="37">
        <f t="shared" si="30"/>
        <v>35442395.35848704</v>
      </c>
      <c r="M155" s="37">
        <f t="shared" si="31"/>
        <v>33469105.237403046</v>
      </c>
      <c r="N155" s="41">
        <f>'jan-apr'!M155</f>
        <v>19529138.576700255</v>
      </c>
      <c r="O155" s="41">
        <f t="shared" si="32"/>
        <v>13939966.660702791</v>
      </c>
    </row>
    <row r="156" spans="1:15" s="34" customFormat="1" ht="15" x14ac:dyDescent="0.25">
      <c r="A156" s="33">
        <v>3413</v>
      </c>
      <c r="B156" s="34" t="s">
        <v>95</v>
      </c>
      <c r="C156" s="78">
        <v>286080595</v>
      </c>
      <c r="D156" s="36">
        <f>jan!D156</f>
        <v>21156</v>
      </c>
      <c r="E156" s="37">
        <f t="shared" si="23"/>
        <v>13522.433115900927</v>
      </c>
      <c r="F156" s="38">
        <f t="shared" si="24"/>
        <v>0.75003611725187458</v>
      </c>
      <c r="G156" s="39">
        <f t="shared" si="25"/>
        <v>2703.9656956018248</v>
      </c>
      <c r="H156" s="39">
        <f t="shared" si="26"/>
        <v>946.29683113442547</v>
      </c>
      <c r="I156" s="66">
        <f t="shared" si="27"/>
        <v>3650.26252673625</v>
      </c>
      <c r="J156" s="81">
        <f t="shared" si="28"/>
        <v>-255.77318484562431</v>
      </c>
      <c r="K156" s="37">
        <f t="shared" si="29"/>
        <v>3394.4893418906258</v>
      </c>
      <c r="L156" s="37">
        <f t="shared" si="30"/>
        <v>77224954.015632108</v>
      </c>
      <c r="M156" s="37">
        <f t="shared" si="31"/>
        <v>71813816.517038077</v>
      </c>
      <c r="N156" s="41">
        <f>'jan-apr'!M156</f>
        <v>40588640.536373399</v>
      </c>
      <c r="O156" s="41">
        <f t="shared" si="32"/>
        <v>31225175.980664678</v>
      </c>
    </row>
    <row r="157" spans="1:15" s="34" customFormat="1" ht="15" x14ac:dyDescent="0.25">
      <c r="A157" s="33">
        <v>3414</v>
      </c>
      <c r="B157" s="34" t="s">
        <v>96</v>
      </c>
      <c r="C157" s="78">
        <v>60011161</v>
      </c>
      <c r="D157" s="36">
        <f>jan!D157</f>
        <v>5016</v>
      </c>
      <c r="E157" s="37">
        <f t="shared" si="23"/>
        <v>11963.947567783094</v>
      </c>
      <c r="F157" s="38">
        <f t="shared" si="24"/>
        <v>0.66359306079268343</v>
      </c>
      <c r="G157" s="39">
        <f t="shared" si="25"/>
        <v>3639.0570244725245</v>
      </c>
      <c r="H157" s="39">
        <f t="shared" si="26"/>
        <v>1491.766772975667</v>
      </c>
      <c r="I157" s="66">
        <f t="shared" si="27"/>
        <v>5130.8237974481917</v>
      </c>
      <c r="J157" s="81">
        <f t="shared" si="28"/>
        <v>-255.77318484562431</v>
      </c>
      <c r="K157" s="37">
        <f t="shared" si="29"/>
        <v>4875.0506126025675</v>
      </c>
      <c r="L157" s="37">
        <f t="shared" si="30"/>
        <v>25736212.168000128</v>
      </c>
      <c r="M157" s="37">
        <f t="shared" si="31"/>
        <v>24453253.87281448</v>
      </c>
      <c r="N157" s="41">
        <f>'jan-apr'!M157</f>
        <v>14856976.702356255</v>
      </c>
      <c r="O157" s="41">
        <f t="shared" si="32"/>
        <v>9596277.1704582255</v>
      </c>
    </row>
    <row r="158" spans="1:15" s="34" customFormat="1" ht="15" x14ac:dyDescent="0.25">
      <c r="A158" s="33">
        <v>3415</v>
      </c>
      <c r="B158" s="34" t="s">
        <v>97</v>
      </c>
      <c r="C158" s="78">
        <v>112271404</v>
      </c>
      <c r="D158" s="36">
        <f>jan!D158</f>
        <v>7978</v>
      </c>
      <c r="E158" s="37">
        <f t="shared" si="23"/>
        <v>14072.625219353222</v>
      </c>
      <c r="F158" s="38">
        <f t="shared" si="24"/>
        <v>0.78055310672256029</v>
      </c>
      <c r="G158" s="39">
        <f t="shared" si="25"/>
        <v>2373.8504335304478</v>
      </c>
      <c r="H158" s="39">
        <f t="shared" si="26"/>
        <v>753.72959492612233</v>
      </c>
      <c r="I158" s="66">
        <f t="shared" si="27"/>
        <v>3127.5800284565703</v>
      </c>
      <c r="J158" s="81">
        <f t="shared" si="28"/>
        <v>-255.77318484562431</v>
      </c>
      <c r="K158" s="37">
        <f t="shared" si="29"/>
        <v>2871.8068436109461</v>
      </c>
      <c r="L158" s="37">
        <f t="shared" si="30"/>
        <v>24951833.467026517</v>
      </c>
      <c r="M158" s="37">
        <f t="shared" si="31"/>
        <v>22911274.998328127</v>
      </c>
      <c r="N158" s="41">
        <f>'jan-apr'!M158</f>
        <v>13877066.09092867</v>
      </c>
      <c r="O158" s="41">
        <f t="shared" si="32"/>
        <v>9034208.9073994569</v>
      </c>
    </row>
    <row r="159" spans="1:15" s="34" customFormat="1" ht="15" x14ac:dyDescent="0.25">
      <c r="A159" s="33">
        <v>3416</v>
      </c>
      <c r="B159" s="34" t="s">
        <v>98</v>
      </c>
      <c r="C159" s="78">
        <v>71912815</v>
      </c>
      <c r="D159" s="36">
        <f>jan!D159</f>
        <v>6032</v>
      </c>
      <c r="E159" s="37">
        <f t="shared" si="23"/>
        <v>11921.885775862069</v>
      </c>
      <c r="F159" s="38">
        <f t="shared" si="24"/>
        <v>0.66126005882279348</v>
      </c>
      <c r="G159" s="39">
        <f t="shared" si="25"/>
        <v>3664.2940996251396</v>
      </c>
      <c r="H159" s="39">
        <f t="shared" si="26"/>
        <v>1506.4884001480259</v>
      </c>
      <c r="I159" s="66">
        <f t="shared" si="27"/>
        <v>5170.7824997731659</v>
      </c>
      <c r="J159" s="81">
        <f t="shared" si="28"/>
        <v>-255.77318484562431</v>
      </c>
      <c r="K159" s="37">
        <f t="shared" si="29"/>
        <v>4915.0093149275417</v>
      </c>
      <c r="L159" s="37">
        <f t="shared" si="30"/>
        <v>31190160.038631737</v>
      </c>
      <c r="M159" s="37">
        <f t="shared" si="31"/>
        <v>29647336.187642932</v>
      </c>
      <c r="N159" s="41">
        <f>'jan-apr'!M159</f>
        <v>15547204.101238618</v>
      </c>
      <c r="O159" s="41">
        <f t="shared" si="32"/>
        <v>14100132.086404314</v>
      </c>
    </row>
    <row r="160" spans="1:15" s="34" customFormat="1" ht="15" x14ac:dyDescent="0.25">
      <c r="A160" s="33">
        <v>3417</v>
      </c>
      <c r="B160" s="34" t="s">
        <v>99</v>
      </c>
      <c r="C160" s="78">
        <v>55840543</v>
      </c>
      <c r="D160" s="36">
        <f>jan!D160</f>
        <v>4548</v>
      </c>
      <c r="E160" s="37">
        <f t="shared" si="23"/>
        <v>12278.043755496921</v>
      </c>
      <c r="F160" s="38">
        <f t="shared" si="24"/>
        <v>0.68101473949926727</v>
      </c>
      <c r="G160" s="39">
        <f t="shared" si="25"/>
        <v>3450.5993118442279</v>
      </c>
      <c r="H160" s="39">
        <f t="shared" si="26"/>
        <v>1381.8331072758274</v>
      </c>
      <c r="I160" s="66">
        <f t="shared" si="27"/>
        <v>4832.4324191200558</v>
      </c>
      <c r="J160" s="81">
        <f t="shared" si="28"/>
        <v>-255.77318484562431</v>
      </c>
      <c r="K160" s="37">
        <f t="shared" si="29"/>
        <v>4576.6592342744316</v>
      </c>
      <c r="L160" s="37">
        <f t="shared" si="30"/>
        <v>21977902.642158013</v>
      </c>
      <c r="M160" s="37">
        <f t="shared" si="31"/>
        <v>20814646.197480116</v>
      </c>
      <c r="N160" s="41">
        <f>'jan-apr'!M160</f>
        <v>11144697.097949808</v>
      </c>
      <c r="O160" s="41">
        <f t="shared" si="32"/>
        <v>9669949.0995303076</v>
      </c>
    </row>
    <row r="161" spans="1:15" s="34" customFormat="1" ht="15" x14ac:dyDescent="0.25">
      <c r="A161" s="33">
        <v>3418</v>
      </c>
      <c r="B161" s="34" t="s">
        <v>100</v>
      </c>
      <c r="C161" s="78">
        <v>84873668</v>
      </c>
      <c r="D161" s="36">
        <f>jan!D161</f>
        <v>7211</v>
      </c>
      <c r="E161" s="37">
        <f t="shared" si="23"/>
        <v>11770.027458050201</v>
      </c>
      <c r="F161" s="38">
        <f t="shared" si="24"/>
        <v>0.65283707591078477</v>
      </c>
      <c r="G161" s="39">
        <f t="shared" si="25"/>
        <v>3755.4090903122601</v>
      </c>
      <c r="H161" s="39">
        <f t="shared" si="26"/>
        <v>1559.6388113821795</v>
      </c>
      <c r="I161" s="66">
        <f t="shared" si="27"/>
        <v>5315.0479016944391</v>
      </c>
      <c r="J161" s="81">
        <f t="shared" si="28"/>
        <v>-255.77318484562431</v>
      </c>
      <c r="K161" s="37">
        <f t="shared" si="29"/>
        <v>5059.2747168488149</v>
      </c>
      <c r="L161" s="37">
        <f t="shared" si="30"/>
        <v>38326810.419118598</v>
      </c>
      <c r="M161" s="37">
        <f t="shared" si="31"/>
        <v>36482429.983196802</v>
      </c>
      <c r="N161" s="41">
        <f>'jan-apr'!M161</f>
        <v>20238897.214262545</v>
      </c>
      <c r="O161" s="41">
        <f t="shared" si="32"/>
        <v>16243532.768934257</v>
      </c>
    </row>
    <row r="162" spans="1:15" s="34" customFormat="1" ht="15" x14ac:dyDescent="0.25">
      <c r="A162" s="33">
        <v>3419</v>
      </c>
      <c r="B162" s="34" t="s">
        <v>404</v>
      </c>
      <c r="C162" s="78">
        <v>44221693</v>
      </c>
      <c r="D162" s="36">
        <f>jan!D162</f>
        <v>3597</v>
      </c>
      <c r="E162" s="37">
        <f t="shared" si="23"/>
        <v>12294.048651654157</v>
      </c>
      <c r="F162" s="38">
        <f t="shared" si="24"/>
        <v>0.6819024680661534</v>
      </c>
      <c r="G162" s="39">
        <f t="shared" si="25"/>
        <v>3440.9963741498868</v>
      </c>
      <c r="H162" s="39">
        <f t="shared" si="26"/>
        <v>1376.231393620795</v>
      </c>
      <c r="I162" s="66">
        <f t="shared" si="27"/>
        <v>4817.2277677706816</v>
      </c>
      <c r="J162" s="81">
        <f t="shared" si="28"/>
        <v>-255.77318484562431</v>
      </c>
      <c r="K162" s="37">
        <f t="shared" si="29"/>
        <v>4561.4545829250574</v>
      </c>
      <c r="L162" s="37">
        <f t="shared" si="30"/>
        <v>17327568.280671142</v>
      </c>
      <c r="M162" s="37">
        <f t="shared" si="31"/>
        <v>16407552.134781431</v>
      </c>
      <c r="N162" s="41">
        <f>'jan-apr'!M162</f>
        <v>8274494.7691238904</v>
      </c>
      <c r="O162" s="41">
        <f t="shared" si="32"/>
        <v>8133057.365657541</v>
      </c>
    </row>
    <row r="163" spans="1:15" s="34" customFormat="1" ht="15" x14ac:dyDescent="0.25">
      <c r="A163" s="33">
        <v>3420</v>
      </c>
      <c r="B163" s="34" t="s">
        <v>101</v>
      </c>
      <c r="C163" s="78">
        <v>300321288</v>
      </c>
      <c r="D163" s="36">
        <f>jan!D163</f>
        <v>21435</v>
      </c>
      <c r="E163" s="37">
        <f t="shared" si="23"/>
        <v>14010.790202939119</v>
      </c>
      <c r="F163" s="38">
        <f t="shared" si="24"/>
        <v>0.77712336185165365</v>
      </c>
      <c r="G163" s="39">
        <f t="shared" si="25"/>
        <v>2410.9514433789095</v>
      </c>
      <c r="H163" s="39">
        <f t="shared" si="26"/>
        <v>775.37185067105838</v>
      </c>
      <c r="I163" s="66">
        <f t="shared" si="27"/>
        <v>3186.3232940499679</v>
      </c>
      <c r="J163" s="81">
        <f t="shared" si="28"/>
        <v>-255.77318484562431</v>
      </c>
      <c r="K163" s="37">
        <f t="shared" si="29"/>
        <v>2930.5501092043437</v>
      </c>
      <c r="L163" s="37">
        <f t="shared" si="30"/>
        <v>68298839.807961062</v>
      </c>
      <c r="M163" s="37">
        <f t="shared" si="31"/>
        <v>62816341.590795107</v>
      </c>
      <c r="N163" s="41">
        <f>'jan-apr'!M163</f>
        <v>36210903.498615697</v>
      </c>
      <c r="O163" s="41">
        <f t="shared" si="32"/>
        <v>26605438.09217941</v>
      </c>
    </row>
    <row r="164" spans="1:15" s="34" customFormat="1" ht="15" x14ac:dyDescent="0.25">
      <c r="A164" s="33">
        <v>3421</v>
      </c>
      <c r="B164" s="34" t="s">
        <v>102</v>
      </c>
      <c r="C164" s="78">
        <v>92131775</v>
      </c>
      <c r="D164" s="36">
        <f>jan!D164</f>
        <v>6603</v>
      </c>
      <c r="E164" s="37">
        <f t="shared" si="23"/>
        <v>13953.017567772225</v>
      </c>
      <c r="F164" s="38">
        <f t="shared" si="24"/>
        <v>0.77391894127197014</v>
      </c>
      <c r="G164" s="39">
        <f t="shared" si="25"/>
        <v>2445.6150244790456</v>
      </c>
      <c r="H164" s="39">
        <f t="shared" si="26"/>
        <v>795.59227297947109</v>
      </c>
      <c r="I164" s="66">
        <f t="shared" si="27"/>
        <v>3241.2072974585167</v>
      </c>
      <c r="J164" s="81">
        <f t="shared" si="28"/>
        <v>-255.77318484562431</v>
      </c>
      <c r="K164" s="37">
        <f t="shared" si="29"/>
        <v>2985.4341126128925</v>
      </c>
      <c r="L164" s="37">
        <f t="shared" si="30"/>
        <v>21401691.785118587</v>
      </c>
      <c r="M164" s="37">
        <f t="shared" si="31"/>
        <v>19712821.44558293</v>
      </c>
      <c r="N164" s="41">
        <f>'jan-apr'!M164</f>
        <v>10820665.689734522</v>
      </c>
      <c r="O164" s="41">
        <f t="shared" si="32"/>
        <v>8892155.7558484077</v>
      </c>
    </row>
    <row r="165" spans="1:15" s="34" customFormat="1" ht="15" x14ac:dyDescent="0.25">
      <c r="A165" s="33">
        <v>3422</v>
      </c>
      <c r="B165" s="34" t="s">
        <v>103</v>
      </c>
      <c r="C165" s="78">
        <v>60500855</v>
      </c>
      <c r="D165" s="36">
        <f>jan!D165</f>
        <v>4195</v>
      </c>
      <c r="E165" s="37">
        <f t="shared" si="23"/>
        <v>14422.134684147795</v>
      </c>
      <c r="F165" s="38">
        <f t="shared" si="24"/>
        <v>0.79993902046089849</v>
      </c>
      <c r="G165" s="39">
        <f t="shared" si="25"/>
        <v>2164.1447546537038</v>
      </c>
      <c r="H165" s="39">
        <f t="shared" si="26"/>
        <v>631.40128224802163</v>
      </c>
      <c r="I165" s="66">
        <f t="shared" si="27"/>
        <v>2795.5460369017255</v>
      </c>
      <c r="J165" s="81">
        <f t="shared" si="28"/>
        <v>-255.77318484562431</v>
      </c>
      <c r="K165" s="37">
        <f t="shared" si="29"/>
        <v>2539.7728520561013</v>
      </c>
      <c r="L165" s="37">
        <f t="shared" si="30"/>
        <v>11727315.624802738</v>
      </c>
      <c r="M165" s="37">
        <f t="shared" si="31"/>
        <v>10654347.114375345</v>
      </c>
      <c r="N165" s="41">
        <f>'jan-apr'!M165</f>
        <v>3868399.3636432402</v>
      </c>
      <c r="O165" s="41">
        <f t="shared" si="32"/>
        <v>6785947.7507321052</v>
      </c>
    </row>
    <row r="166" spans="1:15" s="34" customFormat="1" ht="15" x14ac:dyDescent="0.25">
      <c r="A166" s="33">
        <v>3423</v>
      </c>
      <c r="B166" s="34" t="s">
        <v>104</v>
      </c>
      <c r="C166" s="78">
        <v>29719630</v>
      </c>
      <c r="D166" s="36">
        <f>jan!D166</f>
        <v>2318</v>
      </c>
      <c r="E166" s="37">
        <f t="shared" si="23"/>
        <v>12821.238136324417</v>
      </c>
      <c r="F166" s="38">
        <f t="shared" si="24"/>
        <v>0.71114359285109596</v>
      </c>
      <c r="G166" s="39">
        <f t="shared" si="25"/>
        <v>3124.6826833477307</v>
      </c>
      <c r="H166" s="39">
        <f t="shared" si="26"/>
        <v>1191.7150739862041</v>
      </c>
      <c r="I166" s="66">
        <f t="shared" si="27"/>
        <v>4316.3977573339344</v>
      </c>
      <c r="J166" s="81">
        <f t="shared" si="28"/>
        <v>-255.77318484562431</v>
      </c>
      <c r="K166" s="37">
        <f t="shared" si="29"/>
        <v>4060.6245724883102</v>
      </c>
      <c r="L166" s="37">
        <f t="shared" si="30"/>
        <v>10005410.001500059</v>
      </c>
      <c r="M166" s="37">
        <f t="shared" si="31"/>
        <v>9412527.759027902</v>
      </c>
      <c r="N166" s="41">
        <f>'jan-apr'!M166</f>
        <v>6177869.3060131166</v>
      </c>
      <c r="O166" s="41">
        <f t="shared" si="32"/>
        <v>3234658.4530147854</v>
      </c>
    </row>
    <row r="167" spans="1:15" s="34" customFormat="1" ht="15" x14ac:dyDescent="0.25">
      <c r="A167" s="33">
        <v>3424</v>
      </c>
      <c r="B167" s="34" t="s">
        <v>105</v>
      </c>
      <c r="C167" s="78">
        <v>23872331</v>
      </c>
      <c r="D167" s="36">
        <f>jan!D167</f>
        <v>1722</v>
      </c>
      <c r="E167" s="37">
        <f t="shared" si="23"/>
        <v>13863.142276422765</v>
      </c>
      <c r="F167" s="38">
        <f t="shared" si="24"/>
        <v>0.768933912765424</v>
      </c>
      <c r="G167" s="39">
        <f t="shared" si="25"/>
        <v>2499.5401992887223</v>
      </c>
      <c r="H167" s="39">
        <f t="shared" si="26"/>
        <v>827.04862495178236</v>
      </c>
      <c r="I167" s="66">
        <f t="shared" si="27"/>
        <v>3326.5888242405044</v>
      </c>
      <c r="J167" s="81">
        <f t="shared" si="28"/>
        <v>-255.77318484562431</v>
      </c>
      <c r="K167" s="37">
        <f t="shared" si="29"/>
        <v>3070.8156393948802</v>
      </c>
      <c r="L167" s="37">
        <f t="shared" si="30"/>
        <v>5728385.9553421484</v>
      </c>
      <c r="M167" s="37">
        <f t="shared" si="31"/>
        <v>5287944.5310379835</v>
      </c>
      <c r="N167" s="41">
        <f>'jan-apr'!M167</f>
        <v>2556113.4174955091</v>
      </c>
      <c r="O167" s="41">
        <f t="shared" si="32"/>
        <v>2731831.1135424743</v>
      </c>
    </row>
    <row r="168" spans="1:15" s="34" customFormat="1" ht="15" x14ac:dyDescent="0.25">
      <c r="A168" s="33">
        <v>3425</v>
      </c>
      <c r="B168" s="34" t="s">
        <v>106</v>
      </c>
      <c r="C168" s="78">
        <v>14377643</v>
      </c>
      <c r="D168" s="36">
        <f>jan!D168</f>
        <v>1253</v>
      </c>
      <c r="E168" s="37">
        <f t="shared" si="23"/>
        <v>11474.575418994413</v>
      </c>
      <c r="F168" s="38">
        <f t="shared" si="24"/>
        <v>0.63644951471464362</v>
      </c>
      <c r="G168" s="39">
        <f t="shared" si="25"/>
        <v>3932.6803137457332</v>
      </c>
      <c r="H168" s="39">
        <f t="shared" si="26"/>
        <v>1663.0470250517055</v>
      </c>
      <c r="I168" s="66">
        <f t="shared" si="27"/>
        <v>5595.7273387974383</v>
      </c>
      <c r="J168" s="81">
        <f t="shared" si="28"/>
        <v>-255.77318484562431</v>
      </c>
      <c r="K168" s="37">
        <f t="shared" si="29"/>
        <v>5339.9541539518141</v>
      </c>
      <c r="L168" s="37">
        <f t="shared" si="30"/>
        <v>7011446.3555131899</v>
      </c>
      <c r="M168" s="37">
        <f t="shared" si="31"/>
        <v>6690962.5549016232</v>
      </c>
      <c r="N168" s="41">
        <f>'jan-apr'!M168</f>
        <v>3795037.5350881945</v>
      </c>
      <c r="O168" s="41">
        <f t="shared" si="32"/>
        <v>2895925.0198134286</v>
      </c>
    </row>
    <row r="169" spans="1:15" s="34" customFormat="1" ht="15" x14ac:dyDescent="0.25">
      <c r="A169" s="33">
        <v>3426</v>
      </c>
      <c r="B169" s="34" t="s">
        <v>107</v>
      </c>
      <c r="C169" s="78">
        <v>17247027</v>
      </c>
      <c r="D169" s="36">
        <f>jan!D169</f>
        <v>1551</v>
      </c>
      <c r="E169" s="37">
        <f t="shared" si="23"/>
        <v>11119.940038684719</v>
      </c>
      <c r="F169" s="38">
        <f t="shared" si="24"/>
        <v>0.61677928662715176</v>
      </c>
      <c r="G169" s="39">
        <f t="shared" si="25"/>
        <v>4145.4615419315496</v>
      </c>
      <c r="H169" s="39">
        <f t="shared" si="26"/>
        <v>1787.1694081600981</v>
      </c>
      <c r="I169" s="66">
        <f t="shared" si="27"/>
        <v>5932.6309500916477</v>
      </c>
      <c r="J169" s="81">
        <f t="shared" si="28"/>
        <v>-255.77318484562431</v>
      </c>
      <c r="K169" s="37">
        <f t="shared" si="29"/>
        <v>5676.8577652460235</v>
      </c>
      <c r="L169" s="37">
        <f t="shared" si="30"/>
        <v>9201510.6035921462</v>
      </c>
      <c r="M169" s="37">
        <f t="shared" si="31"/>
        <v>8804806.3938965816</v>
      </c>
      <c r="N169" s="41">
        <f>'jan-apr'!M169</f>
        <v>5278536.9293469992</v>
      </c>
      <c r="O169" s="41">
        <f t="shared" si="32"/>
        <v>3526269.4645495825</v>
      </c>
    </row>
    <row r="170" spans="1:15" s="34" customFormat="1" ht="15" x14ac:dyDescent="0.25">
      <c r="A170" s="33">
        <v>3427</v>
      </c>
      <c r="B170" s="34" t="s">
        <v>108</v>
      </c>
      <c r="C170" s="78">
        <v>75938222</v>
      </c>
      <c r="D170" s="36">
        <f>jan!D170</f>
        <v>5581</v>
      </c>
      <c r="E170" s="37">
        <f t="shared" si="23"/>
        <v>13606.561906468374</v>
      </c>
      <c r="F170" s="38">
        <f t="shared" si="24"/>
        <v>0.75470240998820959</v>
      </c>
      <c r="G170" s="39">
        <f t="shared" si="25"/>
        <v>2653.4884212613565</v>
      </c>
      <c r="H170" s="39">
        <f t="shared" si="26"/>
        <v>916.85175443581898</v>
      </c>
      <c r="I170" s="66">
        <f t="shared" si="27"/>
        <v>3570.3401756971753</v>
      </c>
      <c r="J170" s="81">
        <f t="shared" si="28"/>
        <v>-255.77318484562431</v>
      </c>
      <c r="K170" s="37">
        <f t="shared" si="29"/>
        <v>3314.5669908515511</v>
      </c>
      <c r="L170" s="37">
        <f t="shared" si="30"/>
        <v>19926068.520565934</v>
      </c>
      <c r="M170" s="37">
        <f t="shared" si="31"/>
        <v>18498598.375942506</v>
      </c>
      <c r="N170" s="41">
        <f>'jan-apr'!M170</f>
        <v>8977264.9728469439</v>
      </c>
      <c r="O170" s="41">
        <f t="shared" si="32"/>
        <v>9521333.403095562</v>
      </c>
    </row>
    <row r="171" spans="1:15" s="34" customFormat="1" ht="15" x14ac:dyDescent="0.25">
      <c r="A171" s="33">
        <v>3428</v>
      </c>
      <c r="B171" s="34" t="s">
        <v>109</v>
      </c>
      <c r="C171" s="78">
        <v>33946046</v>
      </c>
      <c r="D171" s="36">
        <f>jan!D171</f>
        <v>2445</v>
      </c>
      <c r="E171" s="37">
        <f t="shared" si="23"/>
        <v>13883.863394683027</v>
      </c>
      <c r="F171" s="38">
        <f t="shared" si="24"/>
        <v>0.77008323160115699</v>
      </c>
      <c r="G171" s="39">
        <f t="shared" si="25"/>
        <v>2487.1075283325649</v>
      </c>
      <c r="H171" s="39">
        <f t="shared" si="26"/>
        <v>819.79623356069055</v>
      </c>
      <c r="I171" s="66">
        <f t="shared" si="27"/>
        <v>3306.9037618932553</v>
      </c>
      <c r="J171" s="81">
        <f t="shared" si="28"/>
        <v>-255.77318484562431</v>
      </c>
      <c r="K171" s="37">
        <f t="shared" si="29"/>
        <v>3051.130577047631</v>
      </c>
      <c r="L171" s="37">
        <f t="shared" si="30"/>
        <v>8085379.697829009</v>
      </c>
      <c r="M171" s="37">
        <f t="shared" si="31"/>
        <v>7460014.2608814575</v>
      </c>
      <c r="N171" s="41">
        <f>'jan-apr'!M171</f>
        <v>3675058.4621234131</v>
      </c>
      <c r="O171" s="41">
        <f t="shared" si="32"/>
        <v>3784955.7987580444</v>
      </c>
    </row>
    <row r="172" spans="1:15" s="34" customFormat="1" ht="15" x14ac:dyDescent="0.25">
      <c r="A172" s="33">
        <v>3429</v>
      </c>
      <c r="B172" s="34" t="s">
        <v>110</v>
      </c>
      <c r="C172" s="78">
        <v>18794074</v>
      </c>
      <c r="D172" s="36">
        <f>jan!D172</f>
        <v>1530</v>
      </c>
      <c r="E172" s="37">
        <f t="shared" si="23"/>
        <v>12283.708496732026</v>
      </c>
      <c r="F172" s="38">
        <f t="shared" si="24"/>
        <v>0.68132894038935843</v>
      </c>
      <c r="G172" s="39">
        <f t="shared" si="25"/>
        <v>3447.200467103165</v>
      </c>
      <c r="H172" s="39">
        <f t="shared" si="26"/>
        <v>1379.8504478435407</v>
      </c>
      <c r="I172" s="66">
        <f t="shared" si="27"/>
        <v>4827.0509149467052</v>
      </c>
      <c r="J172" s="81">
        <f t="shared" si="28"/>
        <v>-255.77318484562431</v>
      </c>
      <c r="K172" s="37">
        <f t="shared" si="29"/>
        <v>4571.277730101081</v>
      </c>
      <c r="L172" s="37">
        <f t="shared" si="30"/>
        <v>7385387.8998684594</v>
      </c>
      <c r="M172" s="37">
        <f t="shared" si="31"/>
        <v>6994054.9270546539</v>
      </c>
      <c r="N172" s="41">
        <f>'jan-apr'!M172</f>
        <v>3668841.9413287612</v>
      </c>
      <c r="O172" s="41">
        <f t="shared" si="32"/>
        <v>3325212.9857258927</v>
      </c>
    </row>
    <row r="173" spans="1:15" s="34" customFormat="1" ht="15" x14ac:dyDescent="0.25">
      <c r="A173" s="33">
        <v>3430</v>
      </c>
      <c r="B173" s="34" t="s">
        <v>111</v>
      </c>
      <c r="C173" s="78">
        <v>25830967</v>
      </c>
      <c r="D173" s="36">
        <f>jan!D173</f>
        <v>1855</v>
      </c>
      <c r="E173" s="37">
        <f t="shared" si="23"/>
        <v>13925.049595687331</v>
      </c>
      <c r="F173" s="38">
        <f t="shared" si="24"/>
        <v>0.77236766799073675</v>
      </c>
      <c r="G173" s="39">
        <f t="shared" si="25"/>
        <v>2462.3958077299822</v>
      </c>
      <c r="H173" s="39">
        <f t="shared" si="26"/>
        <v>805.38106320918405</v>
      </c>
      <c r="I173" s="66">
        <f t="shared" si="27"/>
        <v>3267.7768709391662</v>
      </c>
      <c r="J173" s="81">
        <f t="shared" si="28"/>
        <v>-255.77318484562431</v>
      </c>
      <c r="K173" s="37">
        <f t="shared" si="29"/>
        <v>3012.003686093542</v>
      </c>
      <c r="L173" s="37">
        <f t="shared" si="30"/>
        <v>6061726.0955921533</v>
      </c>
      <c r="M173" s="37">
        <f t="shared" si="31"/>
        <v>5587266.8377035204</v>
      </c>
      <c r="N173" s="41">
        <f>'jan-apr'!M173</f>
        <v>2489166.8416110151</v>
      </c>
      <c r="O173" s="41">
        <f t="shared" si="32"/>
        <v>3098099.9960925053</v>
      </c>
    </row>
    <row r="174" spans="1:15" s="34" customFormat="1" ht="15" x14ac:dyDescent="0.25">
      <c r="A174" s="33">
        <v>3431</v>
      </c>
      <c r="B174" s="34" t="s">
        <v>114</v>
      </c>
      <c r="C174" s="78">
        <v>30417665</v>
      </c>
      <c r="D174" s="36">
        <f>jan!D174</f>
        <v>2498</v>
      </c>
      <c r="E174" s="37">
        <f t="shared" si="23"/>
        <v>12176.807445956765</v>
      </c>
      <c r="F174" s="38">
        <f t="shared" si="24"/>
        <v>0.67539956005030255</v>
      </c>
      <c r="G174" s="39">
        <f t="shared" si="25"/>
        <v>3511.3410975683219</v>
      </c>
      <c r="H174" s="39">
        <f t="shared" si="26"/>
        <v>1417.2658156148821</v>
      </c>
      <c r="I174" s="66">
        <f t="shared" si="27"/>
        <v>4928.6069131832037</v>
      </c>
      <c r="J174" s="81">
        <f t="shared" si="28"/>
        <v>-255.77318484562431</v>
      </c>
      <c r="K174" s="37">
        <f t="shared" si="29"/>
        <v>4672.8337283375795</v>
      </c>
      <c r="L174" s="37">
        <f t="shared" si="30"/>
        <v>12311660.069131643</v>
      </c>
      <c r="M174" s="37">
        <f t="shared" si="31"/>
        <v>11672738.653387273</v>
      </c>
      <c r="N174" s="41">
        <f>'jan-apr'!M174</f>
        <v>6855013.6461694418</v>
      </c>
      <c r="O174" s="41">
        <f t="shared" si="32"/>
        <v>4817725.007217831</v>
      </c>
    </row>
    <row r="175" spans="1:15" s="34" customFormat="1" ht="15" x14ac:dyDescent="0.25">
      <c r="A175" s="33">
        <v>3432</v>
      </c>
      <c r="B175" s="34" t="s">
        <v>115</v>
      </c>
      <c r="C175" s="78">
        <v>26098903</v>
      </c>
      <c r="D175" s="36">
        <f>jan!D175</f>
        <v>1986</v>
      </c>
      <c r="E175" s="37">
        <f t="shared" si="23"/>
        <v>13141.441591137966</v>
      </c>
      <c r="F175" s="38">
        <f t="shared" si="24"/>
        <v>0.72890401761493395</v>
      </c>
      <c r="G175" s="39">
        <f t="shared" si="25"/>
        <v>2932.5606104596013</v>
      </c>
      <c r="H175" s="39">
        <f t="shared" si="26"/>
        <v>1079.6438648014619</v>
      </c>
      <c r="I175" s="66">
        <f t="shared" si="27"/>
        <v>4012.2044752610632</v>
      </c>
      <c r="J175" s="81">
        <f t="shared" si="28"/>
        <v>-255.77318484562431</v>
      </c>
      <c r="K175" s="37">
        <f t="shared" si="29"/>
        <v>3756.431290415439</v>
      </c>
      <c r="L175" s="37">
        <f t="shared" si="30"/>
        <v>7968238.0878684716</v>
      </c>
      <c r="M175" s="37">
        <f t="shared" si="31"/>
        <v>7460272.5427650614</v>
      </c>
      <c r="N175" s="41">
        <f>'jan-apr'!M175</f>
        <v>3375802.5097247842</v>
      </c>
      <c r="O175" s="41">
        <f t="shared" si="32"/>
        <v>4084470.0330402772</v>
      </c>
    </row>
    <row r="176" spans="1:15" s="34" customFormat="1" ht="15" x14ac:dyDescent="0.25">
      <c r="A176" s="33">
        <v>3433</v>
      </c>
      <c r="B176" s="34" t="s">
        <v>116</v>
      </c>
      <c r="C176" s="78">
        <v>35845613</v>
      </c>
      <c r="D176" s="36">
        <f>jan!D176</f>
        <v>2151</v>
      </c>
      <c r="E176" s="37">
        <f t="shared" si="23"/>
        <v>16664.627150162716</v>
      </c>
      <c r="F176" s="38">
        <f t="shared" si="24"/>
        <v>0.92432124722145237</v>
      </c>
      <c r="G176" s="39">
        <f t="shared" si="25"/>
        <v>818.64927504475122</v>
      </c>
      <c r="H176" s="39">
        <f t="shared" si="26"/>
        <v>0</v>
      </c>
      <c r="I176" s="66">
        <f t="shared" si="27"/>
        <v>818.64927504475122</v>
      </c>
      <c r="J176" s="81">
        <f t="shared" si="28"/>
        <v>-255.77318484562431</v>
      </c>
      <c r="K176" s="37">
        <f t="shared" si="29"/>
        <v>562.87609019912691</v>
      </c>
      <c r="L176" s="37">
        <f t="shared" si="30"/>
        <v>1760914.5906212598</v>
      </c>
      <c r="M176" s="37">
        <f t="shared" si="31"/>
        <v>1210746.4700183219</v>
      </c>
      <c r="N176" s="41">
        <f>'jan-apr'!M176</f>
        <v>-325510.34883089992</v>
      </c>
      <c r="O176" s="41">
        <f t="shared" si="32"/>
        <v>1536256.8188492218</v>
      </c>
    </row>
    <row r="177" spans="1:15" s="34" customFormat="1" ht="15" x14ac:dyDescent="0.25">
      <c r="A177" s="33">
        <v>3434</v>
      </c>
      <c r="B177" s="34" t="s">
        <v>117</v>
      </c>
      <c r="C177" s="78">
        <v>28165216</v>
      </c>
      <c r="D177" s="36">
        <f>jan!D177</f>
        <v>2211</v>
      </c>
      <c r="E177" s="37">
        <f t="shared" si="23"/>
        <v>12738.677521483492</v>
      </c>
      <c r="F177" s="38">
        <f t="shared" si="24"/>
        <v>0.70656428064725896</v>
      </c>
      <c r="G177" s="39">
        <f t="shared" si="25"/>
        <v>3174.2190522522856</v>
      </c>
      <c r="H177" s="39">
        <f t="shared" si="26"/>
        <v>1220.6112891805276</v>
      </c>
      <c r="I177" s="66">
        <f t="shared" si="27"/>
        <v>4394.8303414328129</v>
      </c>
      <c r="J177" s="81">
        <f t="shared" si="28"/>
        <v>-255.77318484562431</v>
      </c>
      <c r="K177" s="37">
        <f t="shared" si="29"/>
        <v>4139.0571565871887</v>
      </c>
      <c r="L177" s="37">
        <f t="shared" si="30"/>
        <v>9716969.8849079497</v>
      </c>
      <c r="M177" s="37">
        <f t="shared" si="31"/>
        <v>9151455.3732142746</v>
      </c>
      <c r="N177" s="41">
        <f>'jan-apr'!M177</f>
        <v>4267352.7099201893</v>
      </c>
      <c r="O177" s="41">
        <f t="shared" si="32"/>
        <v>4884102.6632940853</v>
      </c>
    </row>
    <row r="178" spans="1:15" s="34" customFormat="1" ht="15" x14ac:dyDescent="0.25">
      <c r="A178" s="33">
        <v>3435</v>
      </c>
      <c r="B178" s="34" t="s">
        <v>118</v>
      </c>
      <c r="C178" s="78">
        <v>42775301</v>
      </c>
      <c r="D178" s="36">
        <f>jan!D178</f>
        <v>3591</v>
      </c>
      <c r="E178" s="37">
        <f t="shared" si="23"/>
        <v>11911.807574491784</v>
      </c>
      <c r="F178" s="38">
        <f t="shared" si="24"/>
        <v>0.66070106067801715</v>
      </c>
      <c r="G178" s="39">
        <f t="shared" si="25"/>
        <v>3670.3410204473103</v>
      </c>
      <c r="H178" s="39">
        <f t="shared" si="26"/>
        <v>1510.0157706276254</v>
      </c>
      <c r="I178" s="66">
        <f t="shared" si="27"/>
        <v>5180.3567910749352</v>
      </c>
      <c r="J178" s="81">
        <f t="shared" si="28"/>
        <v>-255.77318484562431</v>
      </c>
      <c r="K178" s="37">
        <f t="shared" si="29"/>
        <v>4924.583606229311</v>
      </c>
      <c r="L178" s="37">
        <f t="shared" si="30"/>
        <v>18602661.236750092</v>
      </c>
      <c r="M178" s="37">
        <f t="shared" si="31"/>
        <v>17684179.729969457</v>
      </c>
      <c r="N178" s="41">
        <f>'jan-apr'!M178</f>
        <v>9953026.351118682</v>
      </c>
      <c r="O178" s="41">
        <f t="shared" si="32"/>
        <v>7731153.3788507748</v>
      </c>
    </row>
    <row r="179" spans="1:15" s="34" customFormat="1" ht="15" x14ac:dyDescent="0.25">
      <c r="A179" s="33">
        <v>3436</v>
      </c>
      <c r="B179" s="34" t="s">
        <v>119</v>
      </c>
      <c r="C179" s="78">
        <v>91246602</v>
      </c>
      <c r="D179" s="36">
        <f>jan!D179</f>
        <v>5628</v>
      </c>
      <c r="E179" s="37">
        <f t="shared" si="23"/>
        <v>16212.971215351812</v>
      </c>
      <c r="F179" s="38">
        <f t="shared" si="24"/>
        <v>0.89926967101650201</v>
      </c>
      <c r="G179" s="39">
        <f t="shared" si="25"/>
        <v>1089.6428359312936</v>
      </c>
      <c r="H179" s="39">
        <f t="shared" si="26"/>
        <v>4.6084963266157501</v>
      </c>
      <c r="I179" s="66">
        <f t="shared" si="27"/>
        <v>1094.2513322579093</v>
      </c>
      <c r="J179" s="81">
        <f t="shared" si="28"/>
        <v>-255.77318484562431</v>
      </c>
      <c r="K179" s="37">
        <f t="shared" si="29"/>
        <v>838.47814741228501</v>
      </c>
      <c r="L179" s="37">
        <f t="shared" si="30"/>
        <v>6158446.4979475141</v>
      </c>
      <c r="M179" s="37">
        <f t="shared" si="31"/>
        <v>4718955.0136363404</v>
      </c>
      <c r="N179" s="41">
        <f>'jan-apr'!M179</f>
        <v>4625591.9888877543</v>
      </c>
      <c r="O179" s="41">
        <f t="shared" si="32"/>
        <v>93363.024748586118</v>
      </c>
    </row>
    <row r="180" spans="1:15" s="34" customFormat="1" ht="15" x14ac:dyDescent="0.25">
      <c r="A180" s="33">
        <v>3437</v>
      </c>
      <c r="B180" s="34" t="s">
        <v>120</v>
      </c>
      <c r="C180" s="78">
        <v>62756955</v>
      </c>
      <c r="D180" s="36">
        <f>jan!D180</f>
        <v>5531</v>
      </c>
      <c r="E180" s="37">
        <f t="shared" si="23"/>
        <v>11346.403001265593</v>
      </c>
      <c r="F180" s="38">
        <f t="shared" si="24"/>
        <v>0.62934029541156822</v>
      </c>
      <c r="G180" s="39">
        <f t="shared" si="25"/>
        <v>4009.583764383025</v>
      </c>
      <c r="H180" s="39">
        <f t="shared" si="26"/>
        <v>1707.9073712567924</v>
      </c>
      <c r="I180" s="66">
        <f t="shared" si="27"/>
        <v>5717.491135639817</v>
      </c>
      <c r="J180" s="81">
        <f t="shared" si="28"/>
        <v>-255.77318484562431</v>
      </c>
      <c r="K180" s="37">
        <f t="shared" si="29"/>
        <v>5461.7179507941928</v>
      </c>
      <c r="L180" s="37">
        <f t="shared" si="30"/>
        <v>31623443.471223827</v>
      </c>
      <c r="M180" s="37">
        <f t="shared" si="31"/>
        <v>30208761.985842679</v>
      </c>
      <c r="N180" s="41">
        <f>'jan-apr'!M180</f>
        <v>16587198.722803514</v>
      </c>
      <c r="O180" s="41">
        <f t="shared" si="32"/>
        <v>13621563.263039164</v>
      </c>
    </row>
    <row r="181" spans="1:15" s="34" customFormat="1" ht="15" x14ac:dyDescent="0.25">
      <c r="A181" s="33">
        <v>3438</v>
      </c>
      <c r="B181" s="34" t="s">
        <v>121</v>
      </c>
      <c r="C181" s="78">
        <v>45143044</v>
      </c>
      <c r="D181" s="36">
        <f>jan!D181</f>
        <v>3064</v>
      </c>
      <c r="E181" s="37">
        <f t="shared" si="23"/>
        <v>14733.369451697128</v>
      </c>
      <c r="F181" s="38">
        <f t="shared" si="24"/>
        <v>0.81720198745845707</v>
      </c>
      <c r="G181" s="39">
        <f t="shared" si="25"/>
        <v>1977.403894124104</v>
      </c>
      <c r="H181" s="39">
        <f t="shared" si="26"/>
        <v>522.46911360575507</v>
      </c>
      <c r="I181" s="66">
        <f t="shared" si="27"/>
        <v>2499.8730077298592</v>
      </c>
      <c r="J181" s="81">
        <f t="shared" si="28"/>
        <v>-255.77318484562431</v>
      </c>
      <c r="K181" s="37">
        <f t="shared" si="29"/>
        <v>2244.099822884235</v>
      </c>
      <c r="L181" s="37">
        <f t="shared" si="30"/>
        <v>7659610.8956842888</v>
      </c>
      <c r="M181" s="37">
        <f t="shared" si="31"/>
        <v>6875921.8573172959</v>
      </c>
      <c r="N181" s="41">
        <f>'jan-apr'!M181</f>
        <v>4171213.6446609977</v>
      </c>
      <c r="O181" s="41">
        <f t="shared" si="32"/>
        <v>2704708.2126562982</v>
      </c>
    </row>
    <row r="182" spans="1:15" s="34" customFormat="1" ht="15" x14ac:dyDescent="0.25">
      <c r="A182" s="33">
        <v>3439</v>
      </c>
      <c r="B182" s="34" t="s">
        <v>122</v>
      </c>
      <c r="C182" s="78">
        <v>61168174</v>
      </c>
      <c r="D182" s="36">
        <f>jan!D182</f>
        <v>4385</v>
      </c>
      <c r="E182" s="37">
        <f t="shared" si="23"/>
        <v>13949.412542759406</v>
      </c>
      <c r="F182" s="38">
        <f t="shared" si="24"/>
        <v>0.77371898473012335</v>
      </c>
      <c r="G182" s="39">
        <f t="shared" si="25"/>
        <v>2447.7780394867373</v>
      </c>
      <c r="H182" s="39">
        <f t="shared" si="26"/>
        <v>796.85403173395775</v>
      </c>
      <c r="I182" s="66">
        <f t="shared" si="27"/>
        <v>3244.6320712206953</v>
      </c>
      <c r="J182" s="81">
        <f t="shared" si="28"/>
        <v>-255.77318484562431</v>
      </c>
      <c r="K182" s="37">
        <f t="shared" si="29"/>
        <v>2988.8588863750711</v>
      </c>
      <c r="L182" s="37">
        <f t="shared" si="30"/>
        <v>14227711.632302748</v>
      </c>
      <c r="M182" s="37">
        <f t="shared" si="31"/>
        <v>13106146.216754686</v>
      </c>
      <c r="N182" s="41">
        <f>'jan-apr'!M182</f>
        <v>5630032.4338082476</v>
      </c>
      <c r="O182" s="41">
        <f t="shared" si="32"/>
        <v>7476113.7829464385</v>
      </c>
    </row>
    <row r="183" spans="1:15" s="34" customFormat="1" ht="15" x14ac:dyDescent="0.25">
      <c r="A183" s="33">
        <v>3440</v>
      </c>
      <c r="B183" s="34" t="s">
        <v>123</v>
      </c>
      <c r="C183" s="78">
        <v>80785177</v>
      </c>
      <c r="D183" s="36">
        <f>jan!D183</f>
        <v>5082</v>
      </c>
      <c r="E183" s="37">
        <f t="shared" si="23"/>
        <v>15896.335497835498</v>
      </c>
      <c r="F183" s="38">
        <f t="shared" si="24"/>
        <v>0.88170713459175631</v>
      </c>
      <c r="G183" s="39">
        <f t="shared" si="25"/>
        <v>1279.624266441082</v>
      </c>
      <c r="H183" s="39">
        <f t="shared" si="26"/>
        <v>115.4309974573256</v>
      </c>
      <c r="I183" s="66">
        <f t="shared" si="27"/>
        <v>1395.0552638984077</v>
      </c>
      <c r="J183" s="81">
        <f t="shared" si="28"/>
        <v>-255.77318484562431</v>
      </c>
      <c r="K183" s="37">
        <f t="shared" si="29"/>
        <v>1139.2820790527835</v>
      </c>
      <c r="L183" s="37">
        <f t="shared" si="30"/>
        <v>7089670.8511317084</v>
      </c>
      <c r="M183" s="37">
        <f t="shared" si="31"/>
        <v>5789831.5257462459</v>
      </c>
      <c r="N183" s="41">
        <f>'jan-apr'!M183</f>
        <v>2301572.7220090036</v>
      </c>
      <c r="O183" s="41">
        <f t="shared" si="32"/>
        <v>3488258.8037372422</v>
      </c>
    </row>
    <row r="184" spans="1:15" s="34" customFormat="1" ht="15" x14ac:dyDescent="0.25">
      <c r="A184" s="33">
        <v>3441</v>
      </c>
      <c r="B184" s="34" t="s">
        <v>124</v>
      </c>
      <c r="C184" s="78">
        <v>86583963</v>
      </c>
      <c r="D184" s="36">
        <f>jan!D184</f>
        <v>6079</v>
      </c>
      <c r="E184" s="37">
        <f t="shared" si="23"/>
        <v>14243.126007567034</v>
      </c>
      <c r="F184" s="38">
        <f t="shared" si="24"/>
        <v>0.79001011405875465</v>
      </c>
      <c r="G184" s="39">
        <f t="shared" si="25"/>
        <v>2271.5499606021604</v>
      </c>
      <c r="H184" s="39">
        <f t="shared" si="26"/>
        <v>694.05431905128796</v>
      </c>
      <c r="I184" s="66">
        <f t="shared" si="27"/>
        <v>2965.6042796534484</v>
      </c>
      <c r="J184" s="81">
        <f t="shared" si="28"/>
        <v>-255.77318484562431</v>
      </c>
      <c r="K184" s="37">
        <f t="shared" si="29"/>
        <v>2709.8310948078242</v>
      </c>
      <c r="L184" s="37">
        <f t="shared" si="30"/>
        <v>18027908.416013312</v>
      </c>
      <c r="M184" s="37">
        <f t="shared" si="31"/>
        <v>16473063.225336764</v>
      </c>
      <c r="N184" s="41">
        <f>'jan-apr'!M184</f>
        <v>8215677.517279434</v>
      </c>
      <c r="O184" s="41">
        <f t="shared" si="32"/>
        <v>8257385.70805733</v>
      </c>
    </row>
    <row r="185" spans="1:15" s="34" customFormat="1" ht="15" x14ac:dyDescent="0.25">
      <c r="A185" s="33">
        <v>3442</v>
      </c>
      <c r="B185" s="34" t="s">
        <v>125</v>
      </c>
      <c r="C185" s="78">
        <v>204567504</v>
      </c>
      <c r="D185" s="36">
        <f>jan!D185</f>
        <v>14827</v>
      </c>
      <c r="E185" s="37">
        <f t="shared" si="23"/>
        <v>13796.95852161597</v>
      </c>
      <c r="F185" s="38">
        <f t="shared" si="24"/>
        <v>0.76526296050003129</v>
      </c>
      <c r="G185" s="39">
        <f t="shared" si="25"/>
        <v>2539.2504521727988</v>
      </c>
      <c r="H185" s="39">
        <f t="shared" si="26"/>
        <v>850.21293913416037</v>
      </c>
      <c r="I185" s="66">
        <f t="shared" si="27"/>
        <v>3389.4633913069592</v>
      </c>
      <c r="J185" s="81">
        <f t="shared" si="28"/>
        <v>-255.77318484562431</v>
      </c>
      <c r="K185" s="37">
        <f t="shared" si="29"/>
        <v>3133.690206461335</v>
      </c>
      <c r="L185" s="37">
        <f t="shared" si="30"/>
        <v>50255573.702908285</v>
      </c>
      <c r="M185" s="37">
        <f t="shared" si="31"/>
        <v>46463224.691202216</v>
      </c>
      <c r="N185" s="41">
        <f>'jan-apr'!M185</f>
        <v>26713712.218876835</v>
      </c>
      <c r="O185" s="41">
        <f t="shared" si="32"/>
        <v>19749512.472325381</v>
      </c>
    </row>
    <row r="186" spans="1:15" s="34" customFormat="1" ht="15" x14ac:dyDescent="0.25">
      <c r="A186" s="33">
        <v>3443</v>
      </c>
      <c r="B186" s="34" t="s">
        <v>126</v>
      </c>
      <c r="C186" s="78">
        <v>178188941</v>
      </c>
      <c r="D186" s="36">
        <f>jan!D186</f>
        <v>13572</v>
      </c>
      <c r="E186" s="37">
        <f t="shared" si="23"/>
        <v>13129.158635425876</v>
      </c>
      <c r="F186" s="38">
        <f t="shared" si="24"/>
        <v>0.72822273042854446</v>
      </c>
      <c r="G186" s="39">
        <f t="shared" si="25"/>
        <v>2939.930383886855</v>
      </c>
      <c r="H186" s="39">
        <f t="shared" si="26"/>
        <v>1083.9428993006932</v>
      </c>
      <c r="I186" s="66">
        <f t="shared" si="27"/>
        <v>4023.8732831875482</v>
      </c>
      <c r="J186" s="81">
        <f t="shared" si="28"/>
        <v>-255.77318484562431</v>
      </c>
      <c r="K186" s="37">
        <f t="shared" si="29"/>
        <v>3768.100098341924</v>
      </c>
      <c r="L186" s="37">
        <f t="shared" si="30"/>
        <v>54612008.199421406</v>
      </c>
      <c r="M186" s="37">
        <f t="shared" si="31"/>
        <v>51140654.534696594</v>
      </c>
      <c r="N186" s="41">
        <f>'jan-apr'!M186</f>
        <v>27943647.227786899</v>
      </c>
      <c r="O186" s="41">
        <f t="shared" si="32"/>
        <v>23197007.306909695</v>
      </c>
    </row>
    <row r="187" spans="1:15" s="34" customFormat="1" ht="15" x14ac:dyDescent="0.25">
      <c r="A187" s="33">
        <v>3446</v>
      </c>
      <c r="B187" s="34" t="s">
        <v>129</v>
      </c>
      <c r="C187" s="78">
        <v>201332745</v>
      </c>
      <c r="D187" s="36">
        <f>jan!D187</f>
        <v>13633</v>
      </c>
      <c r="E187" s="37">
        <f t="shared" si="23"/>
        <v>14768.044084207439</v>
      </c>
      <c r="F187" s="38">
        <f t="shared" si="24"/>
        <v>0.81912525278447201</v>
      </c>
      <c r="G187" s="39">
        <f t="shared" si="25"/>
        <v>1956.5991146179176</v>
      </c>
      <c r="H187" s="39">
        <f t="shared" si="26"/>
        <v>510.33299222714646</v>
      </c>
      <c r="I187" s="66">
        <f t="shared" si="27"/>
        <v>2466.932106845064</v>
      </c>
      <c r="J187" s="81">
        <f t="shared" si="28"/>
        <v>-255.77318484562431</v>
      </c>
      <c r="K187" s="37">
        <f t="shared" si="29"/>
        <v>2211.1589219994398</v>
      </c>
      <c r="L187" s="37">
        <f t="shared" si="30"/>
        <v>33631685.412618756</v>
      </c>
      <c r="M187" s="37">
        <f t="shared" si="31"/>
        <v>30144729.583618362</v>
      </c>
      <c r="N187" s="41">
        <f>'jan-apr'!M187</f>
        <v>16900394.18583988</v>
      </c>
      <c r="O187" s="41">
        <f t="shared" si="32"/>
        <v>13244335.397778481</v>
      </c>
    </row>
    <row r="188" spans="1:15" s="34" customFormat="1" ht="15" x14ac:dyDescent="0.25">
      <c r="A188" s="33">
        <v>3447</v>
      </c>
      <c r="B188" s="34" t="s">
        <v>130</v>
      </c>
      <c r="C188" s="78">
        <v>65948929</v>
      </c>
      <c r="D188" s="36">
        <f>jan!D188</f>
        <v>5535</v>
      </c>
      <c r="E188" s="37">
        <f t="shared" si="23"/>
        <v>11914.892321589883</v>
      </c>
      <c r="F188" s="38">
        <f t="shared" si="24"/>
        <v>0.66087215945264832</v>
      </c>
      <c r="G188" s="39">
        <f t="shared" si="25"/>
        <v>3668.4901721884512</v>
      </c>
      <c r="H188" s="39">
        <f t="shared" si="26"/>
        <v>1508.9361091432909</v>
      </c>
      <c r="I188" s="66">
        <f t="shared" si="27"/>
        <v>5177.4262813317418</v>
      </c>
      <c r="J188" s="81">
        <f t="shared" si="28"/>
        <v>-255.77318484562431</v>
      </c>
      <c r="K188" s="37">
        <f t="shared" si="29"/>
        <v>4921.6530964861176</v>
      </c>
      <c r="L188" s="37">
        <f t="shared" si="30"/>
        <v>28657054.467171192</v>
      </c>
      <c r="M188" s="37">
        <f t="shared" si="31"/>
        <v>27241349.889050663</v>
      </c>
      <c r="N188" s="41">
        <f>'jan-apr'!M188</f>
        <v>15251442.134806989</v>
      </c>
      <c r="O188" s="41">
        <f t="shared" si="32"/>
        <v>11989907.754243674</v>
      </c>
    </row>
    <row r="189" spans="1:15" s="34" customFormat="1" ht="15" x14ac:dyDescent="0.25">
      <c r="A189" s="33">
        <v>3448</v>
      </c>
      <c r="B189" s="34" t="s">
        <v>131</v>
      </c>
      <c r="C189" s="78">
        <v>85802719</v>
      </c>
      <c r="D189" s="36">
        <f>jan!D189</f>
        <v>6577</v>
      </c>
      <c r="E189" s="37">
        <f t="shared" si="23"/>
        <v>13045.874866960621</v>
      </c>
      <c r="F189" s="38">
        <f t="shared" si="24"/>
        <v>0.72360330774074944</v>
      </c>
      <c r="G189" s="39">
        <f t="shared" si="25"/>
        <v>2989.9006449660083</v>
      </c>
      <c r="H189" s="39">
        <f t="shared" si="26"/>
        <v>1113.0922182635325</v>
      </c>
      <c r="I189" s="66">
        <f t="shared" si="27"/>
        <v>4102.9928632295405</v>
      </c>
      <c r="J189" s="81">
        <f t="shared" si="28"/>
        <v>-255.77318484562431</v>
      </c>
      <c r="K189" s="37">
        <f t="shared" si="29"/>
        <v>3847.2196783839163</v>
      </c>
      <c r="L189" s="37">
        <f t="shared" si="30"/>
        <v>26985384.061460689</v>
      </c>
      <c r="M189" s="37">
        <f t="shared" si="31"/>
        <v>25303163.824731018</v>
      </c>
      <c r="N189" s="41">
        <f>'jan-apr'!M189</f>
        <v>12680737.361711944</v>
      </c>
      <c r="O189" s="41">
        <f t="shared" si="32"/>
        <v>12622426.463019075</v>
      </c>
    </row>
    <row r="190" spans="1:15" s="34" customFormat="1" ht="15" x14ac:dyDescent="0.25">
      <c r="A190" s="33">
        <v>3449</v>
      </c>
      <c r="B190" s="34" t="s">
        <v>132</v>
      </c>
      <c r="C190" s="78">
        <v>34794758</v>
      </c>
      <c r="D190" s="36">
        <f>jan!D190</f>
        <v>2889</v>
      </c>
      <c r="E190" s="37">
        <f t="shared" si="23"/>
        <v>12043.876081689166</v>
      </c>
      <c r="F190" s="38">
        <f t="shared" si="24"/>
        <v>0.66802638072216636</v>
      </c>
      <c r="G190" s="39">
        <f t="shared" si="25"/>
        <v>3591.099916128881</v>
      </c>
      <c r="H190" s="39">
        <f t="shared" si="26"/>
        <v>1463.7917931085417</v>
      </c>
      <c r="I190" s="66">
        <f t="shared" si="27"/>
        <v>5054.8917092374231</v>
      </c>
      <c r="J190" s="81">
        <f t="shared" si="28"/>
        <v>-255.77318484562431</v>
      </c>
      <c r="K190" s="37">
        <f t="shared" si="29"/>
        <v>4799.1185243917989</v>
      </c>
      <c r="L190" s="37">
        <f t="shared" si="30"/>
        <v>14603582.147986915</v>
      </c>
      <c r="M190" s="37">
        <f t="shared" si="31"/>
        <v>13864653.416967908</v>
      </c>
      <c r="N190" s="41">
        <f>'jan-apr'!M190</f>
        <v>8839489.4445090145</v>
      </c>
      <c r="O190" s="41">
        <f t="shared" si="32"/>
        <v>5025163.9724588934</v>
      </c>
    </row>
    <row r="191" spans="1:15" s="34" customFormat="1" ht="15" x14ac:dyDescent="0.25">
      <c r="A191" s="33">
        <v>3450</v>
      </c>
      <c r="B191" s="34" t="s">
        <v>133</v>
      </c>
      <c r="C191" s="78">
        <v>15688111</v>
      </c>
      <c r="D191" s="36">
        <f>jan!D191</f>
        <v>1256</v>
      </c>
      <c r="E191" s="37">
        <f t="shared" si="23"/>
        <v>12490.534235668791</v>
      </c>
      <c r="F191" s="38">
        <f t="shared" si="24"/>
        <v>0.69280074970431593</v>
      </c>
      <c r="G191" s="39">
        <f t="shared" si="25"/>
        <v>3323.1050237411064</v>
      </c>
      <c r="H191" s="39">
        <f t="shared" si="26"/>
        <v>1307.4614392156732</v>
      </c>
      <c r="I191" s="66">
        <f t="shared" si="27"/>
        <v>4630.56646295678</v>
      </c>
      <c r="J191" s="81">
        <f t="shared" si="28"/>
        <v>-255.77318484562431</v>
      </c>
      <c r="K191" s="37">
        <f t="shared" si="29"/>
        <v>4374.7932781111558</v>
      </c>
      <c r="L191" s="37">
        <f t="shared" si="30"/>
        <v>5815991.4774737153</v>
      </c>
      <c r="M191" s="37">
        <f t="shared" si="31"/>
        <v>5494740.357307612</v>
      </c>
      <c r="N191" s="41">
        <f>'jan-apr'!M191</f>
        <v>3216983.2690908005</v>
      </c>
      <c r="O191" s="41">
        <f t="shared" si="32"/>
        <v>2277757.0882168114</v>
      </c>
    </row>
    <row r="192" spans="1:15" s="34" customFormat="1" ht="15" x14ac:dyDescent="0.25">
      <c r="A192" s="33">
        <v>3451</v>
      </c>
      <c r="B192" s="34" t="s">
        <v>134</v>
      </c>
      <c r="C192" s="78">
        <v>95798700</v>
      </c>
      <c r="D192" s="36">
        <f>jan!D192</f>
        <v>6354</v>
      </c>
      <c r="E192" s="37">
        <f t="shared" si="23"/>
        <v>15076.912181303116</v>
      </c>
      <c r="F192" s="38">
        <f t="shared" si="24"/>
        <v>0.83625694989127508</v>
      </c>
      <c r="G192" s="39">
        <f t="shared" si="25"/>
        <v>1771.2782563605113</v>
      </c>
      <c r="H192" s="39">
        <f t="shared" si="26"/>
        <v>402.22915824365936</v>
      </c>
      <c r="I192" s="66">
        <f t="shared" si="27"/>
        <v>2173.5074146041707</v>
      </c>
      <c r="J192" s="81">
        <f t="shared" si="28"/>
        <v>-255.77318484562431</v>
      </c>
      <c r="K192" s="37">
        <f t="shared" si="29"/>
        <v>1917.7342297585465</v>
      </c>
      <c r="L192" s="37">
        <f t="shared" si="30"/>
        <v>13810466.112394901</v>
      </c>
      <c r="M192" s="37">
        <f t="shared" si="31"/>
        <v>12185283.295885805</v>
      </c>
      <c r="N192" s="41">
        <f>'jan-apr'!M192</f>
        <v>4224901.6675182702</v>
      </c>
      <c r="O192" s="41">
        <f t="shared" si="32"/>
        <v>7960381.6283675348</v>
      </c>
    </row>
    <row r="193" spans="1:15" s="34" customFormat="1" ht="15" x14ac:dyDescent="0.25">
      <c r="A193" s="33">
        <v>3452</v>
      </c>
      <c r="B193" s="34" t="s">
        <v>135</v>
      </c>
      <c r="C193" s="78">
        <v>34002293</v>
      </c>
      <c r="D193" s="36">
        <f>jan!D193</f>
        <v>2111</v>
      </c>
      <c r="E193" s="37">
        <f t="shared" si="23"/>
        <v>16107.197063003316</v>
      </c>
      <c r="F193" s="38">
        <f t="shared" si="24"/>
        <v>0.89340279529575717</v>
      </c>
      <c r="G193" s="39">
        <f t="shared" si="25"/>
        <v>1153.1073273403915</v>
      </c>
      <c r="H193" s="39">
        <f t="shared" si="26"/>
        <v>41.629449648589521</v>
      </c>
      <c r="I193" s="66">
        <f t="shared" si="27"/>
        <v>1194.7367769889811</v>
      </c>
      <c r="J193" s="81">
        <f t="shared" si="28"/>
        <v>-255.77318484562431</v>
      </c>
      <c r="K193" s="37">
        <f t="shared" si="29"/>
        <v>938.96359214335678</v>
      </c>
      <c r="L193" s="37">
        <f t="shared" si="30"/>
        <v>2522089.3362237392</v>
      </c>
      <c r="M193" s="37">
        <f t="shared" si="31"/>
        <v>1982152.1430146261</v>
      </c>
      <c r="N193" s="41">
        <f>'jan-apr'!M193</f>
        <v>766341.60400649649</v>
      </c>
      <c r="O193" s="41">
        <f t="shared" si="32"/>
        <v>1215810.5390081296</v>
      </c>
    </row>
    <row r="194" spans="1:15" s="34" customFormat="1" ht="15" x14ac:dyDescent="0.25">
      <c r="A194" s="33">
        <v>3453</v>
      </c>
      <c r="B194" s="34" t="s">
        <v>136</v>
      </c>
      <c r="C194" s="78">
        <v>53456380</v>
      </c>
      <c r="D194" s="36">
        <f>jan!D194</f>
        <v>3252</v>
      </c>
      <c r="E194" s="37">
        <f t="shared" si="23"/>
        <v>16438.001230012302</v>
      </c>
      <c r="F194" s="38">
        <f t="shared" si="24"/>
        <v>0.91175119982233643</v>
      </c>
      <c r="G194" s="39">
        <f t="shared" si="25"/>
        <v>954.62482713499992</v>
      </c>
      <c r="H194" s="39">
        <f t="shared" si="26"/>
        <v>0</v>
      </c>
      <c r="I194" s="66">
        <f t="shared" si="27"/>
        <v>954.62482713499992</v>
      </c>
      <c r="J194" s="81">
        <f t="shared" si="28"/>
        <v>-255.77318484562431</v>
      </c>
      <c r="K194" s="37">
        <f t="shared" si="29"/>
        <v>698.8516422893756</v>
      </c>
      <c r="L194" s="37">
        <f t="shared" si="30"/>
        <v>3104439.9378430196</v>
      </c>
      <c r="M194" s="37">
        <f t="shared" si="31"/>
        <v>2272665.5407250496</v>
      </c>
      <c r="N194" s="41">
        <f>'jan-apr'!M194</f>
        <v>1386101.2143198112</v>
      </c>
      <c r="O194" s="41">
        <f t="shared" si="32"/>
        <v>886564.32640523836</v>
      </c>
    </row>
    <row r="195" spans="1:15" s="34" customFormat="1" ht="15" x14ac:dyDescent="0.25">
      <c r="A195" s="33">
        <v>3454</v>
      </c>
      <c r="B195" s="34" t="s">
        <v>137</v>
      </c>
      <c r="C195" s="78">
        <v>24462470</v>
      </c>
      <c r="D195" s="36">
        <f>jan!D195</f>
        <v>1587</v>
      </c>
      <c r="E195" s="37">
        <f t="shared" si="23"/>
        <v>15414.284814114682</v>
      </c>
      <c r="F195" s="38">
        <f t="shared" si="24"/>
        <v>0.85496968135108009</v>
      </c>
      <c r="G195" s="39">
        <f t="shared" si="25"/>
        <v>1568.8546766735715</v>
      </c>
      <c r="H195" s="39">
        <f t="shared" si="26"/>
        <v>284.14873675961115</v>
      </c>
      <c r="I195" s="66">
        <f t="shared" si="27"/>
        <v>1853.0034134331827</v>
      </c>
      <c r="J195" s="81">
        <f t="shared" si="28"/>
        <v>-255.77318484562431</v>
      </c>
      <c r="K195" s="37">
        <f t="shared" si="29"/>
        <v>1597.2302285875585</v>
      </c>
      <c r="L195" s="37">
        <f t="shared" si="30"/>
        <v>2940716.4171184609</v>
      </c>
      <c r="M195" s="37">
        <f t="shared" si="31"/>
        <v>2534804.3727684552</v>
      </c>
      <c r="N195" s="41">
        <f>'jan-apr'!M195</f>
        <v>230229.92617636686</v>
      </c>
      <c r="O195" s="41">
        <f t="shared" si="32"/>
        <v>2304574.4465920883</v>
      </c>
    </row>
    <row r="196" spans="1:15" s="34" customFormat="1" ht="15" x14ac:dyDescent="0.25">
      <c r="A196" s="33">
        <v>3801</v>
      </c>
      <c r="B196" s="34" t="s">
        <v>155</v>
      </c>
      <c r="C196" s="78">
        <v>389125225</v>
      </c>
      <c r="D196" s="36">
        <f>jan!D196</f>
        <v>27502</v>
      </c>
      <c r="E196" s="37">
        <f t="shared" si="23"/>
        <v>14148.979165151626</v>
      </c>
      <c r="F196" s="38">
        <f t="shared" si="24"/>
        <v>0.78478815943479407</v>
      </c>
      <c r="G196" s="39">
        <f t="shared" si="25"/>
        <v>2328.0380660514052</v>
      </c>
      <c r="H196" s="39">
        <f t="shared" si="26"/>
        <v>727.00571389668085</v>
      </c>
      <c r="I196" s="66">
        <f t="shared" si="27"/>
        <v>3055.043779948086</v>
      </c>
      <c r="J196" s="81">
        <f t="shared" si="28"/>
        <v>-255.77318484562431</v>
      </c>
      <c r="K196" s="37">
        <f t="shared" si="29"/>
        <v>2799.2705951024618</v>
      </c>
      <c r="L196" s="37">
        <f t="shared" si="30"/>
        <v>84019814.036132261</v>
      </c>
      <c r="M196" s="37">
        <f t="shared" si="31"/>
        <v>76985539.906507909</v>
      </c>
      <c r="N196" s="41">
        <f>'jan-apr'!M196</f>
        <v>42854235.729884692</v>
      </c>
      <c r="O196" s="41">
        <f t="shared" si="32"/>
        <v>34131304.176623218</v>
      </c>
    </row>
    <row r="197" spans="1:15" s="34" customFormat="1" ht="15" x14ac:dyDescent="0.25">
      <c r="A197" s="33">
        <v>3802</v>
      </c>
      <c r="B197" s="34" t="s">
        <v>160</v>
      </c>
      <c r="C197" s="78">
        <v>402650688</v>
      </c>
      <c r="D197" s="36">
        <f>jan!D197</f>
        <v>25681</v>
      </c>
      <c r="E197" s="37">
        <f t="shared" si="23"/>
        <v>15678.93337486858</v>
      </c>
      <c r="F197" s="38">
        <f t="shared" si="24"/>
        <v>0.86964869490158836</v>
      </c>
      <c r="G197" s="39">
        <f t="shared" si="25"/>
        <v>1410.0655402212326</v>
      </c>
      <c r="H197" s="39">
        <f t="shared" si="26"/>
        <v>191.52174049574685</v>
      </c>
      <c r="I197" s="66">
        <f t="shared" si="27"/>
        <v>1601.5872807169794</v>
      </c>
      <c r="J197" s="81">
        <f t="shared" si="28"/>
        <v>-255.77318484562431</v>
      </c>
      <c r="K197" s="37">
        <f t="shared" si="29"/>
        <v>1345.8140958713552</v>
      </c>
      <c r="L197" s="37">
        <f t="shared" si="30"/>
        <v>41130362.956092745</v>
      </c>
      <c r="M197" s="37">
        <f t="shared" si="31"/>
        <v>34561851.796072274</v>
      </c>
      <c r="N197" s="41">
        <f>'jan-apr'!M197</f>
        <v>22837281.690303244</v>
      </c>
      <c r="O197" s="41">
        <f t="shared" si="32"/>
        <v>11724570.105769031</v>
      </c>
    </row>
    <row r="198" spans="1:15" s="34" customFormat="1" ht="15" x14ac:dyDescent="0.25">
      <c r="A198" s="33">
        <v>3803</v>
      </c>
      <c r="B198" s="34" t="s">
        <v>156</v>
      </c>
      <c r="C198" s="78">
        <v>1023323215</v>
      </c>
      <c r="D198" s="36">
        <f>jan!D198</f>
        <v>57794</v>
      </c>
      <c r="E198" s="37">
        <f t="shared" si="23"/>
        <v>17706.391926497559</v>
      </c>
      <c r="F198" s="38">
        <f t="shared" si="24"/>
        <v>0.98210383717659555</v>
      </c>
      <c r="G198" s="39">
        <f t="shared" si="25"/>
        <v>193.59040924384536</v>
      </c>
      <c r="H198" s="39">
        <f t="shared" si="26"/>
        <v>0</v>
      </c>
      <c r="I198" s="66">
        <f t="shared" si="27"/>
        <v>193.59040924384536</v>
      </c>
      <c r="J198" s="81">
        <f t="shared" si="28"/>
        <v>-255.77318484562431</v>
      </c>
      <c r="K198" s="37">
        <f t="shared" si="29"/>
        <v>-62.182775601778957</v>
      </c>
      <c r="L198" s="37">
        <f t="shared" si="30"/>
        <v>11188364.111838799</v>
      </c>
      <c r="M198" s="37">
        <f t="shared" si="31"/>
        <v>-3593791.3331292132</v>
      </c>
      <c r="N198" s="41">
        <f>'jan-apr'!M198</f>
        <v>18347678.552890282</v>
      </c>
      <c r="O198" s="41">
        <f t="shared" si="32"/>
        <v>-21941469.886019494</v>
      </c>
    </row>
    <row r="199" spans="1:15" s="34" customFormat="1" ht="15" x14ac:dyDescent="0.25">
      <c r="A199" s="33">
        <v>3804</v>
      </c>
      <c r="B199" s="34" t="s">
        <v>157</v>
      </c>
      <c r="C199" s="78">
        <v>994373392</v>
      </c>
      <c r="D199" s="36">
        <f>jan!D199</f>
        <v>64943</v>
      </c>
      <c r="E199" s="37">
        <f t="shared" si="23"/>
        <v>15311.479174044931</v>
      </c>
      <c r="F199" s="38">
        <f t="shared" si="24"/>
        <v>0.84926745731723818</v>
      </c>
      <c r="G199" s="39">
        <f t="shared" si="25"/>
        <v>1630.5380607154223</v>
      </c>
      <c r="H199" s="39">
        <f t="shared" si="26"/>
        <v>320.13071078402413</v>
      </c>
      <c r="I199" s="66">
        <f t="shared" si="27"/>
        <v>1950.6687714994464</v>
      </c>
      <c r="J199" s="81">
        <f t="shared" si="28"/>
        <v>-255.77318484562431</v>
      </c>
      <c r="K199" s="37">
        <f t="shared" si="29"/>
        <v>1694.8955866538222</v>
      </c>
      <c r="L199" s="37">
        <f t="shared" si="30"/>
        <v>126682282.02748854</v>
      </c>
      <c r="M199" s="37">
        <f t="shared" si="31"/>
        <v>110071604.08405918</v>
      </c>
      <c r="N199" s="41">
        <f>'jan-apr'!M199</f>
        <v>66954144.410401136</v>
      </c>
      <c r="O199" s="41">
        <f t="shared" si="32"/>
        <v>43117459.673658043</v>
      </c>
    </row>
    <row r="200" spans="1:15" s="34" customFormat="1" ht="15" x14ac:dyDescent="0.25">
      <c r="A200" s="33">
        <v>3805</v>
      </c>
      <c r="B200" s="34" t="s">
        <v>158</v>
      </c>
      <c r="C200" s="78">
        <v>728776843</v>
      </c>
      <c r="D200" s="36">
        <f>jan!D200</f>
        <v>47777</v>
      </c>
      <c r="E200" s="37">
        <f t="shared" si="23"/>
        <v>15253.717123302007</v>
      </c>
      <c r="F200" s="38">
        <f t="shared" si="24"/>
        <v>0.84606362381387379</v>
      </c>
      <c r="G200" s="39">
        <f t="shared" si="25"/>
        <v>1665.1952911611766</v>
      </c>
      <c r="H200" s="39">
        <f t="shared" si="26"/>
        <v>340.34742854404749</v>
      </c>
      <c r="I200" s="66">
        <f t="shared" si="27"/>
        <v>2005.542719705224</v>
      </c>
      <c r="J200" s="81">
        <f t="shared" si="28"/>
        <v>-255.77318484562431</v>
      </c>
      <c r="K200" s="37">
        <f t="shared" si="29"/>
        <v>1749.7695348595998</v>
      </c>
      <c r="L200" s="37">
        <f t="shared" si="30"/>
        <v>95818814.519356489</v>
      </c>
      <c r="M200" s="37">
        <f t="shared" si="31"/>
        <v>83598739.066987097</v>
      </c>
      <c r="N200" s="41">
        <f>'jan-apr'!M200</f>
        <v>49787472.297492966</v>
      </c>
      <c r="O200" s="41">
        <f t="shared" si="32"/>
        <v>33811266.769494131</v>
      </c>
    </row>
    <row r="201" spans="1:15" s="34" customFormat="1" ht="15" x14ac:dyDescent="0.25">
      <c r="A201" s="33">
        <v>3806</v>
      </c>
      <c r="B201" s="34" t="s">
        <v>162</v>
      </c>
      <c r="C201" s="78">
        <v>588178858</v>
      </c>
      <c r="D201" s="36">
        <f>jan!D201</f>
        <v>36624</v>
      </c>
      <c r="E201" s="37">
        <f t="shared" ref="E201:E264" si="33">(C201)/D201</f>
        <v>16059.929499781563</v>
      </c>
      <c r="F201" s="38">
        <f t="shared" ref="F201:F264" si="34">IF(ISNUMBER(C201),E201/E$365,"")</f>
        <v>0.89078104969073646</v>
      </c>
      <c r="G201" s="39">
        <f t="shared" ref="G201:G264" si="35">(E$365-E201)*0.6</f>
        <v>1181.4678652734431</v>
      </c>
      <c r="H201" s="39">
        <f t="shared" ref="H201:H264" si="36">IF(E201&gt;=E$365*0.9,0,IF(E201&lt;0.9*E$365,(E$365*0.9-E201)*0.35))</f>
        <v>58.173096776202868</v>
      </c>
      <c r="I201" s="66">
        <f t="shared" ref="I201:I264" si="37">G201+H201</f>
        <v>1239.6409620496459</v>
      </c>
      <c r="J201" s="81">
        <f t="shared" ref="J201:J264" si="38">I$367</f>
        <v>-255.77318484562431</v>
      </c>
      <c r="K201" s="37">
        <f t="shared" ref="K201:K264" si="39">I201+J201</f>
        <v>983.86777720402154</v>
      </c>
      <c r="L201" s="37">
        <f t="shared" ref="L201:L264" si="40">(I201*D201)</f>
        <v>45400610.594106227</v>
      </c>
      <c r="M201" s="37">
        <f t="shared" ref="M201:M264" si="41">(K201*D201)</f>
        <v>36033173.472320087</v>
      </c>
      <c r="N201" s="41">
        <f>'jan-apr'!M201</f>
        <v>22263132.053806927</v>
      </c>
      <c r="O201" s="41">
        <f t="shared" ref="O201:O264" si="42">M201-N201</f>
        <v>13770041.41851316</v>
      </c>
    </row>
    <row r="202" spans="1:15" s="34" customFormat="1" ht="15" x14ac:dyDescent="0.25">
      <c r="A202" s="33">
        <v>3807</v>
      </c>
      <c r="B202" s="34" t="s">
        <v>163</v>
      </c>
      <c r="C202" s="78">
        <v>815715117</v>
      </c>
      <c r="D202" s="36">
        <f>jan!D202</f>
        <v>55513</v>
      </c>
      <c r="E202" s="37">
        <f t="shared" si="33"/>
        <v>14694.127807900852</v>
      </c>
      <c r="F202" s="38">
        <f t="shared" si="34"/>
        <v>0.81502540800006573</v>
      </c>
      <c r="G202" s="39">
        <f t="shared" si="35"/>
        <v>2000.9488804018699</v>
      </c>
      <c r="H202" s="39">
        <f t="shared" si="36"/>
        <v>536.20368893445186</v>
      </c>
      <c r="I202" s="66">
        <f t="shared" si="37"/>
        <v>2537.1525693363219</v>
      </c>
      <c r="J202" s="81">
        <f t="shared" si="38"/>
        <v>-255.77318484562431</v>
      </c>
      <c r="K202" s="37">
        <f t="shared" si="39"/>
        <v>2281.3793844906977</v>
      </c>
      <c r="L202" s="37">
        <f t="shared" si="40"/>
        <v>140844950.58156723</v>
      </c>
      <c r="M202" s="37">
        <f t="shared" si="41"/>
        <v>126646213.7712321</v>
      </c>
      <c r="N202" s="41">
        <f>'jan-apr'!M202</f>
        <v>76660106.862211436</v>
      </c>
      <c r="O202" s="41">
        <f t="shared" si="42"/>
        <v>49986106.909020662</v>
      </c>
    </row>
    <row r="203" spans="1:15" s="34" customFormat="1" ht="15" x14ac:dyDescent="0.25">
      <c r="A203" s="33">
        <v>3808</v>
      </c>
      <c r="B203" s="34" t="s">
        <v>164</v>
      </c>
      <c r="C203" s="78">
        <v>191456813</v>
      </c>
      <c r="D203" s="36">
        <f>jan!D203</f>
        <v>13029</v>
      </c>
      <c r="E203" s="37">
        <f t="shared" si="33"/>
        <v>14694.666743418527</v>
      </c>
      <c r="F203" s="38">
        <f t="shared" si="34"/>
        <v>0.81505530063104881</v>
      </c>
      <c r="G203" s="39">
        <f t="shared" si="35"/>
        <v>2000.6255190912643</v>
      </c>
      <c r="H203" s="39">
        <f t="shared" si="36"/>
        <v>536.01506150326543</v>
      </c>
      <c r="I203" s="66">
        <f t="shared" si="37"/>
        <v>2536.6405805945296</v>
      </c>
      <c r="J203" s="81">
        <f t="shared" si="38"/>
        <v>-255.77318484562431</v>
      </c>
      <c r="K203" s="37">
        <f t="shared" si="39"/>
        <v>2280.8673957489054</v>
      </c>
      <c r="L203" s="37">
        <f t="shared" si="40"/>
        <v>33049890.124566127</v>
      </c>
      <c r="M203" s="37">
        <f t="shared" si="41"/>
        <v>29717421.299212489</v>
      </c>
      <c r="N203" s="41">
        <f>'jan-apr'!M203</f>
        <v>15630538.223315319</v>
      </c>
      <c r="O203" s="41">
        <f t="shared" si="42"/>
        <v>14086883.07589717</v>
      </c>
    </row>
    <row r="204" spans="1:15" s="34" customFormat="1" ht="15" x14ac:dyDescent="0.25">
      <c r="A204" s="33">
        <v>3811</v>
      </c>
      <c r="B204" s="34" t="s">
        <v>161</v>
      </c>
      <c r="C204" s="78">
        <v>479010450</v>
      </c>
      <c r="D204" s="36">
        <f>jan!D204</f>
        <v>27165</v>
      </c>
      <c r="E204" s="37">
        <f t="shared" si="33"/>
        <v>17633.368304803975</v>
      </c>
      <c r="F204" s="38">
        <f t="shared" si="34"/>
        <v>0.97805350442853989</v>
      </c>
      <c r="G204" s="39">
        <f t="shared" si="35"/>
        <v>237.40458225999609</v>
      </c>
      <c r="H204" s="39">
        <f t="shared" si="36"/>
        <v>0</v>
      </c>
      <c r="I204" s="66">
        <f t="shared" si="37"/>
        <v>237.40458225999609</v>
      </c>
      <c r="J204" s="81">
        <f t="shared" si="38"/>
        <v>-255.77318484562431</v>
      </c>
      <c r="K204" s="37">
        <f t="shared" si="39"/>
        <v>-18.368602585628224</v>
      </c>
      <c r="L204" s="37">
        <f t="shared" si="40"/>
        <v>6449095.4770927941</v>
      </c>
      <c r="M204" s="37">
        <f t="shared" si="41"/>
        <v>-498983.08923859074</v>
      </c>
      <c r="N204" s="41">
        <f>'jan-apr'!M204</f>
        <v>1790471.2543043471</v>
      </c>
      <c r="O204" s="41">
        <f t="shared" si="42"/>
        <v>-2289454.3435429377</v>
      </c>
    </row>
    <row r="205" spans="1:15" s="34" customFormat="1" ht="15" x14ac:dyDescent="0.25">
      <c r="A205" s="33">
        <v>3812</v>
      </c>
      <c r="B205" s="34" t="s">
        <v>165</v>
      </c>
      <c r="C205" s="78">
        <v>33376678</v>
      </c>
      <c r="D205" s="36">
        <f>jan!D205</f>
        <v>2349</v>
      </c>
      <c r="E205" s="37">
        <f t="shared" si="33"/>
        <v>14208.88803746275</v>
      </c>
      <c r="F205" s="38">
        <f t="shared" si="34"/>
        <v>0.78811106867694336</v>
      </c>
      <c r="G205" s="39">
        <f t="shared" si="35"/>
        <v>2292.0927426647308</v>
      </c>
      <c r="H205" s="39">
        <f t="shared" si="36"/>
        <v>706.03760858778753</v>
      </c>
      <c r="I205" s="66">
        <f t="shared" si="37"/>
        <v>2998.1303512525183</v>
      </c>
      <c r="J205" s="81">
        <f t="shared" si="38"/>
        <v>-255.77318484562431</v>
      </c>
      <c r="K205" s="37">
        <f t="shared" si="39"/>
        <v>2742.3571664068941</v>
      </c>
      <c r="L205" s="37">
        <f t="shared" si="40"/>
        <v>7042608.1950921658</v>
      </c>
      <c r="M205" s="37">
        <f t="shared" si="41"/>
        <v>6441796.983889794</v>
      </c>
      <c r="N205" s="41">
        <f>'jan-apr'!M205</f>
        <v>4386776.2240400398</v>
      </c>
      <c r="O205" s="41">
        <f t="shared" si="42"/>
        <v>2055020.7598497542</v>
      </c>
    </row>
    <row r="206" spans="1:15" s="34" customFormat="1" ht="15" x14ac:dyDescent="0.25">
      <c r="A206" s="33">
        <v>3813</v>
      </c>
      <c r="B206" s="34" t="s">
        <v>166</v>
      </c>
      <c r="C206" s="78">
        <v>227854723</v>
      </c>
      <c r="D206" s="36">
        <f>jan!D206</f>
        <v>14056</v>
      </c>
      <c r="E206" s="37">
        <f t="shared" si="33"/>
        <v>16210.495375640296</v>
      </c>
      <c r="F206" s="38">
        <f t="shared" si="34"/>
        <v>0.89913234593689184</v>
      </c>
      <c r="G206" s="39">
        <f t="shared" si="35"/>
        <v>1091.1283397582035</v>
      </c>
      <c r="H206" s="39">
        <f t="shared" si="36"/>
        <v>5.4750402256465343</v>
      </c>
      <c r="I206" s="66">
        <f t="shared" si="37"/>
        <v>1096.6033799838501</v>
      </c>
      <c r="J206" s="81">
        <f t="shared" si="38"/>
        <v>-255.77318484562431</v>
      </c>
      <c r="K206" s="37">
        <f t="shared" si="39"/>
        <v>840.8301951382258</v>
      </c>
      <c r="L206" s="37">
        <f t="shared" si="40"/>
        <v>15413857.109052997</v>
      </c>
      <c r="M206" s="37">
        <f t="shared" si="41"/>
        <v>11818709.222862901</v>
      </c>
      <c r="N206" s="41">
        <f>'jan-apr'!M206</f>
        <v>7378924.6129395096</v>
      </c>
      <c r="O206" s="41">
        <f t="shared" si="42"/>
        <v>4439784.6099233916</v>
      </c>
    </row>
    <row r="207" spans="1:15" s="34" customFormat="1" ht="15" x14ac:dyDescent="0.25">
      <c r="A207" s="33">
        <v>3814</v>
      </c>
      <c r="B207" s="34" t="s">
        <v>167</v>
      </c>
      <c r="C207" s="78">
        <v>145903857</v>
      </c>
      <c r="D207" s="36">
        <f>jan!D207</f>
        <v>10351</v>
      </c>
      <c r="E207" s="37">
        <f t="shared" si="33"/>
        <v>14095.629117959617</v>
      </c>
      <c r="F207" s="38">
        <f t="shared" si="34"/>
        <v>0.78182904239512119</v>
      </c>
      <c r="G207" s="39">
        <f t="shared" si="35"/>
        <v>2360.0480943666103</v>
      </c>
      <c r="H207" s="39">
        <f t="shared" si="36"/>
        <v>745.67823041388385</v>
      </c>
      <c r="I207" s="66">
        <f t="shared" si="37"/>
        <v>3105.726324780494</v>
      </c>
      <c r="J207" s="81">
        <f t="shared" si="38"/>
        <v>-255.77318484562431</v>
      </c>
      <c r="K207" s="37">
        <f t="shared" si="39"/>
        <v>2849.9531399348698</v>
      </c>
      <c r="L207" s="37">
        <f t="shared" si="40"/>
        <v>32147373.187802892</v>
      </c>
      <c r="M207" s="37">
        <f t="shared" si="41"/>
        <v>29499864.951465838</v>
      </c>
      <c r="N207" s="41">
        <f>'jan-apr'!M207</f>
        <v>15602209.836989542</v>
      </c>
      <c r="O207" s="41">
        <f t="shared" si="42"/>
        <v>13897655.114476295</v>
      </c>
    </row>
    <row r="208" spans="1:15" s="34" customFormat="1" ht="15" x14ac:dyDescent="0.25">
      <c r="A208" s="33">
        <v>3815</v>
      </c>
      <c r="B208" s="34" t="s">
        <v>168</v>
      </c>
      <c r="C208" s="78">
        <v>49517733</v>
      </c>
      <c r="D208" s="36">
        <f>jan!D208</f>
        <v>4093</v>
      </c>
      <c r="E208" s="37">
        <f t="shared" si="33"/>
        <v>12098.151233813829</v>
      </c>
      <c r="F208" s="38">
        <f t="shared" si="34"/>
        <v>0.6710368096896403</v>
      </c>
      <c r="G208" s="39">
        <f t="shared" si="35"/>
        <v>3558.5348248540836</v>
      </c>
      <c r="H208" s="39">
        <f t="shared" si="36"/>
        <v>1444.7954898649098</v>
      </c>
      <c r="I208" s="66">
        <f t="shared" si="37"/>
        <v>5003.3303147189936</v>
      </c>
      <c r="J208" s="81">
        <f t="shared" si="38"/>
        <v>-255.77318484562431</v>
      </c>
      <c r="K208" s="37">
        <f t="shared" si="39"/>
        <v>4747.5571298733694</v>
      </c>
      <c r="L208" s="37">
        <f t="shared" si="40"/>
        <v>20478630.978144839</v>
      </c>
      <c r="M208" s="37">
        <f t="shared" si="41"/>
        <v>19431751.3325717</v>
      </c>
      <c r="N208" s="41">
        <f>'jan-apr'!M208</f>
        <v>11066603.457554653</v>
      </c>
      <c r="O208" s="41">
        <f t="shared" si="42"/>
        <v>8365147.8750170469</v>
      </c>
    </row>
    <row r="209" spans="1:15" s="34" customFormat="1" ht="15" x14ac:dyDescent="0.25">
      <c r="A209" s="33">
        <v>3816</v>
      </c>
      <c r="B209" s="34" t="s">
        <v>169</v>
      </c>
      <c r="C209" s="78">
        <v>87523742</v>
      </c>
      <c r="D209" s="36">
        <f>jan!D209</f>
        <v>6494</v>
      </c>
      <c r="E209" s="37">
        <f t="shared" si="33"/>
        <v>13477.631967970434</v>
      </c>
      <c r="F209" s="38">
        <f t="shared" si="34"/>
        <v>0.74755117399098303</v>
      </c>
      <c r="G209" s="39">
        <f t="shared" si="35"/>
        <v>2730.8463843601207</v>
      </c>
      <c r="H209" s="39">
        <f t="shared" si="36"/>
        <v>961.97723291009811</v>
      </c>
      <c r="I209" s="66">
        <f t="shared" si="37"/>
        <v>3692.8236172702191</v>
      </c>
      <c r="J209" s="81">
        <f t="shared" si="38"/>
        <v>-255.77318484562431</v>
      </c>
      <c r="K209" s="37">
        <f t="shared" si="39"/>
        <v>3437.0504324245949</v>
      </c>
      <c r="L209" s="37">
        <f t="shared" si="40"/>
        <v>23981196.570552804</v>
      </c>
      <c r="M209" s="37">
        <f t="shared" si="41"/>
        <v>22320205.508165319</v>
      </c>
      <c r="N209" s="41">
        <f>'jan-apr'!M209</f>
        <v>11464049.087639859</v>
      </c>
      <c r="O209" s="41">
        <f t="shared" si="42"/>
        <v>10856156.42052546</v>
      </c>
    </row>
    <row r="210" spans="1:15" s="34" customFormat="1" ht="15" x14ac:dyDescent="0.25">
      <c r="A210" s="33">
        <v>3817</v>
      </c>
      <c r="B210" s="34" t="s">
        <v>405</v>
      </c>
      <c r="C210" s="78">
        <v>134755573</v>
      </c>
      <c r="D210" s="36">
        <f>jan!D210</f>
        <v>10539</v>
      </c>
      <c r="E210" s="37">
        <f t="shared" si="33"/>
        <v>12786.371856912421</v>
      </c>
      <c r="F210" s="38">
        <f t="shared" si="34"/>
        <v>0.7092096976260982</v>
      </c>
      <c r="G210" s="39">
        <f t="shared" si="35"/>
        <v>3145.6024509949279</v>
      </c>
      <c r="H210" s="39">
        <f t="shared" si="36"/>
        <v>1203.9182717804024</v>
      </c>
      <c r="I210" s="66">
        <f t="shared" si="37"/>
        <v>4349.5207227753308</v>
      </c>
      <c r="J210" s="81">
        <f t="shared" si="38"/>
        <v>-255.77318484562431</v>
      </c>
      <c r="K210" s="37">
        <f t="shared" si="39"/>
        <v>4093.7475379297066</v>
      </c>
      <c r="L210" s="37">
        <f t="shared" si="40"/>
        <v>45839598.897329211</v>
      </c>
      <c r="M210" s="37">
        <f t="shared" si="41"/>
        <v>43144005.302241176</v>
      </c>
      <c r="N210" s="41">
        <f>'jan-apr'!M210</f>
        <v>24826638.95115282</v>
      </c>
      <c r="O210" s="41">
        <f t="shared" si="42"/>
        <v>18317366.351088356</v>
      </c>
    </row>
    <row r="211" spans="1:15" s="34" customFormat="1" ht="15" x14ac:dyDescent="0.25">
      <c r="A211" s="33">
        <v>3818</v>
      </c>
      <c r="B211" s="34" t="s">
        <v>171</v>
      </c>
      <c r="C211" s="78">
        <v>131296874</v>
      </c>
      <c r="D211" s="36">
        <f>jan!D211</f>
        <v>5512</v>
      </c>
      <c r="E211" s="37">
        <f t="shared" si="33"/>
        <v>23820.187590711175</v>
      </c>
      <c r="F211" s="38">
        <f t="shared" si="34"/>
        <v>1.3212120081954628</v>
      </c>
      <c r="G211" s="39">
        <f t="shared" si="35"/>
        <v>-3474.6869892843242</v>
      </c>
      <c r="H211" s="39">
        <f t="shared" si="36"/>
        <v>0</v>
      </c>
      <c r="I211" s="66">
        <f t="shared" si="37"/>
        <v>-3474.6869892843242</v>
      </c>
      <c r="J211" s="81">
        <f t="shared" si="38"/>
        <v>-255.77318484562431</v>
      </c>
      <c r="K211" s="37">
        <f t="shared" si="39"/>
        <v>-3730.4601741299484</v>
      </c>
      <c r="L211" s="37">
        <f t="shared" si="40"/>
        <v>-19152474.684935194</v>
      </c>
      <c r="M211" s="37">
        <f t="shared" si="41"/>
        <v>-20562296.479804277</v>
      </c>
      <c r="N211" s="41">
        <f>'jan-apr'!M211</f>
        <v>-24674924.820992988</v>
      </c>
      <c r="O211" s="41">
        <f t="shared" si="42"/>
        <v>4112628.3411887102</v>
      </c>
    </row>
    <row r="212" spans="1:15" s="34" customFormat="1" ht="15" x14ac:dyDescent="0.25">
      <c r="A212" s="33">
        <v>3819</v>
      </c>
      <c r="B212" s="34" t="s">
        <v>172</v>
      </c>
      <c r="C212" s="78">
        <v>29434265</v>
      </c>
      <c r="D212" s="36">
        <f>jan!D212</f>
        <v>1562</v>
      </c>
      <c r="E212" s="37">
        <f t="shared" si="33"/>
        <v>18843.95966709347</v>
      </c>
      <c r="F212" s="38">
        <f t="shared" si="34"/>
        <v>1.045200240313118</v>
      </c>
      <c r="G212" s="39">
        <f t="shared" si="35"/>
        <v>-488.9502351137009</v>
      </c>
      <c r="H212" s="39">
        <f t="shared" si="36"/>
        <v>0</v>
      </c>
      <c r="I212" s="66">
        <f t="shared" si="37"/>
        <v>-488.9502351137009</v>
      </c>
      <c r="J212" s="81">
        <f t="shared" si="38"/>
        <v>-255.77318484562431</v>
      </c>
      <c r="K212" s="37">
        <f t="shared" si="39"/>
        <v>-744.72341995932516</v>
      </c>
      <c r="L212" s="37">
        <f t="shared" si="40"/>
        <v>-763740.26724760083</v>
      </c>
      <c r="M212" s="37">
        <f t="shared" si="41"/>
        <v>-1163257.9819764658</v>
      </c>
      <c r="N212" s="41">
        <f>'jan-apr'!M212</f>
        <v>-1393396.2283002625</v>
      </c>
      <c r="O212" s="41">
        <f t="shared" si="42"/>
        <v>230138.24632379669</v>
      </c>
    </row>
    <row r="213" spans="1:15" s="34" customFormat="1" ht="15" x14ac:dyDescent="0.25">
      <c r="A213" s="33">
        <v>3820</v>
      </c>
      <c r="B213" s="34" t="s">
        <v>173</v>
      </c>
      <c r="C213" s="78">
        <v>43581753</v>
      </c>
      <c r="D213" s="36">
        <f>jan!D213</f>
        <v>2889</v>
      </c>
      <c r="E213" s="37">
        <f t="shared" si="33"/>
        <v>15085.41121495327</v>
      </c>
      <c r="F213" s="38">
        <f t="shared" si="34"/>
        <v>0.83672835782095145</v>
      </c>
      <c r="G213" s="39">
        <f t="shared" si="35"/>
        <v>1766.1788361704187</v>
      </c>
      <c r="H213" s="39">
        <f t="shared" si="36"/>
        <v>399.25449646610537</v>
      </c>
      <c r="I213" s="66">
        <f t="shared" si="37"/>
        <v>2165.433332636524</v>
      </c>
      <c r="J213" s="81">
        <f t="shared" si="38"/>
        <v>-255.77318484562431</v>
      </c>
      <c r="K213" s="37">
        <f t="shared" si="39"/>
        <v>1909.6601477908998</v>
      </c>
      <c r="L213" s="37">
        <f t="shared" si="40"/>
        <v>6255936.8979869178</v>
      </c>
      <c r="M213" s="37">
        <f t="shared" si="41"/>
        <v>5517008.1669679098</v>
      </c>
      <c r="N213" s="41">
        <f>'jan-apr'!M213</f>
        <v>663523.29131917085</v>
      </c>
      <c r="O213" s="41">
        <f t="shared" si="42"/>
        <v>4853484.8756487388</v>
      </c>
    </row>
    <row r="214" spans="1:15" s="34" customFormat="1" ht="15" x14ac:dyDescent="0.25">
      <c r="A214" s="33">
        <v>3821</v>
      </c>
      <c r="B214" s="34" t="s">
        <v>174</v>
      </c>
      <c r="C214" s="78">
        <v>38152895</v>
      </c>
      <c r="D214" s="36">
        <f>jan!D214</f>
        <v>2452</v>
      </c>
      <c r="E214" s="37">
        <f t="shared" si="33"/>
        <v>15559.90823817292</v>
      </c>
      <c r="F214" s="38">
        <f t="shared" si="34"/>
        <v>0.8630468392579016</v>
      </c>
      <c r="G214" s="39">
        <f t="shared" si="35"/>
        <v>1481.4806222386287</v>
      </c>
      <c r="H214" s="39">
        <f t="shared" si="36"/>
        <v>233.18053833922784</v>
      </c>
      <c r="I214" s="66">
        <f t="shared" si="37"/>
        <v>1714.6611605778567</v>
      </c>
      <c r="J214" s="81">
        <f t="shared" si="38"/>
        <v>-255.77318484562431</v>
      </c>
      <c r="K214" s="37">
        <f t="shared" si="39"/>
        <v>1458.8879757322325</v>
      </c>
      <c r="L214" s="37">
        <f t="shared" si="40"/>
        <v>4204349.1657369044</v>
      </c>
      <c r="M214" s="37">
        <f t="shared" si="41"/>
        <v>3577193.3164954339</v>
      </c>
      <c r="N214" s="41">
        <f>'jan-apr'!M214</f>
        <v>1432165.7081294928</v>
      </c>
      <c r="O214" s="41">
        <f t="shared" si="42"/>
        <v>2145027.6083659409</v>
      </c>
    </row>
    <row r="215" spans="1:15" s="34" customFormat="1" ht="15" x14ac:dyDescent="0.25">
      <c r="A215" s="33">
        <v>3822</v>
      </c>
      <c r="B215" s="34" t="s">
        <v>175</v>
      </c>
      <c r="C215" s="78">
        <v>24325788</v>
      </c>
      <c r="D215" s="36">
        <f>jan!D215</f>
        <v>1414</v>
      </c>
      <c r="E215" s="37">
        <f t="shared" si="33"/>
        <v>17203.527581329563</v>
      </c>
      <c r="F215" s="38">
        <f t="shared" si="34"/>
        <v>0.95421193209401822</v>
      </c>
      <c r="G215" s="39">
        <f t="shared" si="35"/>
        <v>495.30901634464317</v>
      </c>
      <c r="H215" s="39">
        <f t="shared" si="36"/>
        <v>0</v>
      </c>
      <c r="I215" s="66">
        <f t="shared" si="37"/>
        <v>495.30901634464317</v>
      </c>
      <c r="J215" s="81">
        <f t="shared" si="38"/>
        <v>-255.77318484562431</v>
      </c>
      <c r="K215" s="37">
        <f t="shared" si="39"/>
        <v>239.53583149901885</v>
      </c>
      <c r="L215" s="37">
        <f t="shared" si="40"/>
        <v>700366.94911132543</v>
      </c>
      <c r="M215" s="37">
        <f t="shared" si="41"/>
        <v>338703.66573961265</v>
      </c>
      <c r="N215" s="41">
        <f>'jan-apr'!M215</f>
        <v>-1526008.6228019013</v>
      </c>
      <c r="O215" s="41">
        <f t="shared" si="42"/>
        <v>1864712.288541514</v>
      </c>
    </row>
    <row r="216" spans="1:15" s="34" customFormat="1" ht="15" x14ac:dyDescent="0.25">
      <c r="A216" s="33">
        <v>3823</v>
      </c>
      <c r="B216" s="34" t="s">
        <v>176</v>
      </c>
      <c r="C216" s="78">
        <v>21883548</v>
      </c>
      <c r="D216" s="36">
        <f>jan!D216</f>
        <v>1198</v>
      </c>
      <c r="E216" s="37">
        <f t="shared" si="33"/>
        <v>18266.734557595992</v>
      </c>
      <c r="F216" s="38">
        <f t="shared" si="34"/>
        <v>1.0131838364457779</v>
      </c>
      <c r="G216" s="39">
        <f t="shared" si="35"/>
        <v>-142.61516941521404</v>
      </c>
      <c r="H216" s="39">
        <f t="shared" si="36"/>
        <v>0</v>
      </c>
      <c r="I216" s="66">
        <f t="shared" si="37"/>
        <v>-142.61516941521404</v>
      </c>
      <c r="J216" s="81">
        <f t="shared" si="38"/>
        <v>-255.77318484562431</v>
      </c>
      <c r="K216" s="37">
        <f t="shared" si="39"/>
        <v>-398.38835426083836</v>
      </c>
      <c r="L216" s="37">
        <f t="shared" si="40"/>
        <v>-170852.97295942641</v>
      </c>
      <c r="M216" s="37">
        <f t="shared" si="41"/>
        <v>-477269.24840448436</v>
      </c>
      <c r="N216" s="41">
        <f>'jan-apr'!M216</f>
        <v>-1755319.5174799708</v>
      </c>
      <c r="O216" s="41">
        <f t="shared" si="42"/>
        <v>1278050.2690754863</v>
      </c>
    </row>
    <row r="217" spans="1:15" s="34" customFormat="1" ht="15" x14ac:dyDescent="0.25">
      <c r="A217" s="33">
        <v>3824</v>
      </c>
      <c r="B217" s="34" t="s">
        <v>177</v>
      </c>
      <c r="C217" s="78">
        <v>55469186</v>
      </c>
      <c r="D217" s="36">
        <f>jan!D217</f>
        <v>2140</v>
      </c>
      <c r="E217" s="37">
        <f t="shared" si="33"/>
        <v>25920.180373831776</v>
      </c>
      <c r="F217" s="38">
        <f t="shared" si="34"/>
        <v>1.4376903386711093</v>
      </c>
      <c r="G217" s="39">
        <f t="shared" si="35"/>
        <v>-4734.6826591566842</v>
      </c>
      <c r="H217" s="39">
        <f t="shared" si="36"/>
        <v>0</v>
      </c>
      <c r="I217" s="66">
        <f t="shared" si="37"/>
        <v>-4734.6826591566842</v>
      </c>
      <c r="J217" s="81">
        <f t="shared" si="38"/>
        <v>-255.77318484562431</v>
      </c>
      <c r="K217" s="37">
        <f t="shared" si="39"/>
        <v>-4990.4558440023084</v>
      </c>
      <c r="L217" s="37">
        <f t="shared" si="40"/>
        <v>-10132220.890595304</v>
      </c>
      <c r="M217" s="37">
        <f t="shared" si="41"/>
        <v>-10679575.50616494</v>
      </c>
      <c r="N217" s="41">
        <f>'jan-apr'!M217</f>
        <v>-12362988.376800613</v>
      </c>
      <c r="O217" s="41">
        <f t="shared" si="42"/>
        <v>1683412.8706356734</v>
      </c>
    </row>
    <row r="218" spans="1:15" s="34" customFormat="1" ht="15" x14ac:dyDescent="0.25">
      <c r="A218" s="33">
        <v>3825</v>
      </c>
      <c r="B218" s="34" t="s">
        <v>178</v>
      </c>
      <c r="C218" s="78">
        <v>100992307</v>
      </c>
      <c r="D218" s="36">
        <f>jan!D218</f>
        <v>3755</v>
      </c>
      <c r="E218" s="37">
        <f t="shared" si="33"/>
        <v>26895.421304926764</v>
      </c>
      <c r="F218" s="38">
        <f t="shared" si="34"/>
        <v>1.4917831128837222</v>
      </c>
      <c r="G218" s="39">
        <f t="shared" si="35"/>
        <v>-5319.8272178136767</v>
      </c>
      <c r="H218" s="39">
        <f t="shared" si="36"/>
        <v>0</v>
      </c>
      <c r="I218" s="66">
        <f t="shared" si="37"/>
        <v>-5319.8272178136767</v>
      </c>
      <c r="J218" s="81">
        <f t="shared" si="38"/>
        <v>-255.77318484562431</v>
      </c>
      <c r="K218" s="37">
        <f t="shared" si="39"/>
        <v>-5575.6004026593009</v>
      </c>
      <c r="L218" s="37">
        <f t="shared" si="40"/>
        <v>-19975951.202890355</v>
      </c>
      <c r="M218" s="37">
        <f t="shared" si="41"/>
        <v>-20936379.511985675</v>
      </c>
      <c r="N218" s="41">
        <f>'jan-apr'!M218</f>
        <v>-22234690.597610425</v>
      </c>
      <c r="O218" s="41">
        <f t="shared" si="42"/>
        <v>1298311.0856247507</v>
      </c>
    </row>
    <row r="219" spans="1:15" s="34" customFormat="1" ht="15" x14ac:dyDescent="0.25">
      <c r="A219" s="33">
        <v>4201</v>
      </c>
      <c r="B219" s="34" t="s">
        <v>179</v>
      </c>
      <c r="C219" s="78">
        <v>93406649</v>
      </c>
      <c r="D219" s="36">
        <f>jan!D219</f>
        <v>6735</v>
      </c>
      <c r="E219" s="37">
        <f t="shared" si="33"/>
        <v>13868.841722345955</v>
      </c>
      <c r="F219" s="38">
        <f t="shared" si="34"/>
        <v>0.76925003858790553</v>
      </c>
      <c r="G219" s="39">
        <f t="shared" si="35"/>
        <v>2496.1205317348081</v>
      </c>
      <c r="H219" s="39">
        <f t="shared" si="36"/>
        <v>825.05381887866588</v>
      </c>
      <c r="I219" s="66">
        <f t="shared" si="37"/>
        <v>3321.174350613474</v>
      </c>
      <c r="J219" s="81">
        <f t="shared" si="38"/>
        <v>-255.77318484562431</v>
      </c>
      <c r="K219" s="37">
        <f t="shared" si="39"/>
        <v>3065.4011657678498</v>
      </c>
      <c r="L219" s="37">
        <f t="shared" si="40"/>
        <v>22368109.251381747</v>
      </c>
      <c r="M219" s="37">
        <f t="shared" si="41"/>
        <v>20645476.851446468</v>
      </c>
      <c r="N219" s="41">
        <f>'jan-apr'!M219</f>
        <v>10792003.535849152</v>
      </c>
      <c r="O219" s="41">
        <f t="shared" si="42"/>
        <v>9853473.3155973163</v>
      </c>
    </row>
    <row r="220" spans="1:15" s="34" customFormat="1" ht="15" x14ac:dyDescent="0.25">
      <c r="A220" s="33">
        <v>4202</v>
      </c>
      <c r="B220" s="34" t="s">
        <v>180</v>
      </c>
      <c r="C220" s="78">
        <v>364275450</v>
      </c>
      <c r="D220" s="36">
        <f>jan!D220</f>
        <v>24017</v>
      </c>
      <c r="E220" s="37">
        <f t="shared" si="33"/>
        <v>15167.400174876129</v>
      </c>
      <c r="F220" s="38">
        <f t="shared" si="34"/>
        <v>0.84127596257750592</v>
      </c>
      <c r="G220" s="39">
        <f t="shared" si="35"/>
        <v>1716.9854602167034</v>
      </c>
      <c r="H220" s="39">
        <f t="shared" si="36"/>
        <v>370.55836049310471</v>
      </c>
      <c r="I220" s="66">
        <f t="shared" si="37"/>
        <v>2087.5438207098082</v>
      </c>
      <c r="J220" s="81">
        <f t="shared" si="38"/>
        <v>-255.77318484562431</v>
      </c>
      <c r="K220" s="37">
        <f t="shared" si="39"/>
        <v>1831.770635864184</v>
      </c>
      <c r="L220" s="37">
        <f t="shared" si="40"/>
        <v>50136539.941987462</v>
      </c>
      <c r="M220" s="37">
        <f t="shared" si="41"/>
        <v>43993635.361550108</v>
      </c>
      <c r="N220" s="41">
        <f>'jan-apr'!M220</f>
        <v>23682347.146858074</v>
      </c>
      <c r="O220" s="41">
        <f t="shared" si="42"/>
        <v>20311288.214692034</v>
      </c>
    </row>
    <row r="221" spans="1:15" s="34" customFormat="1" ht="15" x14ac:dyDescent="0.25">
      <c r="A221" s="33">
        <v>4203</v>
      </c>
      <c r="B221" s="34" t="s">
        <v>181</v>
      </c>
      <c r="C221" s="78">
        <v>660684759</v>
      </c>
      <c r="D221" s="36">
        <f>jan!D221</f>
        <v>45509</v>
      </c>
      <c r="E221" s="37">
        <f t="shared" si="33"/>
        <v>14517.672526313476</v>
      </c>
      <c r="F221" s="38">
        <f t="shared" si="34"/>
        <v>0.80523812836362563</v>
      </c>
      <c r="G221" s="39">
        <f t="shared" si="35"/>
        <v>2106.8220493542954</v>
      </c>
      <c r="H221" s="39">
        <f t="shared" si="36"/>
        <v>597.96303749003346</v>
      </c>
      <c r="I221" s="66">
        <f t="shared" si="37"/>
        <v>2704.7850868443288</v>
      </c>
      <c r="J221" s="81">
        <f t="shared" si="38"/>
        <v>-255.77318484562431</v>
      </c>
      <c r="K221" s="37">
        <f t="shared" si="39"/>
        <v>2449.0119019987046</v>
      </c>
      <c r="L221" s="37">
        <f t="shared" si="40"/>
        <v>123092064.51719856</v>
      </c>
      <c r="M221" s="37">
        <f t="shared" si="41"/>
        <v>111452082.64805906</v>
      </c>
      <c r="N221" s="41">
        <f>'jan-apr'!M221</f>
        <v>64987137.0415233</v>
      </c>
      <c r="O221" s="41">
        <f t="shared" si="42"/>
        <v>46464945.606535755</v>
      </c>
    </row>
    <row r="222" spans="1:15" s="34" customFormat="1" ht="15" x14ac:dyDescent="0.25">
      <c r="A222" s="33">
        <v>4204</v>
      </c>
      <c r="B222" s="34" t="s">
        <v>194</v>
      </c>
      <c r="C222" s="78">
        <v>1728356556</v>
      </c>
      <c r="D222" s="36">
        <f>jan!D222</f>
        <v>113737</v>
      </c>
      <c r="E222" s="37">
        <f t="shared" si="33"/>
        <v>15196.080044312757</v>
      </c>
      <c r="F222" s="38">
        <f t="shared" si="34"/>
        <v>0.84286672200158064</v>
      </c>
      <c r="G222" s="39">
        <f t="shared" si="35"/>
        <v>1699.7775385547266</v>
      </c>
      <c r="H222" s="39">
        <f t="shared" si="36"/>
        <v>360.52040619028492</v>
      </c>
      <c r="I222" s="66">
        <f t="shared" si="37"/>
        <v>2060.2979447450116</v>
      </c>
      <c r="J222" s="81">
        <f t="shared" si="38"/>
        <v>-255.77318484562431</v>
      </c>
      <c r="K222" s="37">
        <f t="shared" si="39"/>
        <v>1804.5247598993874</v>
      </c>
      <c r="L222" s="37">
        <f t="shared" si="40"/>
        <v>234332107.34146339</v>
      </c>
      <c r="M222" s="37">
        <f t="shared" si="41"/>
        <v>205241232.61667663</v>
      </c>
      <c r="N222" s="41">
        <f>'jan-apr'!M222</f>
        <v>118665684.73477741</v>
      </c>
      <c r="O222" s="41">
        <f t="shared" si="42"/>
        <v>86575547.881899223</v>
      </c>
    </row>
    <row r="223" spans="1:15" s="34" customFormat="1" ht="15" x14ac:dyDescent="0.25">
      <c r="A223" s="33">
        <v>4205</v>
      </c>
      <c r="B223" s="34" t="s">
        <v>199</v>
      </c>
      <c r="C223" s="78">
        <v>324505598</v>
      </c>
      <c r="D223" s="36">
        <f>jan!D223</f>
        <v>23147</v>
      </c>
      <c r="E223" s="37">
        <f t="shared" si="33"/>
        <v>14019.337192724759</v>
      </c>
      <c r="F223" s="38">
        <f t="shared" si="34"/>
        <v>0.7775974297193271</v>
      </c>
      <c r="G223" s="39">
        <f t="shared" si="35"/>
        <v>2405.8232495075254</v>
      </c>
      <c r="H223" s="39">
        <f t="shared" si="36"/>
        <v>772.38040424608425</v>
      </c>
      <c r="I223" s="66">
        <f t="shared" si="37"/>
        <v>3178.2036537536096</v>
      </c>
      <c r="J223" s="81">
        <f t="shared" si="38"/>
        <v>-255.77318484562431</v>
      </c>
      <c r="K223" s="37">
        <f t="shared" si="39"/>
        <v>2922.4304689079854</v>
      </c>
      <c r="L223" s="37">
        <f t="shared" si="40"/>
        <v>73565879.973434806</v>
      </c>
      <c r="M223" s="37">
        <f t="shared" si="41"/>
        <v>67645498.063813135</v>
      </c>
      <c r="N223" s="41">
        <f>'jan-apr'!M223</f>
        <v>38352758.886102512</v>
      </c>
      <c r="O223" s="41">
        <f t="shared" si="42"/>
        <v>29292739.177710623</v>
      </c>
    </row>
    <row r="224" spans="1:15" s="34" customFormat="1" ht="15" x14ac:dyDescent="0.25">
      <c r="A224" s="33">
        <v>4206</v>
      </c>
      <c r="B224" s="34" t="s">
        <v>195</v>
      </c>
      <c r="C224" s="78">
        <v>133544674</v>
      </c>
      <c r="D224" s="36">
        <f>jan!D224</f>
        <v>9622</v>
      </c>
      <c r="E224" s="37">
        <f t="shared" si="33"/>
        <v>13879.097277073373</v>
      </c>
      <c r="F224" s="38">
        <f t="shared" si="34"/>
        <v>0.76981887382503256</v>
      </c>
      <c r="G224" s="39">
        <f t="shared" si="35"/>
        <v>2489.9671988983569</v>
      </c>
      <c r="H224" s="39">
        <f t="shared" si="36"/>
        <v>821.46437472406933</v>
      </c>
      <c r="I224" s="66">
        <f t="shared" si="37"/>
        <v>3311.4315736224262</v>
      </c>
      <c r="J224" s="81">
        <f t="shared" si="38"/>
        <v>-255.77318484562431</v>
      </c>
      <c r="K224" s="37">
        <f t="shared" si="39"/>
        <v>3055.658388776802</v>
      </c>
      <c r="L224" s="37">
        <f t="shared" si="40"/>
        <v>31862594.601394985</v>
      </c>
      <c r="M224" s="37">
        <f t="shared" si="41"/>
        <v>29401545.016810387</v>
      </c>
      <c r="N224" s="41">
        <f>'jan-apr'!M224</f>
        <v>15388162.924356442</v>
      </c>
      <c r="O224" s="41">
        <f t="shared" si="42"/>
        <v>14013382.092453945</v>
      </c>
    </row>
    <row r="225" spans="1:15" s="34" customFormat="1" ht="15" x14ac:dyDescent="0.25">
      <c r="A225" s="33">
        <v>4207</v>
      </c>
      <c r="B225" s="34" t="s">
        <v>196</v>
      </c>
      <c r="C225" s="78">
        <v>134274249</v>
      </c>
      <c r="D225" s="36">
        <f>jan!D225</f>
        <v>9048</v>
      </c>
      <c r="E225" s="37">
        <f t="shared" si="33"/>
        <v>14840.213196286471</v>
      </c>
      <c r="F225" s="38">
        <f t="shared" si="34"/>
        <v>0.82312818924903641</v>
      </c>
      <c r="G225" s="39">
        <f t="shared" si="35"/>
        <v>1913.297647370498</v>
      </c>
      <c r="H225" s="39">
        <f t="shared" si="36"/>
        <v>485.07380299948494</v>
      </c>
      <c r="I225" s="66">
        <f t="shared" si="37"/>
        <v>2398.371450369983</v>
      </c>
      <c r="J225" s="81">
        <f t="shared" si="38"/>
        <v>-255.77318484562431</v>
      </c>
      <c r="K225" s="37">
        <f t="shared" si="39"/>
        <v>2142.5982655243588</v>
      </c>
      <c r="L225" s="37">
        <f t="shared" si="40"/>
        <v>21700464.882947605</v>
      </c>
      <c r="M225" s="37">
        <f t="shared" si="41"/>
        <v>19386229.106464397</v>
      </c>
      <c r="N225" s="41">
        <f>'jan-apr'!M225</f>
        <v>8143153.0018579373</v>
      </c>
      <c r="O225" s="41">
        <f t="shared" si="42"/>
        <v>11243076.104606461</v>
      </c>
    </row>
    <row r="226" spans="1:15" s="34" customFormat="1" ht="15" x14ac:dyDescent="0.25">
      <c r="A226" s="33">
        <v>4211</v>
      </c>
      <c r="B226" s="34" t="s">
        <v>182</v>
      </c>
      <c r="C226" s="78">
        <v>28388719</v>
      </c>
      <c r="D226" s="36">
        <f>jan!D226</f>
        <v>2427</v>
      </c>
      <c r="E226" s="37">
        <f t="shared" si="33"/>
        <v>11697.041203131437</v>
      </c>
      <c r="F226" s="38">
        <f t="shared" si="34"/>
        <v>0.64878881575058822</v>
      </c>
      <c r="G226" s="39">
        <f t="shared" si="35"/>
        <v>3799.2008432635184</v>
      </c>
      <c r="H226" s="39">
        <f t="shared" si="36"/>
        <v>1585.1840006037469</v>
      </c>
      <c r="I226" s="66">
        <f t="shared" si="37"/>
        <v>5384.3848438672649</v>
      </c>
      <c r="J226" s="81">
        <f t="shared" si="38"/>
        <v>-255.77318484562431</v>
      </c>
      <c r="K226" s="37">
        <f t="shared" si="39"/>
        <v>5128.6116590216407</v>
      </c>
      <c r="L226" s="37">
        <f t="shared" si="40"/>
        <v>13067902.016065853</v>
      </c>
      <c r="M226" s="37">
        <f t="shared" si="41"/>
        <v>12447140.496445522</v>
      </c>
      <c r="N226" s="41">
        <f>'jan-apr'!M226</f>
        <v>6925367.6081077792</v>
      </c>
      <c r="O226" s="41">
        <f t="shared" si="42"/>
        <v>5521772.8883377425</v>
      </c>
    </row>
    <row r="227" spans="1:15" s="34" customFormat="1" ht="15" x14ac:dyDescent="0.25">
      <c r="A227" s="33">
        <v>4212</v>
      </c>
      <c r="B227" s="34" t="s">
        <v>183</v>
      </c>
      <c r="C227" s="78">
        <v>25694065</v>
      </c>
      <c r="D227" s="36">
        <f>jan!D227</f>
        <v>2131</v>
      </c>
      <c r="E227" s="37">
        <f t="shared" si="33"/>
        <v>12057.280619427498</v>
      </c>
      <c r="F227" s="38">
        <f t="shared" si="34"/>
        <v>0.66876987764706464</v>
      </c>
      <c r="G227" s="39">
        <f t="shared" si="35"/>
        <v>3583.0571934858822</v>
      </c>
      <c r="H227" s="39">
        <f t="shared" si="36"/>
        <v>1459.1002049001256</v>
      </c>
      <c r="I227" s="66">
        <f t="shared" si="37"/>
        <v>5042.157398386008</v>
      </c>
      <c r="J227" s="81">
        <f t="shared" si="38"/>
        <v>-255.77318484562431</v>
      </c>
      <c r="K227" s="37">
        <f t="shared" si="39"/>
        <v>4786.3842135403838</v>
      </c>
      <c r="L227" s="37">
        <f t="shared" si="40"/>
        <v>10744837.415960584</v>
      </c>
      <c r="M227" s="37">
        <f t="shared" si="41"/>
        <v>10199784.759054558</v>
      </c>
      <c r="N227" s="41">
        <f>'jan-apr'!M227</f>
        <v>5732991.1698507126</v>
      </c>
      <c r="O227" s="41">
        <f t="shared" si="42"/>
        <v>4466793.5892038457</v>
      </c>
    </row>
    <row r="228" spans="1:15" s="34" customFormat="1" ht="15" x14ac:dyDescent="0.25">
      <c r="A228" s="33">
        <v>4213</v>
      </c>
      <c r="B228" s="34" t="s">
        <v>184</v>
      </c>
      <c r="C228" s="78">
        <v>87639290</v>
      </c>
      <c r="D228" s="36">
        <f>jan!D228</f>
        <v>6115</v>
      </c>
      <c r="E228" s="37">
        <f t="shared" si="33"/>
        <v>14331.854456255111</v>
      </c>
      <c r="F228" s="38">
        <f t="shared" si="34"/>
        <v>0.79493153171883024</v>
      </c>
      <c r="G228" s="39">
        <f t="shared" si="35"/>
        <v>2218.3128913893147</v>
      </c>
      <c r="H228" s="39">
        <f t="shared" si="36"/>
        <v>662.99936201046125</v>
      </c>
      <c r="I228" s="66">
        <f t="shared" si="37"/>
        <v>2881.3122533997757</v>
      </c>
      <c r="J228" s="81">
        <f t="shared" si="38"/>
        <v>-255.77318484562431</v>
      </c>
      <c r="K228" s="37">
        <f t="shared" si="39"/>
        <v>2625.5390685541515</v>
      </c>
      <c r="L228" s="37">
        <f t="shared" si="40"/>
        <v>17619224.429539628</v>
      </c>
      <c r="M228" s="37">
        <f t="shared" si="41"/>
        <v>16055171.404208636</v>
      </c>
      <c r="N228" s="41">
        <f>'jan-apr'!M228</f>
        <v>10593822.8753107</v>
      </c>
      <c r="O228" s="41">
        <f t="shared" si="42"/>
        <v>5461348.5288979355</v>
      </c>
    </row>
    <row r="229" spans="1:15" s="34" customFormat="1" ht="15" x14ac:dyDescent="0.25">
      <c r="A229" s="33">
        <v>4214</v>
      </c>
      <c r="B229" s="34" t="s">
        <v>185</v>
      </c>
      <c r="C229" s="78">
        <v>84326581</v>
      </c>
      <c r="D229" s="36">
        <f>jan!D229</f>
        <v>6098</v>
      </c>
      <c r="E229" s="37">
        <f t="shared" si="33"/>
        <v>13828.563627418825</v>
      </c>
      <c r="F229" s="38">
        <f t="shared" si="34"/>
        <v>0.7670159712665503</v>
      </c>
      <c r="G229" s="39">
        <f t="shared" si="35"/>
        <v>2520.2873886910857</v>
      </c>
      <c r="H229" s="39">
        <f t="shared" si="36"/>
        <v>839.15115210316105</v>
      </c>
      <c r="I229" s="66">
        <f t="shared" si="37"/>
        <v>3359.4385407942468</v>
      </c>
      <c r="J229" s="81">
        <f t="shared" si="38"/>
        <v>-255.77318484562431</v>
      </c>
      <c r="K229" s="37">
        <f t="shared" si="39"/>
        <v>3103.6653559486226</v>
      </c>
      <c r="L229" s="37">
        <f t="shared" si="40"/>
        <v>20485856.221763317</v>
      </c>
      <c r="M229" s="37">
        <f t="shared" si="41"/>
        <v>18926151.3405747</v>
      </c>
      <c r="N229" s="41">
        <f>'jan-apr'!M229</f>
        <v>8589008.0992959384</v>
      </c>
      <c r="O229" s="41">
        <f t="shared" si="42"/>
        <v>10337143.241278762</v>
      </c>
    </row>
    <row r="230" spans="1:15" s="34" customFormat="1" ht="15" x14ac:dyDescent="0.25">
      <c r="A230" s="33">
        <v>4215</v>
      </c>
      <c r="B230" s="34" t="s">
        <v>186</v>
      </c>
      <c r="C230" s="78">
        <v>180130855</v>
      </c>
      <c r="D230" s="36">
        <f>jan!D230</f>
        <v>11279</v>
      </c>
      <c r="E230" s="37">
        <f t="shared" si="33"/>
        <v>15970.463250288147</v>
      </c>
      <c r="F230" s="38">
        <f t="shared" si="34"/>
        <v>0.88581870912524874</v>
      </c>
      <c r="G230" s="39">
        <f t="shared" si="35"/>
        <v>1235.1476149694929</v>
      </c>
      <c r="H230" s="39">
        <f t="shared" si="36"/>
        <v>89.486284098898608</v>
      </c>
      <c r="I230" s="66">
        <f t="shared" si="37"/>
        <v>1324.6338990683914</v>
      </c>
      <c r="J230" s="81">
        <f t="shared" si="38"/>
        <v>-255.77318484562431</v>
      </c>
      <c r="K230" s="37">
        <f t="shared" si="39"/>
        <v>1068.860714222767</v>
      </c>
      <c r="L230" s="37">
        <f t="shared" si="40"/>
        <v>14940545.747592388</v>
      </c>
      <c r="M230" s="37">
        <f t="shared" si="41"/>
        <v>12055679.995718589</v>
      </c>
      <c r="N230" s="41">
        <f>'jan-apr'!M230</f>
        <v>5091197.5336756352</v>
      </c>
      <c r="O230" s="41">
        <f t="shared" si="42"/>
        <v>6964482.4620429538</v>
      </c>
    </row>
    <row r="231" spans="1:15" s="34" customFormat="1" ht="15" x14ac:dyDescent="0.25">
      <c r="A231" s="33">
        <v>4216</v>
      </c>
      <c r="B231" s="34" t="s">
        <v>187</v>
      </c>
      <c r="C231" s="78">
        <v>65391996</v>
      </c>
      <c r="D231" s="36">
        <f>jan!D231</f>
        <v>5342</v>
      </c>
      <c r="E231" s="37">
        <f t="shared" si="33"/>
        <v>12241.10745039311</v>
      </c>
      <c r="F231" s="38">
        <f t="shared" si="34"/>
        <v>0.67896602810034634</v>
      </c>
      <c r="G231" s="39">
        <f t="shared" si="35"/>
        <v>3472.7610949065147</v>
      </c>
      <c r="H231" s="39">
        <f t="shared" si="36"/>
        <v>1394.7608140621612</v>
      </c>
      <c r="I231" s="66">
        <f t="shared" si="37"/>
        <v>4867.5219089686761</v>
      </c>
      <c r="J231" s="81">
        <f t="shared" si="38"/>
        <v>-255.77318484562431</v>
      </c>
      <c r="K231" s="37">
        <f t="shared" si="39"/>
        <v>4611.7487241230519</v>
      </c>
      <c r="L231" s="37">
        <f t="shared" si="40"/>
        <v>26002302.037710667</v>
      </c>
      <c r="M231" s="37">
        <f t="shared" si="41"/>
        <v>24635961.684265345</v>
      </c>
      <c r="N231" s="41">
        <f>'jan-apr'!M231</f>
        <v>14285574.830639372</v>
      </c>
      <c r="O231" s="41">
        <f t="shared" si="42"/>
        <v>10350386.853625974</v>
      </c>
    </row>
    <row r="232" spans="1:15" s="34" customFormat="1" ht="15" x14ac:dyDescent="0.25">
      <c r="A232" s="33">
        <v>4217</v>
      </c>
      <c r="B232" s="34" t="s">
        <v>188</v>
      </c>
      <c r="C232" s="78">
        <v>25340775</v>
      </c>
      <c r="D232" s="36">
        <f>jan!D232</f>
        <v>1801</v>
      </c>
      <c r="E232" s="37">
        <f t="shared" si="33"/>
        <v>14070.391449194893</v>
      </c>
      <c r="F232" s="38">
        <f t="shared" si="34"/>
        <v>0.780429208287861</v>
      </c>
      <c r="G232" s="39">
        <f t="shared" si="35"/>
        <v>2375.1906956254452</v>
      </c>
      <c r="H232" s="39">
        <f t="shared" si="36"/>
        <v>754.51141448153749</v>
      </c>
      <c r="I232" s="66">
        <f t="shared" si="37"/>
        <v>3129.7021101069827</v>
      </c>
      <c r="J232" s="81">
        <f t="shared" si="38"/>
        <v>-255.77318484562431</v>
      </c>
      <c r="K232" s="37">
        <f t="shared" si="39"/>
        <v>2873.9289252613585</v>
      </c>
      <c r="L232" s="37">
        <f t="shared" si="40"/>
        <v>5636593.5003026761</v>
      </c>
      <c r="M232" s="37">
        <f t="shared" si="41"/>
        <v>5175945.9943957068</v>
      </c>
      <c r="N232" s="41">
        <f>'jan-apr'!M232</f>
        <v>1346518.3795641188</v>
      </c>
      <c r="O232" s="41">
        <f t="shared" si="42"/>
        <v>3829427.6148315882</v>
      </c>
    </row>
    <row r="233" spans="1:15" s="34" customFormat="1" ht="15" x14ac:dyDescent="0.25">
      <c r="A233" s="33">
        <v>4218</v>
      </c>
      <c r="B233" s="34" t="s">
        <v>189</v>
      </c>
      <c r="C233" s="78">
        <v>19582732</v>
      </c>
      <c r="D233" s="36">
        <f>jan!D233</f>
        <v>1323</v>
      </c>
      <c r="E233" s="37">
        <f t="shared" si="33"/>
        <v>14801.762660619803</v>
      </c>
      <c r="F233" s="38">
        <f t="shared" si="34"/>
        <v>0.82099548944342449</v>
      </c>
      <c r="G233" s="39">
        <f t="shared" si="35"/>
        <v>1936.3679687704991</v>
      </c>
      <c r="H233" s="39">
        <f t="shared" si="36"/>
        <v>498.53149048281898</v>
      </c>
      <c r="I233" s="66">
        <f t="shared" si="37"/>
        <v>2434.8994592533181</v>
      </c>
      <c r="J233" s="81">
        <f t="shared" si="38"/>
        <v>-255.77318484562431</v>
      </c>
      <c r="K233" s="37">
        <f t="shared" si="39"/>
        <v>2179.1262744076939</v>
      </c>
      <c r="L233" s="37">
        <f t="shared" si="40"/>
        <v>3221371.9845921397</v>
      </c>
      <c r="M233" s="37">
        <f t="shared" si="41"/>
        <v>2882984.0610413789</v>
      </c>
      <c r="N233" s="41">
        <f>'jan-apr'!M233</f>
        <v>-12094.545096828348</v>
      </c>
      <c r="O233" s="41">
        <f t="shared" si="42"/>
        <v>2895078.606138207</v>
      </c>
    </row>
    <row r="234" spans="1:15" s="34" customFormat="1" ht="15" x14ac:dyDescent="0.25">
      <c r="A234" s="33">
        <v>4219</v>
      </c>
      <c r="B234" s="34" t="s">
        <v>190</v>
      </c>
      <c r="C234" s="78">
        <v>46360449</v>
      </c>
      <c r="D234" s="36">
        <f>jan!D234</f>
        <v>3653</v>
      </c>
      <c r="E234" s="37">
        <f t="shared" si="33"/>
        <v>12691.061866958664</v>
      </c>
      <c r="F234" s="38">
        <f t="shared" si="34"/>
        <v>0.70392322778834604</v>
      </c>
      <c r="G234" s="39">
        <f t="shared" si="35"/>
        <v>3202.7884449671824</v>
      </c>
      <c r="H234" s="39">
        <f t="shared" si="36"/>
        <v>1237.2767682642175</v>
      </c>
      <c r="I234" s="66">
        <f t="shared" si="37"/>
        <v>4440.0652132313999</v>
      </c>
      <c r="J234" s="81">
        <f t="shared" si="38"/>
        <v>-255.77318484562431</v>
      </c>
      <c r="K234" s="37">
        <f t="shared" si="39"/>
        <v>4184.2920283857757</v>
      </c>
      <c r="L234" s="37">
        <f t="shared" si="40"/>
        <v>16219558.223934304</v>
      </c>
      <c r="M234" s="37">
        <f t="shared" si="41"/>
        <v>15285218.779693238</v>
      </c>
      <c r="N234" s="41">
        <f>'jan-apr'!M234</f>
        <v>8495846.7371725272</v>
      </c>
      <c r="O234" s="41">
        <f t="shared" si="42"/>
        <v>6789372.0425207112</v>
      </c>
    </row>
    <row r="235" spans="1:15" s="34" customFormat="1" ht="15" x14ac:dyDescent="0.25">
      <c r="A235" s="33">
        <v>4220</v>
      </c>
      <c r="B235" s="34" t="s">
        <v>191</v>
      </c>
      <c r="C235" s="78">
        <v>18364230</v>
      </c>
      <c r="D235" s="36">
        <f>jan!D235</f>
        <v>1134</v>
      </c>
      <c r="E235" s="37">
        <f t="shared" si="33"/>
        <v>16194.20634920635</v>
      </c>
      <c r="F235" s="38">
        <f t="shared" si="34"/>
        <v>0.89822885778238482</v>
      </c>
      <c r="G235" s="39">
        <f t="shared" si="35"/>
        <v>1100.9017556185711</v>
      </c>
      <c r="H235" s="39">
        <f t="shared" si="36"/>
        <v>11.176199477527552</v>
      </c>
      <c r="I235" s="66">
        <f t="shared" si="37"/>
        <v>1112.0779550960985</v>
      </c>
      <c r="J235" s="81">
        <f t="shared" si="38"/>
        <v>-255.77318484562431</v>
      </c>
      <c r="K235" s="37">
        <f t="shared" si="39"/>
        <v>856.30477025047423</v>
      </c>
      <c r="L235" s="37">
        <f t="shared" si="40"/>
        <v>1261096.4010789758</v>
      </c>
      <c r="M235" s="37">
        <f t="shared" si="41"/>
        <v>971049.60946403781</v>
      </c>
      <c r="N235" s="41">
        <f>'jan-apr'!M235</f>
        <v>-565903.15294013906</v>
      </c>
      <c r="O235" s="41">
        <f t="shared" si="42"/>
        <v>1536952.7624041769</v>
      </c>
    </row>
    <row r="236" spans="1:15" s="34" customFormat="1" ht="15" x14ac:dyDescent="0.25">
      <c r="A236" s="33">
        <v>4221</v>
      </c>
      <c r="B236" s="34" t="s">
        <v>192</v>
      </c>
      <c r="C236" s="78">
        <v>34302388</v>
      </c>
      <c r="D236" s="36">
        <f>jan!D236</f>
        <v>1169</v>
      </c>
      <c r="E236" s="37">
        <f t="shared" si="33"/>
        <v>29343.36013686912</v>
      </c>
      <c r="F236" s="38">
        <f t="shared" si="34"/>
        <v>1.627560640570004</v>
      </c>
      <c r="G236" s="39">
        <f t="shared" si="35"/>
        <v>-6788.5905169790904</v>
      </c>
      <c r="H236" s="39">
        <f t="shared" si="36"/>
        <v>0</v>
      </c>
      <c r="I236" s="66">
        <f t="shared" si="37"/>
        <v>-6788.5905169790904</v>
      </c>
      <c r="J236" s="81">
        <f t="shared" si="38"/>
        <v>-255.77318484562431</v>
      </c>
      <c r="K236" s="37">
        <f t="shared" si="39"/>
        <v>-7044.3637018247146</v>
      </c>
      <c r="L236" s="37">
        <f t="shared" si="40"/>
        <v>-7935862.314348557</v>
      </c>
      <c r="M236" s="37">
        <f t="shared" si="41"/>
        <v>-8234861.1674330914</v>
      </c>
      <c r="N236" s="41">
        <f>'jan-apr'!M236</f>
        <v>-7999854.5366728585</v>
      </c>
      <c r="O236" s="41">
        <f t="shared" si="42"/>
        <v>-235006.63076023292</v>
      </c>
    </row>
    <row r="237" spans="1:15" s="34" customFormat="1" ht="15" x14ac:dyDescent="0.25">
      <c r="A237" s="33">
        <v>4222</v>
      </c>
      <c r="B237" s="34" t="s">
        <v>193</v>
      </c>
      <c r="C237" s="78">
        <v>61208520</v>
      </c>
      <c r="D237" s="36">
        <f>jan!D237</f>
        <v>935</v>
      </c>
      <c r="E237" s="37">
        <f t="shared" si="33"/>
        <v>65463.657754010695</v>
      </c>
      <c r="F237" s="38">
        <f t="shared" si="34"/>
        <v>3.631011317422403</v>
      </c>
      <c r="G237" s="39">
        <f t="shared" si="35"/>
        <v>-28460.769087264034</v>
      </c>
      <c r="H237" s="39">
        <f t="shared" si="36"/>
        <v>0</v>
      </c>
      <c r="I237" s="66">
        <f t="shared" si="37"/>
        <v>-28460.769087264034</v>
      </c>
      <c r="J237" s="81">
        <f t="shared" si="38"/>
        <v>-255.77318484562431</v>
      </c>
      <c r="K237" s="37">
        <f t="shared" si="39"/>
        <v>-28716.542272109658</v>
      </c>
      <c r="L237" s="37">
        <f t="shared" si="40"/>
        <v>-26610819.096591871</v>
      </c>
      <c r="M237" s="37">
        <f t="shared" si="41"/>
        <v>-26849967.02442253</v>
      </c>
      <c r="N237" s="41">
        <f>'jan-apr'!M237</f>
        <v>-26436171.422574099</v>
      </c>
      <c r="O237" s="41">
        <f t="shared" si="42"/>
        <v>-413795.60184843093</v>
      </c>
    </row>
    <row r="238" spans="1:15" s="34" customFormat="1" ht="15" x14ac:dyDescent="0.25">
      <c r="A238" s="33">
        <v>4223</v>
      </c>
      <c r="B238" s="34" t="s">
        <v>197</v>
      </c>
      <c r="C238" s="78">
        <v>190747107</v>
      </c>
      <c r="D238" s="36">
        <f>jan!D238</f>
        <v>15123</v>
      </c>
      <c r="E238" s="37">
        <f t="shared" si="33"/>
        <v>12613.046816107915</v>
      </c>
      <c r="F238" s="38">
        <f t="shared" si="34"/>
        <v>0.69959604011984156</v>
      </c>
      <c r="G238" s="39">
        <f t="shared" si="35"/>
        <v>3249.5974754776316</v>
      </c>
      <c r="H238" s="39">
        <f t="shared" si="36"/>
        <v>1264.5820360619796</v>
      </c>
      <c r="I238" s="66">
        <f t="shared" si="37"/>
        <v>4514.1795115396108</v>
      </c>
      <c r="J238" s="81">
        <f t="shared" si="38"/>
        <v>-255.77318484562431</v>
      </c>
      <c r="K238" s="37">
        <f t="shared" si="39"/>
        <v>4258.4063266939866</v>
      </c>
      <c r="L238" s="37">
        <f t="shared" si="40"/>
        <v>68267936.753013536</v>
      </c>
      <c r="M238" s="37">
        <f t="shared" si="41"/>
        <v>64399878.878593162</v>
      </c>
      <c r="N238" s="41">
        <f>'jan-apr'!M238</f>
        <v>32897041.907133888</v>
      </c>
      <c r="O238" s="41">
        <f t="shared" si="42"/>
        <v>31502836.971459273</v>
      </c>
    </row>
    <row r="239" spans="1:15" s="34" customFormat="1" ht="15" x14ac:dyDescent="0.25">
      <c r="A239" s="33">
        <v>4224</v>
      </c>
      <c r="B239" s="34" t="s">
        <v>198</v>
      </c>
      <c r="C239" s="78">
        <v>29116029</v>
      </c>
      <c r="D239" s="36">
        <f>jan!D239</f>
        <v>912</v>
      </c>
      <c r="E239" s="37">
        <f t="shared" si="33"/>
        <v>31925.470394736843</v>
      </c>
      <c r="F239" s="38">
        <f t="shared" si="34"/>
        <v>1.770780128921551</v>
      </c>
      <c r="G239" s="39">
        <f t="shared" si="35"/>
        <v>-8337.8566716997248</v>
      </c>
      <c r="H239" s="39">
        <f t="shared" si="36"/>
        <v>0</v>
      </c>
      <c r="I239" s="66">
        <f t="shared" si="37"/>
        <v>-8337.8566716997248</v>
      </c>
      <c r="J239" s="81">
        <f t="shared" si="38"/>
        <v>-255.77318484562431</v>
      </c>
      <c r="K239" s="37">
        <f t="shared" si="39"/>
        <v>-8593.629856545349</v>
      </c>
      <c r="L239" s="37">
        <f t="shared" si="40"/>
        <v>-7604125.2845901493</v>
      </c>
      <c r="M239" s="37">
        <f t="shared" si="41"/>
        <v>-7837390.4291693587</v>
      </c>
      <c r="N239" s="41">
        <f>'jan-apr'!M239</f>
        <v>-8136737.0446926001</v>
      </c>
      <c r="O239" s="41">
        <f t="shared" si="42"/>
        <v>299346.61552324146</v>
      </c>
    </row>
    <row r="240" spans="1:15" s="34" customFormat="1" ht="15" x14ac:dyDescent="0.25">
      <c r="A240" s="33">
        <v>4225</v>
      </c>
      <c r="B240" s="34" t="s">
        <v>200</v>
      </c>
      <c r="C240" s="78">
        <v>135267222</v>
      </c>
      <c r="D240" s="36">
        <f>jan!D240</f>
        <v>10480</v>
      </c>
      <c r="E240" s="37">
        <f t="shared" si="33"/>
        <v>12907.177671755726</v>
      </c>
      <c r="F240" s="38">
        <f t="shared" si="34"/>
        <v>0.71591032047480552</v>
      </c>
      <c r="G240" s="39">
        <f t="shared" si="35"/>
        <v>3073.1189620889454</v>
      </c>
      <c r="H240" s="39">
        <f t="shared" si="36"/>
        <v>1161.6362365852458</v>
      </c>
      <c r="I240" s="66">
        <f t="shared" si="37"/>
        <v>4234.755198674191</v>
      </c>
      <c r="J240" s="81">
        <f t="shared" si="38"/>
        <v>-255.77318484562431</v>
      </c>
      <c r="K240" s="37">
        <f t="shared" si="39"/>
        <v>3978.9820138285668</v>
      </c>
      <c r="L240" s="37">
        <f t="shared" si="40"/>
        <v>44380234.482105523</v>
      </c>
      <c r="M240" s="37">
        <f t="shared" si="41"/>
        <v>41699731.504923381</v>
      </c>
      <c r="N240" s="41">
        <f>'jan-apr'!M240</f>
        <v>24225402.099101581</v>
      </c>
      <c r="O240" s="41">
        <f t="shared" si="42"/>
        <v>17474329.4058218</v>
      </c>
    </row>
    <row r="241" spans="1:15" s="34" customFormat="1" ht="15" x14ac:dyDescent="0.25">
      <c r="A241" s="33">
        <v>4226</v>
      </c>
      <c r="B241" s="34" t="s">
        <v>201</v>
      </c>
      <c r="C241" s="78">
        <v>24143451</v>
      </c>
      <c r="D241" s="36">
        <f>jan!D241</f>
        <v>1704</v>
      </c>
      <c r="E241" s="37">
        <f t="shared" si="33"/>
        <v>14168.691901408451</v>
      </c>
      <c r="F241" s="38">
        <f t="shared" si="34"/>
        <v>0.78588154729153215</v>
      </c>
      <c r="G241" s="39">
        <f t="shared" si="35"/>
        <v>2316.2104242973105</v>
      </c>
      <c r="H241" s="39">
        <f t="shared" si="36"/>
        <v>720.1062562067923</v>
      </c>
      <c r="I241" s="66">
        <f t="shared" si="37"/>
        <v>3036.3166805041028</v>
      </c>
      <c r="J241" s="81">
        <f t="shared" si="38"/>
        <v>-255.77318484562431</v>
      </c>
      <c r="K241" s="37">
        <f t="shared" si="39"/>
        <v>2780.5434956584786</v>
      </c>
      <c r="L241" s="37">
        <f t="shared" si="40"/>
        <v>5173883.6235789908</v>
      </c>
      <c r="M241" s="37">
        <f t="shared" si="41"/>
        <v>4738046.1166020473</v>
      </c>
      <c r="N241" s="41">
        <f>'jan-apr'!M241</f>
        <v>3913814.5134798749</v>
      </c>
      <c r="O241" s="41">
        <f t="shared" si="42"/>
        <v>824231.60312217241</v>
      </c>
    </row>
    <row r="242" spans="1:15" s="34" customFormat="1" ht="15" x14ac:dyDescent="0.25">
      <c r="A242" s="33">
        <v>4227</v>
      </c>
      <c r="B242" s="34" t="s">
        <v>202</v>
      </c>
      <c r="C242" s="78">
        <v>104290345</v>
      </c>
      <c r="D242" s="36">
        <f>jan!D242</f>
        <v>5883</v>
      </c>
      <c r="E242" s="37">
        <f t="shared" si="33"/>
        <v>17727.408635050146</v>
      </c>
      <c r="F242" s="38">
        <f t="shared" si="34"/>
        <v>0.98326955124188908</v>
      </c>
      <c r="G242" s="39">
        <f t="shared" si="35"/>
        <v>180.98038411229354</v>
      </c>
      <c r="H242" s="39">
        <f t="shared" si="36"/>
        <v>0</v>
      </c>
      <c r="I242" s="66">
        <f t="shared" si="37"/>
        <v>180.98038411229354</v>
      </c>
      <c r="J242" s="81">
        <f t="shared" si="38"/>
        <v>-255.77318484562431</v>
      </c>
      <c r="K242" s="37">
        <f t="shared" si="39"/>
        <v>-74.792800733330779</v>
      </c>
      <c r="L242" s="37">
        <f t="shared" si="40"/>
        <v>1064707.599732623</v>
      </c>
      <c r="M242" s="37">
        <f t="shared" si="41"/>
        <v>-440006.04671418498</v>
      </c>
      <c r="N242" s="41">
        <f>'jan-apr'!M242</f>
        <v>-7125470.7685598191</v>
      </c>
      <c r="O242" s="41">
        <f t="shared" si="42"/>
        <v>6685464.7218456343</v>
      </c>
    </row>
    <row r="243" spans="1:15" s="34" customFormat="1" ht="15" x14ac:dyDescent="0.25">
      <c r="A243" s="33">
        <v>4228</v>
      </c>
      <c r="B243" s="34" t="s">
        <v>203</v>
      </c>
      <c r="C243" s="78">
        <v>74881174</v>
      </c>
      <c r="D243" s="36">
        <f>jan!D243</f>
        <v>1810</v>
      </c>
      <c r="E243" s="37">
        <f t="shared" si="33"/>
        <v>41370.814364640886</v>
      </c>
      <c r="F243" s="38">
        <f t="shared" si="34"/>
        <v>2.2946761657201948</v>
      </c>
      <c r="G243" s="39">
        <f t="shared" si="35"/>
        <v>-14005.06305364215</v>
      </c>
      <c r="H243" s="39">
        <f t="shared" si="36"/>
        <v>0</v>
      </c>
      <c r="I243" s="66">
        <f t="shared" si="37"/>
        <v>-14005.06305364215</v>
      </c>
      <c r="J243" s="81">
        <f t="shared" si="38"/>
        <v>-255.77318484562431</v>
      </c>
      <c r="K243" s="37">
        <f t="shared" si="39"/>
        <v>-14260.836238487775</v>
      </c>
      <c r="L243" s="37">
        <f t="shared" si="40"/>
        <v>-25349164.127092291</v>
      </c>
      <c r="M243" s="37">
        <f t="shared" si="41"/>
        <v>-25812113.591662873</v>
      </c>
      <c r="N243" s="41">
        <f>'jan-apr'!M243</f>
        <v>-25153958.415892109</v>
      </c>
      <c r="O243" s="41">
        <f t="shared" si="42"/>
        <v>-658155.17577076331</v>
      </c>
    </row>
    <row r="244" spans="1:15" s="34" customFormat="1" ht="15" x14ac:dyDescent="0.25">
      <c r="A244" s="33">
        <v>4601</v>
      </c>
      <c r="B244" s="34" t="s">
        <v>227</v>
      </c>
      <c r="C244" s="78">
        <v>5425797089</v>
      </c>
      <c r="D244" s="36">
        <f>jan!D244</f>
        <v>286930</v>
      </c>
      <c r="E244" s="37">
        <f t="shared" si="33"/>
        <v>18909.828491269647</v>
      </c>
      <c r="F244" s="38">
        <f t="shared" si="34"/>
        <v>1.0488537246165419</v>
      </c>
      <c r="G244" s="39">
        <f t="shared" si="35"/>
        <v>-528.47152961940731</v>
      </c>
      <c r="H244" s="39">
        <f t="shared" si="36"/>
        <v>0</v>
      </c>
      <c r="I244" s="66">
        <f t="shared" si="37"/>
        <v>-528.47152961940731</v>
      </c>
      <c r="J244" s="81">
        <f t="shared" si="38"/>
        <v>-255.77318484562431</v>
      </c>
      <c r="K244" s="37">
        <f t="shared" si="39"/>
        <v>-784.24471446503162</v>
      </c>
      <c r="L244" s="37">
        <f t="shared" si="40"/>
        <v>-151634335.99369654</v>
      </c>
      <c r="M244" s="37">
        <f t="shared" si="41"/>
        <v>-225023335.92145151</v>
      </c>
      <c r="N244" s="41">
        <f>'jan-apr'!M244</f>
        <v>-108572507.24084122</v>
      </c>
      <c r="O244" s="41">
        <f t="shared" si="42"/>
        <v>-116450828.68061028</v>
      </c>
    </row>
    <row r="245" spans="1:15" s="34" customFormat="1" ht="15" x14ac:dyDescent="0.25">
      <c r="A245" s="33">
        <v>4602</v>
      </c>
      <c r="B245" s="34" t="s">
        <v>406</v>
      </c>
      <c r="C245" s="78">
        <v>297226933</v>
      </c>
      <c r="D245" s="36">
        <f>jan!D245</f>
        <v>17131</v>
      </c>
      <c r="E245" s="37">
        <f t="shared" si="33"/>
        <v>17350.23833985173</v>
      </c>
      <c r="F245" s="38">
        <f t="shared" si="34"/>
        <v>0.96234940016192461</v>
      </c>
      <c r="G245" s="39">
        <f t="shared" si="35"/>
        <v>407.2825612313427</v>
      </c>
      <c r="H245" s="39">
        <f t="shared" si="36"/>
        <v>0</v>
      </c>
      <c r="I245" s="66">
        <f t="shared" si="37"/>
        <v>407.2825612313427</v>
      </c>
      <c r="J245" s="81">
        <f t="shared" si="38"/>
        <v>-255.77318484562431</v>
      </c>
      <c r="K245" s="37">
        <f t="shared" si="39"/>
        <v>151.50937638571838</v>
      </c>
      <c r="L245" s="37">
        <f t="shared" si="40"/>
        <v>6977157.5564541314</v>
      </c>
      <c r="M245" s="37">
        <f t="shared" si="41"/>
        <v>2595507.1268637418</v>
      </c>
      <c r="N245" s="41">
        <f>'jan-apr'!M245</f>
        <v>-1529724.3864351979</v>
      </c>
      <c r="O245" s="41">
        <f t="shared" si="42"/>
        <v>4125231.5132989399</v>
      </c>
    </row>
    <row r="246" spans="1:15" s="34" customFormat="1" ht="15" x14ac:dyDescent="0.25">
      <c r="A246" s="33">
        <v>4611</v>
      </c>
      <c r="B246" s="34" t="s">
        <v>228</v>
      </c>
      <c r="C246" s="78">
        <v>69682067</v>
      </c>
      <c r="D246" s="36">
        <f>jan!D246</f>
        <v>4043</v>
      </c>
      <c r="E246" s="37">
        <f t="shared" si="33"/>
        <v>17235.237942122185</v>
      </c>
      <c r="F246" s="38">
        <f t="shared" si="34"/>
        <v>0.95597078094035393</v>
      </c>
      <c r="G246" s="39">
        <f t="shared" si="35"/>
        <v>476.28279986907</v>
      </c>
      <c r="H246" s="39">
        <f t="shared" si="36"/>
        <v>0</v>
      </c>
      <c r="I246" s="66">
        <f t="shared" si="37"/>
        <v>476.28279986907</v>
      </c>
      <c r="J246" s="81">
        <f t="shared" si="38"/>
        <v>-255.77318484562431</v>
      </c>
      <c r="K246" s="37">
        <f t="shared" si="39"/>
        <v>220.50961502344569</v>
      </c>
      <c r="L246" s="37">
        <f t="shared" si="40"/>
        <v>1925611.3598706501</v>
      </c>
      <c r="M246" s="37">
        <f t="shared" si="41"/>
        <v>891520.37353979098</v>
      </c>
      <c r="N246" s="41">
        <f>'jan-apr'!M246</f>
        <v>-2295866.9380396684</v>
      </c>
      <c r="O246" s="41">
        <f t="shared" si="42"/>
        <v>3187387.3115794593</v>
      </c>
    </row>
    <row r="247" spans="1:15" s="34" customFormat="1" ht="15" x14ac:dyDescent="0.25">
      <c r="A247" s="33">
        <v>4612</v>
      </c>
      <c r="B247" s="34" t="s">
        <v>229</v>
      </c>
      <c r="C247" s="78">
        <v>106207879</v>
      </c>
      <c r="D247" s="36">
        <f>jan!D247</f>
        <v>5775</v>
      </c>
      <c r="E247" s="37">
        <f t="shared" si="33"/>
        <v>18390.974718614718</v>
      </c>
      <c r="F247" s="38">
        <f t="shared" si="34"/>
        <v>1.0200749489533087</v>
      </c>
      <c r="G247" s="39">
        <f t="shared" si="35"/>
        <v>-217.15926602644976</v>
      </c>
      <c r="H247" s="39">
        <f t="shared" si="36"/>
        <v>0</v>
      </c>
      <c r="I247" s="66">
        <f t="shared" si="37"/>
        <v>-217.15926602644976</v>
      </c>
      <c r="J247" s="81">
        <f t="shared" si="38"/>
        <v>-255.77318484562431</v>
      </c>
      <c r="K247" s="37">
        <f t="shared" si="39"/>
        <v>-472.93245087207407</v>
      </c>
      <c r="L247" s="37">
        <f t="shared" si="40"/>
        <v>-1254094.7613027473</v>
      </c>
      <c r="M247" s="37">
        <f t="shared" si="41"/>
        <v>-2731184.9037862276</v>
      </c>
      <c r="N247" s="41">
        <f>'jan-apr'!M247</f>
        <v>-7564094.7158988556</v>
      </c>
      <c r="O247" s="41">
        <f t="shared" si="42"/>
        <v>4832909.8121126276</v>
      </c>
    </row>
    <row r="248" spans="1:15" s="34" customFormat="1" ht="15" x14ac:dyDescent="0.25">
      <c r="A248" s="33">
        <v>4613</v>
      </c>
      <c r="B248" s="34" t="s">
        <v>230</v>
      </c>
      <c r="C248" s="78">
        <v>197371064</v>
      </c>
      <c r="D248" s="36">
        <f>jan!D248</f>
        <v>12061</v>
      </c>
      <c r="E248" s="37">
        <f t="shared" si="33"/>
        <v>16364.402951662383</v>
      </c>
      <c r="F248" s="38">
        <f t="shared" si="34"/>
        <v>0.90766899313239646</v>
      </c>
      <c r="G248" s="39">
        <f t="shared" si="35"/>
        <v>998.783794144951</v>
      </c>
      <c r="H248" s="39">
        <f t="shared" si="36"/>
        <v>0</v>
      </c>
      <c r="I248" s="66">
        <f t="shared" si="37"/>
        <v>998.783794144951</v>
      </c>
      <c r="J248" s="81">
        <f t="shared" si="38"/>
        <v>-255.77318484562431</v>
      </c>
      <c r="K248" s="37">
        <f t="shared" si="39"/>
        <v>743.01060929932669</v>
      </c>
      <c r="L248" s="37">
        <f t="shared" si="40"/>
        <v>12046331.341182254</v>
      </c>
      <c r="M248" s="37">
        <f t="shared" si="41"/>
        <v>8961450.9587591793</v>
      </c>
      <c r="N248" s="41">
        <f>'jan-apr'!M248</f>
        <v>4746666.0857045753</v>
      </c>
      <c r="O248" s="41">
        <f t="shared" si="42"/>
        <v>4214784.873054604</v>
      </c>
    </row>
    <row r="249" spans="1:15" s="34" customFormat="1" ht="15" x14ac:dyDescent="0.25">
      <c r="A249" s="33">
        <v>4614</v>
      </c>
      <c r="B249" s="34" t="s">
        <v>231</v>
      </c>
      <c r="C249" s="78">
        <v>316851744</v>
      </c>
      <c r="D249" s="36">
        <f>jan!D249</f>
        <v>18919</v>
      </c>
      <c r="E249" s="37">
        <f t="shared" si="33"/>
        <v>16747.806120830912</v>
      </c>
      <c r="F249" s="38">
        <f t="shared" si="34"/>
        <v>0.92893485718810997</v>
      </c>
      <c r="G249" s="39">
        <f t="shared" si="35"/>
        <v>768.74189264383381</v>
      </c>
      <c r="H249" s="39">
        <f t="shared" si="36"/>
        <v>0</v>
      </c>
      <c r="I249" s="66">
        <f t="shared" si="37"/>
        <v>768.74189264383381</v>
      </c>
      <c r="J249" s="81">
        <f t="shared" si="38"/>
        <v>-255.77318484562431</v>
      </c>
      <c r="K249" s="37">
        <f t="shared" si="39"/>
        <v>512.96870779820949</v>
      </c>
      <c r="L249" s="37">
        <f t="shared" si="40"/>
        <v>14543827.866928691</v>
      </c>
      <c r="M249" s="37">
        <f t="shared" si="41"/>
        <v>9704854.9828343261</v>
      </c>
      <c r="N249" s="41">
        <f>'jan-apr'!M249</f>
        <v>2874101.1417332492</v>
      </c>
      <c r="O249" s="41">
        <f t="shared" si="42"/>
        <v>6830753.8411010765</v>
      </c>
    </row>
    <row r="250" spans="1:15" s="34" customFormat="1" ht="15" x14ac:dyDescent="0.25">
      <c r="A250" s="33">
        <v>4615</v>
      </c>
      <c r="B250" s="34" t="s">
        <v>232</v>
      </c>
      <c r="C250" s="78">
        <v>47550695</v>
      </c>
      <c r="D250" s="36">
        <f>jan!D250</f>
        <v>3117</v>
      </c>
      <c r="E250" s="37">
        <f t="shared" si="33"/>
        <v>15255.275906320179</v>
      </c>
      <c r="F250" s="38">
        <f t="shared" si="34"/>
        <v>0.84615008336982556</v>
      </c>
      <c r="G250" s="39">
        <f t="shared" si="35"/>
        <v>1664.2600213502733</v>
      </c>
      <c r="H250" s="39">
        <f t="shared" si="36"/>
        <v>339.80185448768725</v>
      </c>
      <c r="I250" s="66">
        <f t="shared" si="37"/>
        <v>2004.0618758379605</v>
      </c>
      <c r="J250" s="81">
        <f t="shared" si="38"/>
        <v>-255.77318484562431</v>
      </c>
      <c r="K250" s="37">
        <f t="shared" si="39"/>
        <v>1748.2886909923363</v>
      </c>
      <c r="L250" s="37">
        <f t="shared" si="40"/>
        <v>6246660.8669869229</v>
      </c>
      <c r="M250" s="37">
        <f t="shared" si="41"/>
        <v>5449415.8498231126</v>
      </c>
      <c r="N250" s="41">
        <f>'jan-apr'!M250</f>
        <v>2343294.1787070269</v>
      </c>
      <c r="O250" s="41">
        <f t="shared" si="42"/>
        <v>3106121.6711160857</v>
      </c>
    </row>
    <row r="251" spans="1:15" s="34" customFormat="1" ht="15" x14ac:dyDescent="0.25">
      <c r="A251" s="33">
        <v>4616</v>
      </c>
      <c r="B251" s="34" t="s">
        <v>233</v>
      </c>
      <c r="C251" s="78">
        <v>51348393</v>
      </c>
      <c r="D251" s="36">
        <f>jan!D251</f>
        <v>2883</v>
      </c>
      <c r="E251" s="37">
        <f t="shared" si="33"/>
        <v>17810.75026014568</v>
      </c>
      <c r="F251" s="38">
        <f t="shared" si="34"/>
        <v>0.98789218300914194</v>
      </c>
      <c r="G251" s="39">
        <f t="shared" si="35"/>
        <v>130.97540905497297</v>
      </c>
      <c r="H251" s="39">
        <f t="shared" si="36"/>
        <v>0</v>
      </c>
      <c r="I251" s="66">
        <f t="shared" si="37"/>
        <v>130.97540905497297</v>
      </c>
      <c r="J251" s="81">
        <f t="shared" si="38"/>
        <v>-255.77318484562431</v>
      </c>
      <c r="K251" s="37">
        <f t="shared" si="39"/>
        <v>-124.79777579065134</v>
      </c>
      <c r="L251" s="37">
        <f t="shared" si="40"/>
        <v>377602.10430548707</v>
      </c>
      <c r="M251" s="37">
        <f t="shared" si="41"/>
        <v>-359791.98760444782</v>
      </c>
      <c r="N251" s="41">
        <f>'jan-apr'!M251</f>
        <v>-1634292.3057552218</v>
      </c>
      <c r="O251" s="41">
        <f t="shared" si="42"/>
        <v>1274500.3181507739</v>
      </c>
    </row>
    <row r="252" spans="1:15" s="34" customFormat="1" ht="15" x14ac:dyDescent="0.25">
      <c r="A252" s="33">
        <v>4617</v>
      </c>
      <c r="B252" s="34" t="s">
        <v>234</v>
      </c>
      <c r="C252" s="78">
        <v>227082706</v>
      </c>
      <c r="D252" s="36">
        <f>jan!D252</f>
        <v>13017</v>
      </c>
      <c r="E252" s="37">
        <f t="shared" si="33"/>
        <v>17445.087654605515</v>
      </c>
      <c r="F252" s="38">
        <f t="shared" si="34"/>
        <v>0.9676103181603487</v>
      </c>
      <c r="G252" s="39">
        <f t="shared" si="35"/>
        <v>350.37297237907188</v>
      </c>
      <c r="H252" s="39">
        <f t="shared" si="36"/>
        <v>0</v>
      </c>
      <c r="I252" s="66">
        <f t="shared" si="37"/>
        <v>350.37297237907188</v>
      </c>
      <c r="J252" s="81">
        <f t="shared" si="38"/>
        <v>-255.77318484562431</v>
      </c>
      <c r="K252" s="37">
        <f t="shared" si="39"/>
        <v>94.599787533447568</v>
      </c>
      <c r="L252" s="37">
        <f t="shared" si="40"/>
        <v>4560804.981458379</v>
      </c>
      <c r="M252" s="37">
        <f t="shared" si="41"/>
        <v>1231405.4343228871</v>
      </c>
      <c r="N252" s="41">
        <f>'jan-apr'!M252</f>
        <v>-6917804.2471091561</v>
      </c>
      <c r="O252" s="41">
        <f t="shared" si="42"/>
        <v>8149209.6814320432</v>
      </c>
    </row>
    <row r="253" spans="1:15" s="34" customFormat="1" ht="15" x14ac:dyDescent="0.25">
      <c r="A253" s="33">
        <v>4618</v>
      </c>
      <c r="B253" s="34" t="s">
        <v>235</v>
      </c>
      <c r="C253" s="78">
        <v>213655505</v>
      </c>
      <c r="D253" s="36">
        <f>jan!D253</f>
        <v>10881</v>
      </c>
      <c r="E253" s="37">
        <f t="shared" si="33"/>
        <v>19635.649756456209</v>
      </c>
      <c r="F253" s="38">
        <f t="shared" si="34"/>
        <v>1.0891121721084527</v>
      </c>
      <c r="G253" s="39">
        <f t="shared" si="35"/>
        <v>-963.96428873134425</v>
      </c>
      <c r="H253" s="39">
        <f t="shared" si="36"/>
        <v>0</v>
      </c>
      <c r="I253" s="66">
        <f t="shared" si="37"/>
        <v>-963.96428873134425</v>
      </c>
      <c r="J253" s="81">
        <f t="shared" si="38"/>
        <v>-255.77318484562431</v>
      </c>
      <c r="K253" s="37">
        <f t="shared" si="39"/>
        <v>-1219.7374735769686</v>
      </c>
      <c r="L253" s="37">
        <f t="shared" si="40"/>
        <v>-10488895.425685756</v>
      </c>
      <c r="M253" s="37">
        <f t="shared" si="41"/>
        <v>-13271963.449990995</v>
      </c>
      <c r="N253" s="41">
        <f>'jan-apr'!M253</f>
        <v>-21085348.405592289</v>
      </c>
      <c r="O253" s="41">
        <f t="shared" si="42"/>
        <v>7813384.9556012936</v>
      </c>
    </row>
    <row r="254" spans="1:15" s="34" customFormat="1" ht="15" x14ac:dyDescent="0.25">
      <c r="A254" s="33">
        <v>4619</v>
      </c>
      <c r="B254" s="34" t="s">
        <v>236</v>
      </c>
      <c r="C254" s="78">
        <v>42412166</v>
      </c>
      <c r="D254" s="36">
        <f>jan!D254</f>
        <v>937</v>
      </c>
      <c r="E254" s="37">
        <f t="shared" si="33"/>
        <v>45263.784418356459</v>
      </c>
      <c r="F254" s="38">
        <f t="shared" si="34"/>
        <v>2.5106038851358079</v>
      </c>
      <c r="G254" s="39">
        <f t="shared" si="35"/>
        <v>-16340.845085871493</v>
      </c>
      <c r="H254" s="39">
        <f t="shared" si="36"/>
        <v>0</v>
      </c>
      <c r="I254" s="66">
        <f t="shared" si="37"/>
        <v>-16340.845085871493</v>
      </c>
      <c r="J254" s="81">
        <f t="shared" si="38"/>
        <v>-255.77318484562431</v>
      </c>
      <c r="K254" s="37">
        <f t="shared" si="39"/>
        <v>-16596.618270717117</v>
      </c>
      <c r="L254" s="37">
        <f t="shared" si="40"/>
        <v>-15311371.845461588</v>
      </c>
      <c r="M254" s="37">
        <f t="shared" si="41"/>
        <v>-15551031.31966194</v>
      </c>
      <c r="N254" s="41">
        <f>'jan-apr'!M254</f>
        <v>-15388841.290215969</v>
      </c>
      <c r="O254" s="41">
        <f t="shared" si="42"/>
        <v>-162190.02944597043</v>
      </c>
    </row>
    <row r="255" spans="1:15" s="34" customFormat="1" ht="15" x14ac:dyDescent="0.25">
      <c r="A255" s="33">
        <v>4620</v>
      </c>
      <c r="B255" s="34" t="s">
        <v>237</v>
      </c>
      <c r="C255" s="78">
        <v>23397910</v>
      </c>
      <c r="D255" s="36">
        <f>jan!D255</f>
        <v>1051</v>
      </c>
      <c r="E255" s="37">
        <f t="shared" si="33"/>
        <v>22262.521408182682</v>
      </c>
      <c r="F255" s="38">
        <f t="shared" si="34"/>
        <v>1.2348143987190723</v>
      </c>
      <c r="G255" s="39">
        <f t="shared" si="35"/>
        <v>-2540.0872797672278</v>
      </c>
      <c r="H255" s="39">
        <f t="shared" si="36"/>
        <v>0</v>
      </c>
      <c r="I255" s="66">
        <f t="shared" si="37"/>
        <v>-2540.0872797672278</v>
      </c>
      <c r="J255" s="81">
        <f t="shared" si="38"/>
        <v>-255.77318484562431</v>
      </c>
      <c r="K255" s="37">
        <f t="shared" si="39"/>
        <v>-2795.860464612852</v>
      </c>
      <c r="L255" s="37">
        <f t="shared" si="40"/>
        <v>-2669631.7310353564</v>
      </c>
      <c r="M255" s="37">
        <f t="shared" si="41"/>
        <v>-2938449.3483081074</v>
      </c>
      <c r="N255" s="41">
        <f>'jan-apr'!M255</f>
        <v>-4369873.3458025455</v>
      </c>
      <c r="O255" s="41">
        <f t="shared" si="42"/>
        <v>1431423.9974944382</v>
      </c>
    </row>
    <row r="256" spans="1:15" s="34" customFormat="1" ht="15" x14ac:dyDescent="0.25">
      <c r="A256" s="33">
        <v>4621</v>
      </c>
      <c r="B256" s="34" t="s">
        <v>238</v>
      </c>
      <c r="C256" s="78">
        <v>241917408</v>
      </c>
      <c r="D256" s="36">
        <f>jan!D256</f>
        <v>15875</v>
      </c>
      <c r="E256" s="37">
        <f t="shared" si="33"/>
        <v>15238.891842519684</v>
      </c>
      <c r="F256" s="38">
        <f t="shared" si="34"/>
        <v>0.84524132386682749</v>
      </c>
      <c r="G256" s="39">
        <f t="shared" si="35"/>
        <v>1674.0904596305702</v>
      </c>
      <c r="H256" s="39">
        <f t="shared" si="36"/>
        <v>345.53627681786043</v>
      </c>
      <c r="I256" s="66">
        <f t="shared" si="37"/>
        <v>2019.6267364484306</v>
      </c>
      <c r="J256" s="81">
        <f t="shared" si="38"/>
        <v>-255.77318484562431</v>
      </c>
      <c r="K256" s="37">
        <f t="shared" si="39"/>
        <v>1763.8535516028064</v>
      </c>
      <c r="L256" s="37">
        <f t="shared" si="40"/>
        <v>32061574.441118836</v>
      </c>
      <c r="M256" s="37">
        <f t="shared" si="41"/>
        <v>28001175.131694552</v>
      </c>
      <c r="N256" s="41">
        <f>'jan-apr'!M256</f>
        <v>8738248.8637869917</v>
      </c>
      <c r="O256" s="41">
        <f t="shared" si="42"/>
        <v>19262926.26790756</v>
      </c>
    </row>
    <row r="257" spans="1:15" s="34" customFormat="1" ht="15" x14ac:dyDescent="0.25">
      <c r="A257" s="33">
        <v>4622</v>
      </c>
      <c r="B257" s="34" t="s">
        <v>239</v>
      </c>
      <c r="C257" s="78">
        <v>135523329</v>
      </c>
      <c r="D257" s="36">
        <f>jan!D257</f>
        <v>8497</v>
      </c>
      <c r="E257" s="37">
        <f t="shared" si="33"/>
        <v>15949.55031187478</v>
      </c>
      <c r="F257" s="38">
        <f t="shared" si="34"/>
        <v>0.88465875078095901</v>
      </c>
      <c r="G257" s="39">
        <f t="shared" si="35"/>
        <v>1247.6953780175129</v>
      </c>
      <c r="H257" s="39">
        <f t="shared" si="36"/>
        <v>96.805812543576934</v>
      </c>
      <c r="I257" s="66">
        <f t="shared" si="37"/>
        <v>1344.5011905610897</v>
      </c>
      <c r="J257" s="81">
        <f t="shared" si="38"/>
        <v>-255.77318484562431</v>
      </c>
      <c r="K257" s="37">
        <f t="shared" si="39"/>
        <v>1088.7280057154653</v>
      </c>
      <c r="L257" s="37">
        <f t="shared" si="40"/>
        <v>11424226.61619758</v>
      </c>
      <c r="M257" s="37">
        <f t="shared" si="41"/>
        <v>9250921.8645643089</v>
      </c>
      <c r="N257" s="41">
        <f>'jan-apr'!M257</f>
        <v>5205603.6233794056</v>
      </c>
      <c r="O257" s="41">
        <f t="shared" si="42"/>
        <v>4045318.2411849033</v>
      </c>
    </row>
    <row r="258" spans="1:15" s="34" customFormat="1" ht="15" x14ac:dyDescent="0.25">
      <c r="A258" s="33">
        <v>4623</v>
      </c>
      <c r="B258" s="34" t="s">
        <v>240</v>
      </c>
      <c r="C258" s="78">
        <v>39107294</v>
      </c>
      <c r="D258" s="36">
        <f>jan!D258</f>
        <v>2501</v>
      </c>
      <c r="E258" s="37">
        <f t="shared" si="33"/>
        <v>15636.66293482607</v>
      </c>
      <c r="F258" s="38">
        <f t="shared" si="34"/>
        <v>0.86730412004199953</v>
      </c>
      <c r="G258" s="39">
        <f t="shared" si="35"/>
        <v>1435.4278042467388</v>
      </c>
      <c r="H258" s="39">
        <f t="shared" si="36"/>
        <v>206.31639451062537</v>
      </c>
      <c r="I258" s="66">
        <f t="shared" si="37"/>
        <v>1641.7441987573641</v>
      </c>
      <c r="J258" s="81">
        <f t="shared" si="38"/>
        <v>-255.77318484562431</v>
      </c>
      <c r="K258" s="37">
        <f t="shared" si="39"/>
        <v>1385.9710139117396</v>
      </c>
      <c r="L258" s="37">
        <f t="shared" si="40"/>
        <v>4106002.2410921673</v>
      </c>
      <c r="M258" s="37">
        <f t="shared" si="41"/>
        <v>3466313.5057932609</v>
      </c>
      <c r="N258" s="41">
        <f>'jan-apr'!M258</f>
        <v>288001.21384189767</v>
      </c>
      <c r="O258" s="41">
        <f t="shared" si="42"/>
        <v>3178312.291951363</v>
      </c>
    </row>
    <row r="259" spans="1:15" s="34" customFormat="1" ht="15" x14ac:dyDescent="0.25">
      <c r="A259" s="33">
        <v>4624</v>
      </c>
      <c r="B259" s="34" t="s">
        <v>407</v>
      </c>
      <c r="C259" s="78">
        <v>397393184</v>
      </c>
      <c r="D259" s="36">
        <f>jan!D259</f>
        <v>25213</v>
      </c>
      <c r="E259" s="37">
        <f t="shared" si="33"/>
        <v>15761.439892119144</v>
      </c>
      <c r="F259" s="38">
        <f t="shared" si="34"/>
        <v>0.8742250065251097</v>
      </c>
      <c r="G259" s="39">
        <f t="shared" si="35"/>
        <v>1360.5616298708944</v>
      </c>
      <c r="H259" s="39">
        <f t="shared" si="36"/>
        <v>162.64445945804954</v>
      </c>
      <c r="I259" s="66">
        <f t="shared" si="37"/>
        <v>1523.206089328944</v>
      </c>
      <c r="J259" s="81">
        <f t="shared" si="38"/>
        <v>-255.77318484562431</v>
      </c>
      <c r="K259" s="37">
        <f t="shared" si="39"/>
        <v>1267.4329044833198</v>
      </c>
      <c r="L259" s="37">
        <f t="shared" si="40"/>
        <v>38404595.130250663</v>
      </c>
      <c r="M259" s="37">
        <f t="shared" si="41"/>
        <v>31955785.820737943</v>
      </c>
      <c r="N259" s="41">
        <f>'jan-apr'!M259</f>
        <v>13352552.872769192</v>
      </c>
      <c r="O259" s="41">
        <f t="shared" si="42"/>
        <v>18603232.947968751</v>
      </c>
    </row>
    <row r="260" spans="1:15" s="34" customFormat="1" ht="15" x14ac:dyDescent="0.25">
      <c r="A260" s="33">
        <v>4625</v>
      </c>
      <c r="B260" s="34" t="s">
        <v>241</v>
      </c>
      <c r="C260" s="78">
        <v>148688521</v>
      </c>
      <c r="D260" s="36">
        <f>jan!D260</f>
        <v>5283</v>
      </c>
      <c r="E260" s="37">
        <f t="shared" si="33"/>
        <v>28144.713420405074</v>
      </c>
      <c r="F260" s="38">
        <f t="shared" si="34"/>
        <v>1.5610764271545765</v>
      </c>
      <c r="G260" s="39">
        <f t="shared" si="35"/>
        <v>-6069.4024871006632</v>
      </c>
      <c r="H260" s="39">
        <f t="shared" si="36"/>
        <v>0</v>
      </c>
      <c r="I260" s="66">
        <f t="shared" si="37"/>
        <v>-6069.4024871006632</v>
      </c>
      <c r="J260" s="81">
        <f t="shared" si="38"/>
        <v>-255.77318484562431</v>
      </c>
      <c r="K260" s="37">
        <f t="shared" si="39"/>
        <v>-6325.1756719462874</v>
      </c>
      <c r="L260" s="37">
        <f t="shared" si="40"/>
        <v>-32064653.339352805</v>
      </c>
      <c r="M260" s="37">
        <f t="shared" si="41"/>
        <v>-33415903.074892238</v>
      </c>
      <c r="N260" s="41">
        <f>'jan-apr'!M260</f>
        <v>-29872197.475998897</v>
      </c>
      <c r="O260" s="41">
        <f t="shared" si="42"/>
        <v>-3543705.5988933407</v>
      </c>
    </row>
    <row r="261" spans="1:15" s="34" customFormat="1" ht="15" x14ac:dyDescent="0.25">
      <c r="A261" s="33">
        <v>4626</v>
      </c>
      <c r="B261" s="34" t="s">
        <v>246</v>
      </c>
      <c r="C261" s="78">
        <v>624832620</v>
      </c>
      <c r="D261" s="36">
        <f>jan!D261</f>
        <v>39032</v>
      </c>
      <c r="E261" s="37">
        <f t="shared" si="33"/>
        <v>16008.214285714286</v>
      </c>
      <c r="F261" s="38">
        <f t="shared" si="34"/>
        <v>0.88791261040696146</v>
      </c>
      <c r="G261" s="39">
        <f t="shared" si="35"/>
        <v>1212.4969937138092</v>
      </c>
      <c r="H261" s="39">
        <f t="shared" si="36"/>
        <v>76.273421699749804</v>
      </c>
      <c r="I261" s="66">
        <f t="shared" si="37"/>
        <v>1288.770415413559</v>
      </c>
      <c r="J261" s="81">
        <f t="shared" si="38"/>
        <v>-255.77318484562431</v>
      </c>
      <c r="K261" s="37">
        <f t="shared" si="39"/>
        <v>1032.9972305679348</v>
      </c>
      <c r="L261" s="37">
        <f t="shared" si="40"/>
        <v>50303286.854422033</v>
      </c>
      <c r="M261" s="37">
        <f t="shared" si="41"/>
        <v>40319947.903527632</v>
      </c>
      <c r="N261" s="41">
        <f>'jan-apr'!M261</f>
        <v>25233628.229898196</v>
      </c>
      <c r="O261" s="41">
        <f t="shared" si="42"/>
        <v>15086319.673629437</v>
      </c>
    </row>
    <row r="262" spans="1:15" s="34" customFormat="1" ht="15" x14ac:dyDescent="0.25">
      <c r="A262" s="33">
        <v>4627</v>
      </c>
      <c r="B262" s="34" t="s">
        <v>242</v>
      </c>
      <c r="C262" s="78">
        <v>430682243</v>
      </c>
      <c r="D262" s="36">
        <f>jan!D262</f>
        <v>29816</v>
      </c>
      <c r="E262" s="37">
        <f t="shared" si="33"/>
        <v>14444.668734907433</v>
      </c>
      <c r="F262" s="38">
        <f t="shared" si="34"/>
        <v>0.80118889552353356</v>
      </c>
      <c r="G262" s="39">
        <f t="shared" si="35"/>
        <v>2150.6243241979214</v>
      </c>
      <c r="H262" s="39">
        <f t="shared" si="36"/>
        <v>623.51436448214849</v>
      </c>
      <c r="I262" s="66">
        <f t="shared" si="37"/>
        <v>2774.1386886800701</v>
      </c>
      <c r="J262" s="81">
        <f t="shared" si="38"/>
        <v>-255.77318484562431</v>
      </c>
      <c r="K262" s="37">
        <f t="shared" si="39"/>
        <v>2518.3655038344459</v>
      </c>
      <c r="L262" s="37">
        <f t="shared" si="40"/>
        <v>82713719.141684964</v>
      </c>
      <c r="M262" s="37">
        <f t="shared" si="41"/>
        <v>75087585.862327844</v>
      </c>
      <c r="N262" s="41">
        <f>'jan-apr'!M262</f>
        <v>41762304.673894368</v>
      </c>
      <c r="O262" s="41">
        <f t="shared" si="42"/>
        <v>33325281.188433476</v>
      </c>
    </row>
    <row r="263" spans="1:15" s="34" customFormat="1" ht="15" x14ac:dyDescent="0.25">
      <c r="A263" s="33">
        <v>4628</v>
      </c>
      <c r="B263" s="34" t="s">
        <v>243</v>
      </c>
      <c r="C263" s="78">
        <v>65431348</v>
      </c>
      <c r="D263" s="36">
        <f>jan!D263</f>
        <v>3867</v>
      </c>
      <c r="E263" s="37">
        <f t="shared" si="33"/>
        <v>16920.441686061546</v>
      </c>
      <c r="F263" s="38">
        <f t="shared" si="34"/>
        <v>0.93851027219925243</v>
      </c>
      <c r="G263" s="39">
        <f t="shared" si="35"/>
        <v>665.16055350545355</v>
      </c>
      <c r="H263" s="39">
        <f t="shared" si="36"/>
        <v>0</v>
      </c>
      <c r="I263" s="66">
        <f t="shared" si="37"/>
        <v>665.16055350545355</v>
      </c>
      <c r="J263" s="81">
        <f t="shared" si="38"/>
        <v>-255.77318484562431</v>
      </c>
      <c r="K263" s="37">
        <f t="shared" si="39"/>
        <v>409.38736865982924</v>
      </c>
      <c r="L263" s="37">
        <f t="shared" si="40"/>
        <v>2572175.860405589</v>
      </c>
      <c r="M263" s="37">
        <f t="shared" si="41"/>
        <v>1583100.9546075596</v>
      </c>
      <c r="N263" s="41">
        <f>'jan-apr'!M263</f>
        <v>-2958125.3855551323</v>
      </c>
      <c r="O263" s="41">
        <f t="shared" si="42"/>
        <v>4541226.3401626917</v>
      </c>
    </row>
    <row r="264" spans="1:15" s="34" customFormat="1" ht="15" x14ac:dyDescent="0.25">
      <c r="A264" s="33">
        <v>4629</v>
      </c>
      <c r="B264" s="34" t="s">
        <v>244</v>
      </c>
      <c r="C264" s="78">
        <v>22403886</v>
      </c>
      <c r="D264" s="36">
        <f>jan!D264</f>
        <v>378</v>
      </c>
      <c r="E264" s="37">
        <f t="shared" si="33"/>
        <v>59269.539682539682</v>
      </c>
      <c r="F264" s="38">
        <f t="shared" si="34"/>
        <v>3.2874479787609001</v>
      </c>
      <c r="G264" s="39">
        <f t="shared" si="35"/>
        <v>-24744.298244381429</v>
      </c>
      <c r="H264" s="39">
        <f t="shared" si="36"/>
        <v>0</v>
      </c>
      <c r="I264" s="66">
        <f t="shared" si="37"/>
        <v>-24744.298244381429</v>
      </c>
      <c r="J264" s="81">
        <f t="shared" si="38"/>
        <v>-255.77318484562431</v>
      </c>
      <c r="K264" s="37">
        <f t="shared" si="39"/>
        <v>-25000.071429227053</v>
      </c>
      <c r="L264" s="37">
        <f t="shared" si="40"/>
        <v>-9353344.7363761794</v>
      </c>
      <c r="M264" s="37">
        <f t="shared" si="41"/>
        <v>-9450027.0002478268</v>
      </c>
      <c r="N264" s="41">
        <f>'jan-apr'!M264</f>
        <v>-9569032.9843133781</v>
      </c>
      <c r="O264" s="41">
        <f t="shared" si="42"/>
        <v>119005.98406555131</v>
      </c>
    </row>
    <row r="265" spans="1:15" s="34" customFormat="1" ht="15" x14ac:dyDescent="0.25">
      <c r="A265" s="33">
        <v>4630</v>
      </c>
      <c r="B265" s="34" t="s">
        <v>245</v>
      </c>
      <c r="C265" s="78">
        <v>115925232</v>
      </c>
      <c r="D265" s="36">
        <f>jan!D265</f>
        <v>8131</v>
      </c>
      <c r="E265" s="37">
        <f t="shared" ref="E265:E328" si="43">(C265)/D265</f>
        <v>14257.192473250523</v>
      </c>
      <c r="F265" s="38">
        <f t="shared" ref="F265:F328" si="44">IF(ISNUMBER(C265),E265/E$365,"")</f>
        <v>0.79079032552027739</v>
      </c>
      <c r="G265" s="39">
        <f t="shared" ref="G265:G328" si="45">(E$365-E265)*0.6</f>
        <v>2263.1100811920669</v>
      </c>
      <c r="H265" s="39">
        <f t="shared" ref="H265:H328" si="46">IF(E265&gt;=E$365*0.9,0,IF(E265&lt;0.9*E$365,(E$365*0.9-E265)*0.35))</f>
        <v>689.13105606206682</v>
      </c>
      <c r="I265" s="66">
        <f t="shared" ref="I265:I328" si="47">G265+H265</f>
        <v>2952.2411372541337</v>
      </c>
      <c r="J265" s="81">
        <f t="shared" ref="J265:J328" si="48">I$367</f>
        <v>-255.77318484562431</v>
      </c>
      <c r="K265" s="37">
        <f t="shared" ref="K265:K328" si="49">I265+J265</f>
        <v>2696.4679524085095</v>
      </c>
      <c r="L265" s="37">
        <f t="shared" ref="L265:L328" si="50">(I265*D265)</f>
        <v>24004672.687013362</v>
      </c>
      <c r="M265" s="37">
        <f t="shared" ref="M265:M328" si="51">(K265*D265)</f>
        <v>21924980.921033591</v>
      </c>
      <c r="N265" s="41">
        <f>'jan-apr'!M265</f>
        <v>14323907.225061543</v>
      </c>
      <c r="O265" s="41">
        <f t="shared" ref="O265:O328" si="52">M265-N265</f>
        <v>7601073.6959720477</v>
      </c>
    </row>
    <row r="266" spans="1:15" s="34" customFormat="1" ht="15" x14ac:dyDescent="0.25">
      <c r="A266" s="33">
        <v>4631</v>
      </c>
      <c r="B266" s="34" t="s">
        <v>408</v>
      </c>
      <c r="C266" s="78">
        <v>441188793</v>
      </c>
      <c r="D266" s="36">
        <f>jan!D266</f>
        <v>29593</v>
      </c>
      <c r="E266" s="37">
        <f t="shared" si="43"/>
        <v>14908.552461730815</v>
      </c>
      <c r="F266" s="38">
        <f t="shared" si="44"/>
        <v>0.82691869920167571</v>
      </c>
      <c r="G266" s="39">
        <f t="shared" si="45"/>
        <v>1872.2940881038921</v>
      </c>
      <c r="H266" s="39">
        <f t="shared" si="46"/>
        <v>461.15506009396483</v>
      </c>
      <c r="I266" s="66">
        <f t="shared" si="47"/>
        <v>2333.4491481978571</v>
      </c>
      <c r="J266" s="81">
        <f t="shared" si="48"/>
        <v>-255.77318484562431</v>
      </c>
      <c r="K266" s="37">
        <f t="shared" si="49"/>
        <v>2077.6759633522329</v>
      </c>
      <c r="L266" s="37">
        <f t="shared" si="50"/>
        <v>69053760.642619178</v>
      </c>
      <c r="M266" s="37">
        <f t="shared" si="51"/>
        <v>61484664.783482626</v>
      </c>
      <c r="N266" s="41">
        <f>'jan-apr'!M266</f>
        <v>34604358.029700667</v>
      </c>
      <c r="O266" s="41">
        <f t="shared" si="52"/>
        <v>26880306.753781959</v>
      </c>
    </row>
    <row r="267" spans="1:15" s="34" customFormat="1" ht="15" x14ac:dyDescent="0.25">
      <c r="A267" s="33">
        <v>4632</v>
      </c>
      <c r="B267" s="34" t="s">
        <v>247</v>
      </c>
      <c r="C267" s="78">
        <v>55606102</v>
      </c>
      <c r="D267" s="36">
        <f>jan!D267</f>
        <v>2889</v>
      </c>
      <c r="E267" s="37">
        <f t="shared" si="43"/>
        <v>19247.525787469713</v>
      </c>
      <c r="F267" s="38">
        <f t="shared" si="44"/>
        <v>1.0675844638760705</v>
      </c>
      <c r="G267" s="39">
        <f t="shared" si="45"/>
        <v>-731.08990733944665</v>
      </c>
      <c r="H267" s="39">
        <f t="shared" si="46"/>
        <v>0</v>
      </c>
      <c r="I267" s="66">
        <f t="shared" si="47"/>
        <v>-731.08990733944665</v>
      </c>
      <c r="J267" s="81">
        <f t="shared" si="48"/>
        <v>-255.77318484562431</v>
      </c>
      <c r="K267" s="37">
        <f t="shared" si="49"/>
        <v>-986.86309218507097</v>
      </c>
      <c r="L267" s="37">
        <f t="shared" si="50"/>
        <v>-2112118.7423036615</v>
      </c>
      <c r="M267" s="37">
        <f t="shared" si="51"/>
        <v>-2851047.47332267</v>
      </c>
      <c r="N267" s="41">
        <f>'jan-apr'!M267</f>
        <v>-1440301.1086808317</v>
      </c>
      <c r="O267" s="41">
        <f t="shared" si="52"/>
        <v>-1410746.3646418382</v>
      </c>
    </row>
    <row r="268" spans="1:15" s="34" customFormat="1" ht="15" x14ac:dyDescent="0.25">
      <c r="A268" s="33">
        <v>4633</v>
      </c>
      <c r="B268" s="34" t="s">
        <v>248</v>
      </c>
      <c r="C268" s="78">
        <v>8389305</v>
      </c>
      <c r="D268" s="36">
        <f>jan!D268</f>
        <v>502</v>
      </c>
      <c r="E268" s="37">
        <f t="shared" si="43"/>
        <v>16711.762948207172</v>
      </c>
      <c r="F268" s="38">
        <f t="shared" si="44"/>
        <v>0.92693568433094409</v>
      </c>
      <c r="G268" s="39">
        <f t="shared" si="45"/>
        <v>790.36779621807796</v>
      </c>
      <c r="H268" s="39">
        <f t="shared" si="46"/>
        <v>0</v>
      </c>
      <c r="I268" s="66">
        <f t="shared" si="47"/>
        <v>790.36779621807796</v>
      </c>
      <c r="J268" s="81">
        <f t="shared" si="48"/>
        <v>-255.77318484562431</v>
      </c>
      <c r="K268" s="37">
        <f t="shared" si="49"/>
        <v>534.59461137245364</v>
      </c>
      <c r="L268" s="37">
        <f t="shared" si="50"/>
        <v>396764.63370147516</v>
      </c>
      <c r="M268" s="37">
        <f t="shared" si="51"/>
        <v>268366.49490897171</v>
      </c>
      <c r="N268" s="41">
        <f>'jan-apr'!M268</f>
        <v>371164.45643597253</v>
      </c>
      <c r="O268" s="41">
        <f t="shared" si="52"/>
        <v>-102797.96152700082</v>
      </c>
    </row>
    <row r="269" spans="1:15" s="34" customFormat="1" ht="15" x14ac:dyDescent="0.25">
      <c r="A269" s="33">
        <v>4634</v>
      </c>
      <c r="B269" s="34" t="s">
        <v>249</v>
      </c>
      <c r="C269" s="78">
        <v>36386286</v>
      </c>
      <c r="D269" s="36">
        <f>jan!D269</f>
        <v>1629</v>
      </c>
      <c r="E269" s="37">
        <f t="shared" si="43"/>
        <v>22336.578268876612</v>
      </c>
      <c r="F269" s="38">
        <f t="shared" si="44"/>
        <v>1.238922041165861</v>
      </c>
      <c r="G269" s="39">
        <f t="shared" si="45"/>
        <v>-2584.5213961835861</v>
      </c>
      <c r="H269" s="39">
        <f t="shared" si="46"/>
        <v>0</v>
      </c>
      <c r="I269" s="66">
        <f t="shared" si="47"/>
        <v>-2584.5213961835861</v>
      </c>
      <c r="J269" s="81">
        <f t="shared" si="48"/>
        <v>-255.77318484562431</v>
      </c>
      <c r="K269" s="37">
        <f t="shared" si="49"/>
        <v>-2840.2945810292103</v>
      </c>
      <c r="L269" s="37">
        <f t="shared" si="50"/>
        <v>-4210185.3543830616</v>
      </c>
      <c r="M269" s="37">
        <f t="shared" si="51"/>
        <v>-4626839.8724965835</v>
      </c>
      <c r="N269" s="41">
        <f>'jan-apr'!M269</f>
        <v>-6179869.6943028979</v>
      </c>
      <c r="O269" s="41">
        <f t="shared" si="52"/>
        <v>1553029.8218063144</v>
      </c>
    </row>
    <row r="270" spans="1:15" s="34" customFormat="1" ht="15" x14ac:dyDescent="0.25">
      <c r="A270" s="33">
        <v>4635</v>
      </c>
      <c r="B270" s="34" t="s">
        <v>250</v>
      </c>
      <c r="C270" s="78">
        <v>43407289</v>
      </c>
      <c r="D270" s="36">
        <f>jan!D270</f>
        <v>2230</v>
      </c>
      <c r="E270" s="37">
        <f t="shared" si="43"/>
        <v>19465.15201793722</v>
      </c>
      <c r="F270" s="38">
        <f t="shared" si="44"/>
        <v>1.0796553339268213</v>
      </c>
      <c r="G270" s="39">
        <f t="shared" si="45"/>
        <v>-861.66564561995108</v>
      </c>
      <c r="H270" s="39">
        <f t="shared" si="46"/>
        <v>0</v>
      </c>
      <c r="I270" s="66">
        <f t="shared" si="47"/>
        <v>-861.66564561995108</v>
      </c>
      <c r="J270" s="81">
        <f t="shared" si="48"/>
        <v>-255.77318484562431</v>
      </c>
      <c r="K270" s="37">
        <f t="shared" si="49"/>
        <v>-1117.4388304655754</v>
      </c>
      <c r="L270" s="37">
        <f t="shared" si="50"/>
        <v>-1921514.389732491</v>
      </c>
      <c r="M270" s="37">
        <f t="shared" si="51"/>
        <v>-2491888.591938233</v>
      </c>
      <c r="N270" s="41">
        <f>'jan-apr'!M270</f>
        <v>-938574.42068475403</v>
      </c>
      <c r="O270" s="41">
        <f t="shared" si="52"/>
        <v>-1553314.1712534791</v>
      </c>
    </row>
    <row r="271" spans="1:15" s="34" customFormat="1" ht="15" x14ac:dyDescent="0.25">
      <c r="A271" s="33">
        <v>4636</v>
      </c>
      <c r="B271" s="34" t="s">
        <v>251</v>
      </c>
      <c r="C271" s="78">
        <v>12441339</v>
      </c>
      <c r="D271" s="36">
        <f>jan!D271</f>
        <v>768</v>
      </c>
      <c r="E271" s="37">
        <f t="shared" si="43"/>
        <v>16199.66015625</v>
      </c>
      <c r="F271" s="38">
        <f t="shared" si="44"/>
        <v>0.89853135898347791</v>
      </c>
      <c r="G271" s="39">
        <f t="shared" si="45"/>
        <v>1097.629471392381</v>
      </c>
      <c r="H271" s="39">
        <f t="shared" si="46"/>
        <v>9.2673670122499967</v>
      </c>
      <c r="I271" s="66">
        <f t="shared" si="47"/>
        <v>1106.8968384046309</v>
      </c>
      <c r="J271" s="81">
        <f t="shared" si="48"/>
        <v>-255.77318484562431</v>
      </c>
      <c r="K271" s="37">
        <f t="shared" si="49"/>
        <v>851.12365355900658</v>
      </c>
      <c r="L271" s="37">
        <f t="shared" si="50"/>
        <v>850096.77189475647</v>
      </c>
      <c r="M271" s="37">
        <f t="shared" si="51"/>
        <v>653662.96593331709</v>
      </c>
      <c r="N271" s="41">
        <f>'jan-apr'!M271</f>
        <v>-621.17447797753994</v>
      </c>
      <c r="O271" s="41">
        <f t="shared" si="52"/>
        <v>654284.14041129465</v>
      </c>
    </row>
    <row r="272" spans="1:15" s="34" customFormat="1" ht="15" x14ac:dyDescent="0.25">
      <c r="A272" s="33">
        <v>4637</v>
      </c>
      <c r="B272" s="34" t="s">
        <v>252</v>
      </c>
      <c r="C272" s="78">
        <v>22233696</v>
      </c>
      <c r="D272" s="36">
        <f>jan!D272</f>
        <v>1290</v>
      </c>
      <c r="E272" s="37">
        <f t="shared" si="43"/>
        <v>17235.423255813952</v>
      </c>
      <c r="F272" s="38">
        <f t="shared" si="44"/>
        <v>0.955981059561121</v>
      </c>
      <c r="G272" s="39">
        <f t="shared" si="45"/>
        <v>476.17161165400972</v>
      </c>
      <c r="H272" s="39">
        <f t="shared" si="46"/>
        <v>0</v>
      </c>
      <c r="I272" s="66">
        <f t="shared" si="47"/>
        <v>476.17161165400972</v>
      </c>
      <c r="J272" s="81">
        <f t="shared" si="48"/>
        <v>-255.77318484562431</v>
      </c>
      <c r="K272" s="37">
        <f t="shared" si="49"/>
        <v>220.39842680838541</v>
      </c>
      <c r="L272" s="37">
        <f t="shared" si="50"/>
        <v>614261.37903367251</v>
      </c>
      <c r="M272" s="37">
        <f t="shared" si="51"/>
        <v>284313.97058281716</v>
      </c>
      <c r="N272" s="41">
        <f>'jan-apr'!M272</f>
        <v>-406500.42900597898</v>
      </c>
      <c r="O272" s="41">
        <f t="shared" si="52"/>
        <v>690814.39958879608</v>
      </c>
    </row>
    <row r="273" spans="1:15" s="34" customFormat="1" ht="15" x14ac:dyDescent="0.25">
      <c r="A273" s="33">
        <v>4638</v>
      </c>
      <c r="B273" s="34" t="s">
        <v>253</v>
      </c>
      <c r="C273" s="78">
        <v>73782933</v>
      </c>
      <c r="D273" s="36">
        <f>jan!D273</f>
        <v>3965</v>
      </c>
      <c r="E273" s="37">
        <f t="shared" si="43"/>
        <v>18608.558133669609</v>
      </c>
      <c r="F273" s="38">
        <f t="shared" si="44"/>
        <v>1.0321434442017172</v>
      </c>
      <c r="G273" s="39">
        <f t="shared" si="45"/>
        <v>-347.70931505938421</v>
      </c>
      <c r="H273" s="39">
        <f t="shared" si="46"/>
        <v>0</v>
      </c>
      <c r="I273" s="66">
        <f t="shared" si="47"/>
        <v>-347.70931505938421</v>
      </c>
      <c r="J273" s="81">
        <f t="shared" si="48"/>
        <v>-255.77318484562431</v>
      </c>
      <c r="K273" s="37">
        <f t="shared" si="49"/>
        <v>-603.48249990500858</v>
      </c>
      <c r="L273" s="37">
        <f t="shared" si="50"/>
        <v>-1378667.4342104583</v>
      </c>
      <c r="M273" s="37">
        <f t="shared" si="51"/>
        <v>-2392808.112123359</v>
      </c>
      <c r="N273" s="41">
        <f>'jan-apr'!M273</f>
        <v>-5514735.3000067472</v>
      </c>
      <c r="O273" s="41">
        <f t="shared" si="52"/>
        <v>3121927.1878833883</v>
      </c>
    </row>
    <row r="274" spans="1:15" s="34" customFormat="1" ht="15" x14ac:dyDescent="0.25">
      <c r="A274" s="33">
        <v>4639</v>
      </c>
      <c r="B274" s="34" t="s">
        <v>254</v>
      </c>
      <c r="C274" s="78">
        <v>52739451</v>
      </c>
      <c r="D274" s="36">
        <f>jan!D274</f>
        <v>2560</v>
      </c>
      <c r="E274" s="37">
        <f t="shared" si="43"/>
        <v>20601.348046874999</v>
      </c>
      <c r="F274" s="38">
        <f t="shared" si="44"/>
        <v>1.142675653619097</v>
      </c>
      <c r="G274" s="39">
        <f t="shared" si="45"/>
        <v>-1543.3832629826181</v>
      </c>
      <c r="H274" s="39">
        <f t="shared" si="46"/>
        <v>0</v>
      </c>
      <c r="I274" s="66">
        <f t="shared" si="47"/>
        <v>-1543.3832629826181</v>
      </c>
      <c r="J274" s="81">
        <f t="shared" si="48"/>
        <v>-255.77318484562431</v>
      </c>
      <c r="K274" s="37">
        <f t="shared" si="49"/>
        <v>-1799.1564478282426</v>
      </c>
      <c r="L274" s="37">
        <f t="shared" si="50"/>
        <v>-3951061.1532355025</v>
      </c>
      <c r="M274" s="37">
        <f t="shared" si="51"/>
        <v>-4605840.5064403005</v>
      </c>
      <c r="N274" s="41">
        <f>'jan-apr'!M274</f>
        <v>-3373747.9815932587</v>
      </c>
      <c r="O274" s="41">
        <f t="shared" si="52"/>
        <v>-1232092.5248470418</v>
      </c>
    </row>
    <row r="275" spans="1:15" s="34" customFormat="1" ht="15" x14ac:dyDescent="0.25">
      <c r="A275" s="33">
        <v>4640</v>
      </c>
      <c r="B275" s="34" t="s">
        <v>255</v>
      </c>
      <c r="C275" s="78">
        <v>174852132</v>
      </c>
      <c r="D275" s="36">
        <f>jan!D275</f>
        <v>12097</v>
      </c>
      <c r="E275" s="37">
        <f t="shared" si="43"/>
        <v>14454.173100768785</v>
      </c>
      <c r="F275" s="38">
        <f t="shared" si="44"/>
        <v>0.80171606527223849</v>
      </c>
      <c r="G275" s="39">
        <f t="shared" si="45"/>
        <v>2144.92170468111</v>
      </c>
      <c r="H275" s="39">
        <f t="shared" si="46"/>
        <v>620.18783643067525</v>
      </c>
      <c r="I275" s="66">
        <f t="shared" si="47"/>
        <v>2765.1095411117853</v>
      </c>
      <c r="J275" s="81">
        <f t="shared" si="48"/>
        <v>-255.77318484562431</v>
      </c>
      <c r="K275" s="37">
        <f t="shared" si="49"/>
        <v>2509.3363562661611</v>
      </c>
      <c r="L275" s="37">
        <f t="shared" si="50"/>
        <v>33449530.118829269</v>
      </c>
      <c r="M275" s="37">
        <f t="shared" si="51"/>
        <v>30355441.901751753</v>
      </c>
      <c r="N275" s="41">
        <f>'jan-apr'!M275</f>
        <v>14512921.126505895</v>
      </c>
      <c r="O275" s="41">
        <f t="shared" si="52"/>
        <v>15842520.775245858</v>
      </c>
    </row>
    <row r="276" spans="1:15" s="34" customFormat="1" ht="15" x14ac:dyDescent="0.25">
      <c r="A276" s="33">
        <v>4641</v>
      </c>
      <c r="B276" s="34" t="s">
        <v>256</v>
      </c>
      <c r="C276" s="78">
        <v>58739515</v>
      </c>
      <c r="D276" s="36">
        <f>jan!D276</f>
        <v>1766</v>
      </c>
      <c r="E276" s="37">
        <f t="shared" si="43"/>
        <v>33261.333522083805</v>
      </c>
      <c r="F276" s="38">
        <f t="shared" si="44"/>
        <v>1.8448751963275107</v>
      </c>
      <c r="G276" s="39">
        <f t="shared" si="45"/>
        <v>-9139.3745481079022</v>
      </c>
      <c r="H276" s="39">
        <f t="shared" si="46"/>
        <v>0</v>
      </c>
      <c r="I276" s="66">
        <f t="shared" si="47"/>
        <v>-9139.3745481079022</v>
      </c>
      <c r="J276" s="81">
        <f t="shared" si="48"/>
        <v>-255.77318484562431</v>
      </c>
      <c r="K276" s="37">
        <f t="shared" si="49"/>
        <v>-9395.1477329535264</v>
      </c>
      <c r="L276" s="37">
        <f t="shared" si="50"/>
        <v>-16140135.451958556</v>
      </c>
      <c r="M276" s="37">
        <f t="shared" si="51"/>
        <v>-16591830.896395927</v>
      </c>
      <c r="N276" s="41">
        <f>'jan-apr'!M276</f>
        <v>-342859.52777097572</v>
      </c>
      <c r="O276" s="41">
        <f t="shared" si="52"/>
        <v>-16248971.368624952</v>
      </c>
    </row>
    <row r="277" spans="1:15" s="34" customFormat="1" ht="15" x14ac:dyDescent="0.25">
      <c r="A277" s="33">
        <v>4642</v>
      </c>
      <c r="B277" s="34" t="s">
        <v>257</v>
      </c>
      <c r="C277" s="78">
        <v>43934765</v>
      </c>
      <c r="D277" s="36">
        <f>jan!D277</f>
        <v>2117</v>
      </c>
      <c r="E277" s="37">
        <f t="shared" si="43"/>
        <v>20753.313651393481</v>
      </c>
      <c r="F277" s="38">
        <f t="shared" si="44"/>
        <v>1.1511045873022554</v>
      </c>
      <c r="G277" s="39">
        <f t="shared" si="45"/>
        <v>-1634.5626256937073</v>
      </c>
      <c r="H277" s="39">
        <f t="shared" si="46"/>
        <v>0</v>
      </c>
      <c r="I277" s="66">
        <f t="shared" si="47"/>
        <v>-1634.5626256937073</v>
      </c>
      <c r="J277" s="81">
        <f t="shared" si="48"/>
        <v>-255.77318484562431</v>
      </c>
      <c r="K277" s="37">
        <f t="shared" si="49"/>
        <v>-1890.3358105393318</v>
      </c>
      <c r="L277" s="37">
        <f t="shared" si="50"/>
        <v>-3460369.0785935782</v>
      </c>
      <c r="M277" s="37">
        <f t="shared" si="51"/>
        <v>-4001840.9109117654</v>
      </c>
      <c r="N277" s="41">
        <f>'jan-apr'!M277</f>
        <v>-6179115.7989191143</v>
      </c>
      <c r="O277" s="41">
        <f t="shared" si="52"/>
        <v>2177274.8880073489</v>
      </c>
    </row>
    <row r="278" spans="1:15" s="34" customFormat="1" ht="15" x14ac:dyDescent="0.25">
      <c r="A278" s="33">
        <v>4643</v>
      </c>
      <c r="B278" s="34" t="s">
        <v>258</v>
      </c>
      <c r="C278" s="78">
        <v>107783563</v>
      </c>
      <c r="D278" s="36">
        <f>jan!D278</f>
        <v>5204</v>
      </c>
      <c r="E278" s="37">
        <f t="shared" si="43"/>
        <v>20711.676210607224</v>
      </c>
      <c r="F278" s="38">
        <f t="shared" si="44"/>
        <v>1.1487951224188311</v>
      </c>
      <c r="G278" s="39">
        <f t="shared" si="45"/>
        <v>-1609.5801612219532</v>
      </c>
      <c r="H278" s="39">
        <f t="shared" si="46"/>
        <v>0</v>
      </c>
      <c r="I278" s="66">
        <f t="shared" si="47"/>
        <v>-1609.5801612219532</v>
      </c>
      <c r="J278" s="81">
        <f t="shared" si="48"/>
        <v>-255.77318484562431</v>
      </c>
      <c r="K278" s="37">
        <f t="shared" si="49"/>
        <v>-1865.3533460675776</v>
      </c>
      <c r="L278" s="37">
        <f t="shared" si="50"/>
        <v>-8376255.1589990444</v>
      </c>
      <c r="M278" s="37">
        <f t="shared" si="51"/>
        <v>-9707298.8129356746</v>
      </c>
      <c r="N278" s="41">
        <f>'jan-apr'!M278</f>
        <v>-10966788.804145046</v>
      </c>
      <c r="O278" s="41">
        <f t="shared" si="52"/>
        <v>1259489.991209371</v>
      </c>
    </row>
    <row r="279" spans="1:15" s="34" customFormat="1" ht="15" x14ac:dyDescent="0.25">
      <c r="A279" s="33">
        <v>4644</v>
      </c>
      <c r="B279" s="34" t="s">
        <v>259</v>
      </c>
      <c r="C279" s="78">
        <v>102246659</v>
      </c>
      <c r="D279" s="36">
        <f>jan!D279</f>
        <v>5246</v>
      </c>
      <c r="E279" s="37">
        <f t="shared" si="43"/>
        <v>19490.403926801373</v>
      </c>
      <c r="F279" s="38">
        <f t="shared" si="44"/>
        <v>1.0810559578763232</v>
      </c>
      <c r="G279" s="39">
        <f t="shared" si="45"/>
        <v>-876.81679093844286</v>
      </c>
      <c r="H279" s="39">
        <f t="shared" si="46"/>
        <v>0</v>
      </c>
      <c r="I279" s="66">
        <f t="shared" si="47"/>
        <v>-876.81679093844286</v>
      </c>
      <c r="J279" s="81">
        <f t="shared" si="48"/>
        <v>-255.77318484562431</v>
      </c>
      <c r="K279" s="37">
        <f t="shared" si="49"/>
        <v>-1132.5899757840671</v>
      </c>
      <c r="L279" s="37">
        <f t="shared" si="50"/>
        <v>-4599780.8852630714</v>
      </c>
      <c r="M279" s="37">
        <f t="shared" si="51"/>
        <v>-5941567.0129632158</v>
      </c>
      <c r="N279" s="41">
        <f>'jan-apr'!M279</f>
        <v>-11875019.824624311</v>
      </c>
      <c r="O279" s="41">
        <f t="shared" si="52"/>
        <v>5933452.8116610954</v>
      </c>
    </row>
    <row r="280" spans="1:15" s="34" customFormat="1" ht="15" x14ac:dyDescent="0.25">
      <c r="A280" s="33">
        <v>4645</v>
      </c>
      <c r="B280" s="34" t="s">
        <v>260</v>
      </c>
      <c r="C280" s="78">
        <v>50340206</v>
      </c>
      <c r="D280" s="36">
        <f>jan!D280</f>
        <v>2951</v>
      </c>
      <c r="E280" s="37">
        <f t="shared" si="43"/>
        <v>17058.694002033208</v>
      </c>
      <c r="F280" s="38">
        <f t="shared" si="44"/>
        <v>0.9461785837659431</v>
      </c>
      <c r="G280" s="39">
        <f t="shared" si="45"/>
        <v>582.20916392245636</v>
      </c>
      <c r="H280" s="39">
        <f t="shared" si="46"/>
        <v>0</v>
      </c>
      <c r="I280" s="66">
        <f t="shared" si="47"/>
        <v>582.20916392245636</v>
      </c>
      <c r="J280" s="81">
        <f t="shared" si="48"/>
        <v>-255.77318484562431</v>
      </c>
      <c r="K280" s="37">
        <f t="shared" si="49"/>
        <v>326.43597907683204</v>
      </c>
      <c r="L280" s="37">
        <f t="shared" si="50"/>
        <v>1718099.2427351687</v>
      </c>
      <c r="M280" s="37">
        <f t="shared" si="51"/>
        <v>963312.57425573131</v>
      </c>
      <c r="N280" s="41">
        <f>'jan-apr'!M280</f>
        <v>732162.39442120935</v>
      </c>
      <c r="O280" s="41">
        <f t="shared" si="52"/>
        <v>231150.17983452196</v>
      </c>
    </row>
    <row r="281" spans="1:15" s="34" customFormat="1" ht="15" x14ac:dyDescent="0.25">
      <c r="A281" s="33">
        <v>4646</v>
      </c>
      <c r="B281" s="34" t="s">
        <v>261</v>
      </c>
      <c r="C281" s="78">
        <v>64767681</v>
      </c>
      <c r="D281" s="36">
        <f>jan!D281</f>
        <v>2901</v>
      </c>
      <c r="E281" s="37">
        <f t="shared" si="43"/>
        <v>22325.984488107548</v>
      </c>
      <c r="F281" s="38">
        <f t="shared" si="44"/>
        <v>1.2383344458620469</v>
      </c>
      <c r="G281" s="39">
        <f t="shared" si="45"/>
        <v>-2578.1651277221476</v>
      </c>
      <c r="H281" s="39">
        <f t="shared" si="46"/>
        <v>0</v>
      </c>
      <c r="I281" s="66">
        <f t="shared" si="47"/>
        <v>-2578.1651277221476</v>
      </c>
      <c r="J281" s="81">
        <f t="shared" si="48"/>
        <v>-255.77318484562431</v>
      </c>
      <c r="K281" s="37">
        <f t="shared" si="49"/>
        <v>-2833.9383125677718</v>
      </c>
      <c r="L281" s="37">
        <f t="shared" si="50"/>
        <v>-7479257.0355219506</v>
      </c>
      <c r="M281" s="37">
        <f t="shared" si="51"/>
        <v>-8221255.0447591059</v>
      </c>
      <c r="N281" s="41">
        <f>'jan-apr'!M281</f>
        <v>4517515.080519435</v>
      </c>
      <c r="O281" s="41">
        <f t="shared" si="52"/>
        <v>-12738770.12527854</v>
      </c>
    </row>
    <row r="282" spans="1:15" s="34" customFormat="1" ht="15" x14ac:dyDescent="0.25">
      <c r="A282" s="33">
        <v>4647</v>
      </c>
      <c r="B282" s="34" t="s">
        <v>409</v>
      </c>
      <c r="C282" s="78">
        <v>375694318</v>
      </c>
      <c r="D282" s="36">
        <f>jan!D282</f>
        <v>22116</v>
      </c>
      <c r="E282" s="37">
        <f t="shared" si="43"/>
        <v>16987.444293724002</v>
      </c>
      <c r="F282" s="38">
        <f t="shared" si="44"/>
        <v>0.94222664300812742</v>
      </c>
      <c r="G282" s="39">
        <f t="shared" si="45"/>
        <v>624.9589889079798</v>
      </c>
      <c r="H282" s="39">
        <f t="shared" si="46"/>
        <v>0</v>
      </c>
      <c r="I282" s="66">
        <f t="shared" si="47"/>
        <v>624.9589889079798</v>
      </c>
      <c r="J282" s="81">
        <f t="shared" si="48"/>
        <v>-255.77318484562431</v>
      </c>
      <c r="K282" s="37">
        <f t="shared" si="49"/>
        <v>369.18580406235549</v>
      </c>
      <c r="L282" s="37">
        <f t="shared" si="50"/>
        <v>13821592.99868888</v>
      </c>
      <c r="M282" s="37">
        <f t="shared" si="51"/>
        <v>8164913.2426430536</v>
      </c>
      <c r="N282" s="41">
        <f>'jan-apr'!M282</f>
        <v>6440219.0162044745</v>
      </c>
      <c r="O282" s="41">
        <f t="shared" si="52"/>
        <v>1724694.2264385791</v>
      </c>
    </row>
    <row r="283" spans="1:15" s="34" customFormat="1" ht="15" x14ac:dyDescent="0.25">
      <c r="A283" s="33">
        <v>4648</v>
      </c>
      <c r="B283" s="34" t="s">
        <v>262</v>
      </c>
      <c r="C283" s="78">
        <v>66781062</v>
      </c>
      <c r="D283" s="36">
        <f>jan!D283</f>
        <v>3521</v>
      </c>
      <c r="E283" s="37">
        <f t="shared" si="43"/>
        <v>18966.504402158476</v>
      </c>
      <c r="F283" s="38">
        <f t="shared" si="44"/>
        <v>1.051997314219125</v>
      </c>
      <c r="G283" s="39">
        <f t="shared" si="45"/>
        <v>-562.47707615270485</v>
      </c>
      <c r="H283" s="39">
        <f t="shared" si="46"/>
        <v>0</v>
      </c>
      <c r="I283" s="66">
        <f t="shared" si="47"/>
        <v>-562.47707615270485</v>
      </c>
      <c r="J283" s="81">
        <f t="shared" si="48"/>
        <v>-255.77318484562431</v>
      </c>
      <c r="K283" s="37">
        <f t="shared" si="49"/>
        <v>-818.25026099832917</v>
      </c>
      <c r="L283" s="37">
        <f t="shared" si="50"/>
        <v>-1980481.7851336738</v>
      </c>
      <c r="M283" s="37">
        <f t="shared" si="51"/>
        <v>-2881059.1689751172</v>
      </c>
      <c r="N283" s="41">
        <f>'jan-apr'!M283</f>
        <v>-4546822.4835116649</v>
      </c>
      <c r="O283" s="41">
        <f t="shared" si="52"/>
        <v>1665763.3145365478</v>
      </c>
    </row>
    <row r="284" spans="1:15" s="34" customFormat="1" ht="15" x14ac:dyDescent="0.25">
      <c r="A284" s="33">
        <v>4649</v>
      </c>
      <c r="B284" s="34" t="s">
        <v>410</v>
      </c>
      <c r="C284" s="78">
        <v>133679077</v>
      </c>
      <c r="D284" s="36">
        <f>jan!D284</f>
        <v>9527</v>
      </c>
      <c r="E284" s="37">
        <f t="shared" si="43"/>
        <v>14031.602498163116</v>
      </c>
      <c r="F284" s="38">
        <f t="shared" si="44"/>
        <v>0.7782777379145347</v>
      </c>
      <c r="G284" s="39">
        <f t="shared" si="45"/>
        <v>2398.4640662445113</v>
      </c>
      <c r="H284" s="39">
        <f t="shared" si="46"/>
        <v>768.08754734265926</v>
      </c>
      <c r="I284" s="66">
        <f t="shared" si="47"/>
        <v>3166.5516135871703</v>
      </c>
      <c r="J284" s="81">
        <f t="shared" si="48"/>
        <v>-255.77318484562431</v>
      </c>
      <c r="K284" s="37">
        <f t="shared" si="49"/>
        <v>2910.7784287415461</v>
      </c>
      <c r="L284" s="37">
        <f t="shared" si="50"/>
        <v>30167737.22264497</v>
      </c>
      <c r="M284" s="37">
        <f t="shared" si="51"/>
        <v>27730986.090620711</v>
      </c>
      <c r="N284" s="41">
        <f>'jan-apr'!M284</f>
        <v>13944041.514273934</v>
      </c>
      <c r="O284" s="41">
        <f t="shared" si="52"/>
        <v>13786944.576346777</v>
      </c>
    </row>
    <row r="285" spans="1:15" s="34" customFormat="1" ht="15" x14ac:dyDescent="0.25">
      <c r="A285" s="33">
        <v>4650</v>
      </c>
      <c r="B285" s="34" t="s">
        <v>263</v>
      </c>
      <c r="C285" s="78">
        <v>86147200</v>
      </c>
      <c r="D285" s="36">
        <f>jan!D285</f>
        <v>5875</v>
      </c>
      <c r="E285" s="37">
        <f t="shared" si="43"/>
        <v>14663.353191489361</v>
      </c>
      <c r="F285" s="38">
        <f t="shared" si="44"/>
        <v>0.81331846120984297</v>
      </c>
      <c r="G285" s="39">
        <f t="shared" si="45"/>
        <v>2019.4136502487643</v>
      </c>
      <c r="H285" s="39">
        <f t="shared" si="46"/>
        <v>546.97480467847356</v>
      </c>
      <c r="I285" s="66">
        <f t="shared" si="47"/>
        <v>2566.3884549272379</v>
      </c>
      <c r="J285" s="81">
        <f t="shared" si="48"/>
        <v>-255.77318484562431</v>
      </c>
      <c r="K285" s="37">
        <f t="shared" si="49"/>
        <v>2310.6152700816137</v>
      </c>
      <c r="L285" s="37">
        <f t="shared" si="50"/>
        <v>15077532.172697524</v>
      </c>
      <c r="M285" s="37">
        <f t="shared" si="51"/>
        <v>13574864.71172948</v>
      </c>
      <c r="N285" s="41">
        <f>'jan-apr'!M285</f>
        <v>8482596.0551022664</v>
      </c>
      <c r="O285" s="41">
        <f t="shared" si="52"/>
        <v>5092268.6566272136</v>
      </c>
    </row>
    <row r="286" spans="1:15" s="34" customFormat="1" ht="15" x14ac:dyDescent="0.25">
      <c r="A286" s="33">
        <v>4651</v>
      </c>
      <c r="B286" s="34" t="s">
        <v>264</v>
      </c>
      <c r="C286" s="78">
        <v>102193352</v>
      </c>
      <c r="D286" s="36">
        <f>jan!D286</f>
        <v>7207</v>
      </c>
      <c r="E286" s="37">
        <f t="shared" si="43"/>
        <v>14179.735257388649</v>
      </c>
      <c r="F286" s="38">
        <f t="shared" si="44"/>
        <v>0.78649407876200239</v>
      </c>
      <c r="G286" s="39">
        <f t="shared" si="45"/>
        <v>2309.5844107091912</v>
      </c>
      <c r="H286" s="39">
        <f t="shared" si="46"/>
        <v>716.24108161372271</v>
      </c>
      <c r="I286" s="66">
        <f t="shared" si="47"/>
        <v>3025.8254923229138</v>
      </c>
      <c r="J286" s="81">
        <f t="shared" si="48"/>
        <v>-255.77318484562431</v>
      </c>
      <c r="K286" s="37">
        <f t="shared" si="49"/>
        <v>2770.0523074772896</v>
      </c>
      <c r="L286" s="37">
        <f t="shared" si="50"/>
        <v>21807124.323171239</v>
      </c>
      <c r="M286" s="37">
        <f t="shared" si="51"/>
        <v>19963766.979988825</v>
      </c>
      <c r="N286" s="41">
        <f>'jan-apr'!M286</f>
        <v>12282595.502259078</v>
      </c>
      <c r="O286" s="41">
        <f t="shared" si="52"/>
        <v>7681171.4777297471</v>
      </c>
    </row>
    <row r="287" spans="1:15" s="34" customFormat="1" ht="15" x14ac:dyDescent="0.25">
      <c r="A287" s="33">
        <v>5001</v>
      </c>
      <c r="B287" s="34" t="s">
        <v>352</v>
      </c>
      <c r="C287" s="78">
        <v>3666591357</v>
      </c>
      <c r="D287" s="36">
        <f>jan!D287</f>
        <v>210496</v>
      </c>
      <c r="E287" s="37">
        <f t="shared" si="43"/>
        <v>17418.817255434784</v>
      </c>
      <c r="F287" s="38">
        <f t="shared" si="44"/>
        <v>0.96615320256408055</v>
      </c>
      <c r="G287" s="39">
        <f t="shared" si="45"/>
        <v>366.1352118815106</v>
      </c>
      <c r="H287" s="39">
        <f t="shared" si="46"/>
        <v>0</v>
      </c>
      <c r="I287" s="66">
        <f t="shared" si="47"/>
        <v>366.1352118815106</v>
      </c>
      <c r="J287" s="81">
        <f t="shared" si="48"/>
        <v>-255.77318484562431</v>
      </c>
      <c r="K287" s="37">
        <f t="shared" si="49"/>
        <v>110.36202703588629</v>
      </c>
      <c r="L287" s="37">
        <f t="shared" si="50"/>
        <v>77069997.560210451</v>
      </c>
      <c r="M287" s="37">
        <f t="shared" si="51"/>
        <v>23230765.242945921</v>
      </c>
      <c r="N287" s="41">
        <f>'jan-apr'!M287</f>
        <v>22126211.828494355</v>
      </c>
      <c r="O287" s="41">
        <f t="shared" si="52"/>
        <v>1104553.4144515656</v>
      </c>
    </row>
    <row r="288" spans="1:15" s="34" customFormat="1" ht="15" x14ac:dyDescent="0.25">
      <c r="A288" s="33">
        <v>5006</v>
      </c>
      <c r="B288" s="34" t="s">
        <v>353</v>
      </c>
      <c r="C288" s="78">
        <v>312825377</v>
      </c>
      <c r="D288" s="36">
        <f>jan!D288</f>
        <v>24004</v>
      </c>
      <c r="E288" s="37">
        <f t="shared" si="43"/>
        <v>13032.218671888018</v>
      </c>
      <c r="F288" s="38">
        <f t="shared" si="44"/>
        <v>0.72284585237447774</v>
      </c>
      <c r="G288" s="39">
        <f t="shared" si="45"/>
        <v>2998.09436200957</v>
      </c>
      <c r="H288" s="39">
        <f t="shared" si="46"/>
        <v>1117.8718865389435</v>
      </c>
      <c r="I288" s="66">
        <f t="shared" si="47"/>
        <v>4115.9662485485132</v>
      </c>
      <c r="J288" s="81">
        <f t="shared" si="48"/>
        <v>-255.77318484562431</v>
      </c>
      <c r="K288" s="37">
        <f t="shared" si="49"/>
        <v>3860.193063702889</v>
      </c>
      <c r="L288" s="37">
        <f t="shared" si="50"/>
        <v>98799653.830158517</v>
      </c>
      <c r="M288" s="37">
        <f t="shared" si="51"/>
        <v>92660074.301124156</v>
      </c>
      <c r="N288" s="41">
        <f>'jan-apr'!M288</f>
        <v>53054071.982846804</v>
      </c>
      <c r="O288" s="41">
        <f t="shared" si="52"/>
        <v>39606002.318277352</v>
      </c>
    </row>
    <row r="289" spans="1:15" s="34" customFormat="1" ht="15" x14ac:dyDescent="0.25">
      <c r="A289" s="33">
        <v>5007</v>
      </c>
      <c r="B289" s="34" t="s">
        <v>354</v>
      </c>
      <c r="C289" s="78">
        <v>207286578</v>
      </c>
      <c r="D289" s="36">
        <f>jan!D289</f>
        <v>15001</v>
      </c>
      <c r="E289" s="37">
        <f t="shared" si="43"/>
        <v>13818.183987734152</v>
      </c>
      <c r="F289" s="38">
        <f t="shared" si="44"/>
        <v>0.76644025352545742</v>
      </c>
      <c r="G289" s="39">
        <f t="shared" si="45"/>
        <v>2526.51517250189</v>
      </c>
      <c r="H289" s="39">
        <f t="shared" si="46"/>
        <v>842.78402599279684</v>
      </c>
      <c r="I289" s="66">
        <f t="shared" si="47"/>
        <v>3369.2991984946866</v>
      </c>
      <c r="J289" s="81">
        <f t="shared" si="48"/>
        <v>-255.77318484562431</v>
      </c>
      <c r="K289" s="37">
        <f t="shared" si="49"/>
        <v>3113.5260136490624</v>
      </c>
      <c r="L289" s="37">
        <f t="shared" si="50"/>
        <v>50542857.276618794</v>
      </c>
      <c r="M289" s="37">
        <f t="shared" si="51"/>
        <v>46706003.730749585</v>
      </c>
      <c r="N289" s="41">
        <f>'jan-apr'!M289</f>
        <v>24942231.89102795</v>
      </c>
      <c r="O289" s="41">
        <f t="shared" si="52"/>
        <v>21763771.839721635</v>
      </c>
    </row>
    <row r="290" spans="1:15" s="34" customFormat="1" ht="15" x14ac:dyDescent="0.25">
      <c r="A290" s="33">
        <v>5014</v>
      </c>
      <c r="B290" s="34" t="s">
        <v>356</v>
      </c>
      <c r="C290" s="78">
        <v>155004376</v>
      </c>
      <c r="D290" s="36">
        <f>jan!D290</f>
        <v>5265</v>
      </c>
      <c r="E290" s="37">
        <f t="shared" si="43"/>
        <v>29440.527255460587</v>
      </c>
      <c r="F290" s="38">
        <f t="shared" si="44"/>
        <v>1.6329501180204193</v>
      </c>
      <c r="G290" s="39">
        <f t="shared" si="45"/>
        <v>-6846.890788133971</v>
      </c>
      <c r="H290" s="39">
        <f t="shared" si="46"/>
        <v>0</v>
      </c>
      <c r="I290" s="66">
        <f t="shared" si="47"/>
        <v>-6846.890788133971</v>
      </c>
      <c r="J290" s="81">
        <f t="shared" si="48"/>
        <v>-255.77318484562431</v>
      </c>
      <c r="K290" s="37">
        <f t="shared" si="49"/>
        <v>-7102.6639729795952</v>
      </c>
      <c r="L290" s="37">
        <f t="shared" si="50"/>
        <v>-36048879.999525361</v>
      </c>
      <c r="M290" s="37">
        <f t="shared" si="51"/>
        <v>-37395525.817737572</v>
      </c>
      <c r="N290" s="41">
        <f>'jan-apr'!M290</f>
        <v>-23691970.667222071</v>
      </c>
      <c r="O290" s="41">
        <f t="shared" si="52"/>
        <v>-13703555.1505155</v>
      </c>
    </row>
    <row r="291" spans="1:15" s="34" customFormat="1" ht="15" x14ac:dyDescent="0.25">
      <c r="A291" s="33">
        <v>5020</v>
      </c>
      <c r="B291" s="34" t="s">
        <v>359</v>
      </c>
      <c r="C291" s="78">
        <v>11760080</v>
      </c>
      <c r="D291" s="36">
        <f>jan!D291</f>
        <v>904</v>
      </c>
      <c r="E291" s="37">
        <f t="shared" si="43"/>
        <v>13008.938053097345</v>
      </c>
      <c r="F291" s="38">
        <f t="shared" si="44"/>
        <v>0.72155456812294427</v>
      </c>
      <c r="G291" s="39">
        <f t="shared" si="45"/>
        <v>3012.062733283974</v>
      </c>
      <c r="H291" s="39">
        <f t="shared" si="46"/>
        <v>1126.0201031156791</v>
      </c>
      <c r="I291" s="66">
        <f t="shared" si="47"/>
        <v>4138.0828363996534</v>
      </c>
      <c r="J291" s="81">
        <f t="shared" si="48"/>
        <v>-255.77318484562431</v>
      </c>
      <c r="K291" s="37">
        <f t="shared" si="49"/>
        <v>3882.3096515540292</v>
      </c>
      <c r="L291" s="37">
        <f t="shared" si="50"/>
        <v>3740826.8841052866</v>
      </c>
      <c r="M291" s="37">
        <f t="shared" si="51"/>
        <v>3509607.9250048422</v>
      </c>
      <c r="N291" s="41">
        <f>'jan-apr'!M291</f>
        <v>1661748.5627850988</v>
      </c>
      <c r="O291" s="41">
        <f t="shared" si="52"/>
        <v>1847859.3622197434</v>
      </c>
    </row>
    <row r="292" spans="1:15" s="34" customFormat="1" ht="15" x14ac:dyDescent="0.25">
      <c r="A292" s="33">
        <v>5021</v>
      </c>
      <c r="B292" s="34" t="s">
        <v>360</v>
      </c>
      <c r="C292" s="78">
        <v>102408305</v>
      </c>
      <c r="D292" s="36">
        <f>jan!D292</f>
        <v>7066</v>
      </c>
      <c r="E292" s="37">
        <f t="shared" si="43"/>
        <v>14493.108547976224</v>
      </c>
      <c r="F292" s="38">
        <f t="shared" si="44"/>
        <v>0.80387566121156651</v>
      </c>
      <c r="G292" s="39">
        <f t="shared" si="45"/>
        <v>2121.5604363566463</v>
      </c>
      <c r="H292" s="39">
        <f t="shared" si="46"/>
        <v>606.56042990807146</v>
      </c>
      <c r="I292" s="66">
        <f t="shared" si="47"/>
        <v>2728.1208662647177</v>
      </c>
      <c r="J292" s="81">
        <f t="shared" si="48"/>
        <v>-255.77318484562431</v>
      </c>
      <c r="K292" s="37">
        <f t="shared" si="49"/>
        <v>2472.3476814190935</v>
      </c>
      <c r="L292" s="37">
        <f t="shared" si="50"/>
        <v>19276902.041026495</v>
      </c>
      <c r="M292" s="37">
        <f t="shared" si="51"/>
        <v>17469608.716907315</v>
      </c>
      <c r="N292" s="41">
        <f>'jan-apr'!M292</f>
        <v>8231379.6041366206</v>
      </c>
      <c r="O292" s="41">
        <f t="shared" si="52"/>
        <v>9238229.1127706952</v>
      </c>
    </row>
    <row r="293" spans="1:15" s="34" customFormat="1" ht="15" x14ac:dyDescent="0.25">
      <c r="A293" s="33">
        <v>5022</v>
      </c>
      <c r="B293" s="34" t="s">
        <v>361</v>
      </c>
      <c r="C293" s="78">
        <v>34429524</v>
      </c>
      <c r="D293" s="36">
        <f>jan!D293</f>
        <v>2443</v>
      </c>
      <c r="E293" s="37">
        <f t="shared" si="43"/>
        <v>14093.133033155957</v>
      </c>
      <c r="F293" s="38">
        <f t="shared" si="44"/>
        <v>0.78169059439996946</v>
      </c>
      <c r="G293" s="39">
        <f t="shared" si="45"/>
        <v>2361.5457452488067</v>
      </c>
      <c r="H293" s="39">
        <f t="shared" si="46"/>
        <v>746.55186009516513</v>
      </c>
      <c r="I293" s="66">
        <f t="shared" si="47"/>
        <v>3108.0976053439717</v>
      </c>
      <c r="J293" s="81">
        <f t="shared" si="48"/>
        <v>-255.77318484562431</v>
      </c>
      <c r="K293" s="37">
        <f t="shared" si="49"/>
        <v>2852.3244204983475</v>
      </c>
      <c r="L293" s="37">
        <f t="shared" si="50"/>
        <v>7593082.4498553229</v>
      </c>
      <c r="M293" s="37">
        <f t="shared" si="51"/>
        <v>6968228.5592774628</v>
      </c>
      <c r="N293" s="41">
        <f>'jan-apr'!M293</f>
        <v>1148633.5754561191</v>
      </c>
      <c r="O293" s="41">
        <f t="shared" si="52"/>
        <v>5819594.9838213436</v>
      </c>
    </row>
    <row r="294" spans="1:15" s="34" customFormat="1" ht="15" x14ac:dyDescent="0.25">
      <c r="A294" s="33">
        <v>5025</v>
      </c>
      <c r="B294" s="34" t="s">
        <v>362</v>
      </c>
      <c r="C294" s="78">
        <v>79815031</v>
      </c>
      <c r="D294" s="36">
        <f>jan!D294</f>
        <v>5572</v>
      </c>
      <c r="E294" s="37">
        <f t="shared" si="43"/>
        <v>14324.305635319455</v>
      </c>
      <c r="F294" s="38">
        <f t="shared" si="44"/>
        <v>0.7945128283467463</v>
      </c>
      <c r="G294" s="39">
        <f t="shared" si="45"/>
        <v>2222.8421839507077</v>
      </c>
      <c r="H294" s="39">
        <f t="shared" si="46"/>
        <v>665.64144933794068</v>
      </c>
      <c r="I294" s="66">
        <f t="shared" si="47"/>
        <v>2888.4836332886484</v>
      </c>
      <c r="J294" s="81">
        <f t="shared" si="48"/>
        <v>-255.77318484562431</v>
      </c>
      <c r="K294" s="37">
        <f t="shared" si="49"/>
        <v>2632.7104484430242</v>
      </c>
      <c r="L294" s="37">
        <f t="shared" si="50"/>
        <v>16094630.804684348</v>
      </c>
      <c r="M294" s="37">
        <f t="shared" si="51"/>
        <v>14669462.618724531</v>
      </c>
      <c r="N294" s="41">
        <f>'jan-apr'!M294</f>
        <v>6903735.6208391255</v>
      </c>
      <c r="O294" s="41">
        <f t="shared" si="52"/>
        <v>7765726.9978854051</v>
      </c>
    </row>
    <row r="295" spans="1:15" s="34" customFormat="1" ht="15" x14ac:dyDescent="0.25">
      <c r="A295" s="33">
        <v>5026</v>
      </c>
      <c r="B295" s="34" t="s">
        <v>363</v>
      </c>
      <c r="C295" s="78">
        <v>24189041</v>
      </c>
      <c r="D295" s="36">
        <f>jan!D295</f>
        <v>1953</v>
      </c>
      <c r="E295" s="37">
        <f t="shared" si="43"/>
        <v>12385.581669226831</v>
      </c>
      <c r="F295" s="38">
        <f t="shared" si="44"/>
        <v>0.68697944411862344</v>
      </c>
      <c r="G295" s="39">
        <f t="shared" si="45"/>
        <v>3386.0765636062824</v>
      </c>
      <c r="H295" s="39">
        <f t="shared" si="46"/>
        <v>1344.1948374703591</v>
      </c>
      <c r="I295" s="66">
        <f t="shared" si="47"/>
        <v>4730.2714010766413</v>
      </c>
      <c r="J295" s="81">
        <f t="shared" si="48"/>
        <v>-255.77318484562431</v>
      </c>
      <c r="K295" s="37">
        <f t="shared" si="49"/>
        <v>4474.4982162310171</v>
      </c>
      <c r="L295" s="37">
        <f t="shared" si="50"/>
        <v>9238220.0463026799</v>
      </c>
      <c r="M295" s="37">
        <f t="shared" si="51"/>
        <v>8738695.016299177</v>
      </c>
      <c r="N295" s="41">
        <f>'jan-apr'!M295</f>
        <v>4935197.0356961237</v>
      </c>
      <c r="O295" s="41">
        <f t="shared" si="52"/>
        <v>3803497.9806030532</v>
      </c>
    </row>
    <row r="296" spans="1:15" s="34" customFormat="1" ht="15" x14ac:dyDescent="0.25">
      <c r="A296" s="33">
        <v>5027</v>
      </c>
      <c r="B296" s="34" t="s">
        <v>364</v>
      </c>
      <c r="C296" s="78">
        <v>75063807</v>
      </c>
      <c r="D296" s="36">
        <f>jan!D296</f>
        <v>6120</v>
      </c>
      <c r="E296" s="37">
        <f t="shared" si="43"/>
        <v>12265.327941176471</v>
      </c>
      <c r="F296" s="38">
        <f t="shared" si="44"/>
        <v>0.68030944335035226</v>
      </c>
      <c r="G296" s="39">
        <f t="shared" si="45"/>
        <v>3458.2288004364987</v>
      </c>
      <c r="H296" s="39">
        <f t="shared" si="46"/>
        <v>1386.2836422879852</v>
      </c>
      <c r="I296" s="66">
        <f t="shared" si="47"/>
        <v>4844.5124427244837</v>
      </c>
      <c r="J296" s="81">
        <f t="shared" si="48"/>
        <v>-255.77318484562431</v>
      </c>
      <c r="K296" s="37">
        <f t="shared" si="49"/>
        <v>4588.7392578788595</v>
      </c>
      <c r="L296" s="37">
        <f t="shared" si="50"/>
        <v>29648416.149473839</v>
      </c>
      <c r="M296" s="37">
        <f t="shared" si="51"/>
        <v>28083084.25821862</v>
      </c>
      <c r="N296" s="41">
        <f>'jan-apr'!M296</f>
        <v>14734450.165315045</v>
      </c>
      <c r="O296" s="41">
        <f t="shared" si="52"/>
        <v>13348634.092903575</v>
      </c>
    </row>
    <row r="297" spans="1:15" s="34" customFormat="1" ht="15" x14ac:dyDescent="0.25">
      <c r="A297" s="33">
        <v>5028</v>
      </c>
      <c r="B297" s="34" t="s">
        <v>365</v>
      </c>
      <c r="C297" s="78">
        <v>235640358</v>
      </c>
      <c r="D297" s="36">
        <f>jan!D297</f>
        <v>17123</v>
      </c>
      <c r="E297" s="37">
        <f t="shared" si="43"/>
        <v>13761.628102552122</v>
      </c>
      <c r="F297" s="38">
        <f t="shared" si="44"/>
        <v>0.76330332127620182</v>
      </c>
      <c r="G297" s="39">
        <f t="shared" si="45"/>
        <v>2560.4487036111077</v>
      </c>
      <c r="H297" s="39">
        <f t="shared" si="46"/>
        <v>862.57858580650725</v>
      </c>
      <c r="I297" s="66">
        <f t="shared" si="47"/>
        <v>3423.0272894176151</v>
      </c>
      <c r="J297" s="81">
        <f t="shared" si="48"/>
        <v>-255.77318484562431</v>
      </c>
      <c r="K297" s="37">
        <f t="shared" si="49"/>
        <v>3167.2541045719909</v>
      </c>
      <c r="L297" s="37">
        <f t="shared" si="50"/>
        <v>58612496.276697822</v>
      </c>
      <c r="M297" s="37">
        <f t="shared" si="51"/>
        <v>54232892.032586202</v>
      </c>
      <c r="N297" s="41">
        <f>'jan-apr'!M297</f>
        <v>30671093.908870827</v>
      </c>
      <c r="O297" s="41">
        <f t="shared" si="52"/>
        <v>23561798.123715375</v>
      </c>
    </row>
    <row r="298" spans="1:15" s="34" customFormat="1" ht="15" x14ac:dyDescent="0.25">
      <c r="A298" s="33">
        <v>5029</v>
      </c>
      <c r="B298" s="34" t="s">
        <v>366</v>
      </c>
      <c r="C298" s="78">
        <v>116387769</v>
      </c>
      <c r="D298" s="36">
        <f>jan!D298</f>
        <v>8360</v>
      </c>
      <c r="E298" s="37">
        <f t="shared" si="43"/>
        <v>13921.981937799042</v>
      </c>
      <c r="F298" s="38">
        <f t="shared" si="44"/>
        <v>0.77219751708728113</v>
      </c>
      <c r="G298" s="39">
        <f t="shared" si="45"/>
        <v>2464.2364024629555</v>
      </c>
      <c r="H298" s="39">
        <f t="shared" si="46"/>
        <v>806.45474347008508</v>
      </c>
      <c r="I298" s="66">
        <f t="shared" si="47"/>
        <v>3270.6911459330404</v>
      </c>
      <c r="J298" s="81">
        <f t="shared" si="48"/>
        <v>-255.77318484562431</v>
      </c>
      <c r="K298" s="37">
        <f t="shared" si="49"/>
        <v>3014.9179610874162</v>
      </c>
      <c r="L298" s="37">
        <f t="shared" si="50"/>
        <v>27342977.980000217</v>
      </c>
      <c r="M298" s="37">
        <f t="shared" si="51"/>
        <v>25204714.154690798</v>
      </c>
      <c r="N298" s="41">
        <f>'jan-apr'!M298</f>
        <v>14883648.487260422</v>
      </c>
      <c r="O298" s="41">
        <f t="shared" si="52"/>
        <v>10321065.667430377</v>
      </c>
    </row>
    <row r="299" spans="1:15" s="34" customFormat="1" ht="15" x14ac:dyDescent="0.25">
      <c r="A299" s="33">
        <v>5031</v>
      </c>
      <c r="B299" s="34" t="s">
        <v>367</v>
      </c>
      <c r="C299" s="78">
        <v>231441983</v>
      </c>
      <c r="D299" s="36">
        <f>jan!D299</f>
        <v>14425</v>
      </c>
      <c r="E299" s="37">
        <f t="shared" si="43"/>
        <v>16044.504887348354</v>
      </c>
      <c r="F299" s="38">
        <f t="shared" si="44"/>
        <v>0.88992550717702157</v>
      </c>
      <c r="G299" s="39">
        <f t="shared" si="45"/>
        <v>1190.7226327333685</v>
      </c>
      <c r="H299" s="39">
        <f t="shared" si="46"/>
        <v>63.571711127826163</v>
      </c>
      <c r="I299" s="66">
        <f t="shared" si="47"/>
        <v>1254.2943438611946</v>
      </c>
      <c r="J299" s="81">
        <f t="shared" si="48"/>
        <v>-255.77318484562431</v>
      </c>
      <c r="K299" s="37">
        <f t="shared" si="49"/>
        <v>998.52115901557033</v>
      </c>
      <c r="L299" s="37">
        <f t="shared" si="50"/>
        <v>18093195.910197731</v>
      </c>
      <c r="M299" s="37">
        <f t="shared" si="51"/>
        <v>14403667.718799602</v>
      </c>
      <c r="N299" s="41">
        <f>'jan-apr'!M299</f>
        <v>9496757.1625277046</v>
      </c>
      <c r="O299" s="41">
        <f t="shared" si="52"/>
        <v>4906910.5562718976</v>
      </c>
    </row>
    <row r="300" spans="1:15" s="34" customFormat="1" ht="15" x14ac:dyDescent="0.25">
      <c r="A300" s="33">
        <v>5032</v>
      </c>
      <c r="B300" s="34" t="s">
        <v>368</v>
      </c>
      <c r="C300" s="78">
        <v>57261659</v>
      </c>
      <c r="D300" s="36">
        <f>jan!D300</f>
        <v>4090</v>
      </c>
      <c r="E300" s="37">
        <f t="shared" si="43"/>
        <v>14000.405623471883</v>
      </c>
      <c r="F300" s="38">
        <f t="shared" si="44"/>
        <v>0.77654737012027353</v>
      </c>
      <c r="G300" s="39">
        <f t="shared" si="45"/>
        <v>2417.1821910592512</v>
      </c>
      <c r="H300" s="39">
        <f t="shared" si="46"/>
        <v>779.00645348459102</v>
      </c>
      <c r="I300" s="66">
        <f t="shared" si="47"/>
        <v>3196.1886445438422</v>
      </c>
      <c r="J300" s="81">
        <f t="shared" si="48"/>
        <v>-255.77318484562431</v>
      </c>
      <c r="K300" s="37">
        <f t="shared" si="49"/>
        <v>2940.415459698218</v>
      </c>
      <c r="L300" s="37">
        <f t="shared" si="50"/>
        <v>13072411.556184314</v>
      </c>
      <c r="M300" s="37">
        <f t="shared" si="51"/>
        <v>12026299.230165713</v>
      </c>
      <c r="N300" s="41">
        <f>'jan-apr'!M300</f>
        <v>5731516.6735520456</v>
      </c>
      <c r="O300" s="41">
        <f t="shared" si="52"/>
        <v>6294782.5566136669</v>
      </c>
    </row>
    <row r="301" spans="1:15" s="34" customFormat="1" ht="15" x14ac:dyDescent="0.25">
      <c r="A301" s="33">
        <v>5033</v>
      </c>
      <c r="B301" s="34" t="s">
        <v>369</v>
      </c>
      <c r="C301" s="78">
        <v>23622477</v>
      </c>
      <c r="D301" s="36">
        <f>jan!D301</f>
        <v>750</v>
      </c>
      <c r="E301" s="37">
        <f t="shared" si="43"/>
        <v>31496.635999999999</v>
      </c>
      <c r="F301" s="38">
        <f t="shared" si="44"/>
        <v>1.7469943736794513</v>
      </c>
      <c r="G301" s="39">
        <f t="shared" si="45"/>
        <v>-8080.5560348576182</v>
      </c>
      <c r="H301" s="39">
        <f t="shared" si="46"/>
        <v>0</v>
      </c>
      <c r="I301" s="66">
        <f t="shared" si="47"/>
        <v>-8080.5560348576182</v>
      </c>
      <c r="J301" s="81">
        <f t="shared" si="48"/>
        <v>-255.77318484562431</v>
      </c>
      <c r="K301" s="37">
        <f t="shared" si="49"/>
        <v>-8336.3292197032424</v>
      </c>
      <c r="L301" s="37">
        <f t="shared" si="50"/>
        <v>-6060417.0261432137</v>
      </c>
      <c r="M301" s="37">
        <f t="shared" si="51"/>
        <v>-6252246.9147774316</v>
      </c>
      <c r="N301" s="41">
        <f>'jan-apr'!M301</f>
        <v>-7163650.9657011507</v>
      </c>
      <c r="O301" s="41">
        <f t="shared" si="52"/>
        <v>911404.05092371907</v>
      </c>
    </row>
    <row r="302" spans="1:15" s="34" customFormat="1" ht="15" x14ac:dyDescent="0.25">
      <c r="A302" s="33">
        <v>5034</v>
      </c>
      <c r="B302" s="34" t="s">
        <v>370</v>
      </c>
      <c r="C302" s="78">
        <v>32796607</v>
      </c>
      <c r="D302" s="36">
        <f>jan!D302</f>
        <v>2399</v>
      </c>
      <c r="E302" s="37">
        <f t="shared" si="43"/>
        <v>13670.949145477281</v>
      </c>
      <c r="F302" s="38">
        <f t="shared" si="44"/>
        <v>0.75827371659648712</v>
      </c>
      <c r="G302" s="39">
        <f t="shared" si="45"/>
        <v>2614.8560778560118</v>
      </c>
      <c r="H302" s="39">
        <f t="shared" si="46"/>
        <v>894.31622078270141</v>
      </c>
      <c r="I302" s="66">
        <f t="shared" si="47"/>
        <v>3509.1722986387131</v>
      </c>
      <c r="J302" s="81">
        <f t="shared" si="48"/>
        <v>-255.77318484562431</v>
      </c>
      <c r="K302" s="37">
        <f t="shared" si="49"/>
        <v>3253.3991137930889</v>
      </c>
      <c r="L302" s="37">
        <f t="shared" si="50"/>
        <v>8418504.3444342725</v>
      </c>
      <c r="M302" s="37">
        <f t="shared" si="51"/>
        <v>7804904.4739896199</v>
      </c>
      <c r="N302" s="41">
        <f>'jan-apr'!M302</f>
        <v>1668989.0740834645</v>
      </c>
      <c r="O302" s="41">
        <f t="shared" si="52"/>
        <v>6135915.3999061557</v>
      </c>
    </row>
    <row r="303" spans="1:15" s="34" customFormat="1" ht="15" x14ac:dyDescent="0.25">
      <c r="A303" s="33">
        <v>5035</v>
      </c>
      <c r="B303" s="34" t="s">
        <v>371</v>
      </c>
      <c r="C303" s="78">
        <v>339101629</v>
      </c>
      <c r="D303" s="36">
        <f>jan!D303</f>
        <v>24287</v>
      </c>
      <c r="E303" s="37">
        <f t="shared" si="43"/>
        <v>13962.269073990201</v>
      </c>
      <c r="F303" s="38">
        <f t="shared" si="44"/>
        <v>0.77443208589195001</v>
      </c>
      <c r="G303" s="39">
        <f t="shared" si="45"/>
        <v>2440.0641207482604</v>
      </c>
      <c r="H303" s="39">
        <f t="shared" si="46"/>
        <v>792.35424580317965</v>
      </c>
      <c r="I303" s="66">
        <f t="shared" si="47"/>
        <v>3232.4183665514402</v>
      </c>
      <c r="J303" s="81">
        <f t="shared" si="48"/>
        <v>-255.77318484562431</v>
      </c>
      <c r="K303" s="37">
        <f t="shared" si="49"/>
        <v>2976.645181705816</v>
      </c>
      <c r="L303" s="37">
        <f t="shared" si="50"/>
        <v>78505744.868434832</v>
      </c>
      <c r="M303" s="37">
        <f t="shared" si="51"/>
        <v>72293781.528089151</v>
      </c>
      <c r="N303" s="41">
        <f>'jan-apr'!M303</f>
        <v>41397808.707092568</v>
      </c>
      <c r="O303" s="41">
        <f t="shared" si="52"/>
        <v>30895972.820996583</v>
      </c>
    </row>
    <row r="304" spans="1:15" s="34" customFormat="1" ht="15" x14ac:dyDescent="0.25">
      <c r="A304" s="33">
        <v>5036</v>
      </c>
      <c r="B304" s="34" t="s">
        <v>372</v>
      </c>
      <c r="C304" s="78">
        <v>31257169</v>
      </c>
      <c r="D304" s="36">
        <f>jan!D304</f>
        <v>2608</v>
      </c>
      <c r="E304" s="37">
        <f t="shared" si="43"/>
        <v>11985.110812883435</v>
      </c>
      <c r="F304" s="38">
        <f t="shared" si="44"/>
        <v>0.66476690266325955</v>
      </c>
      <c r="G304" s="39">
        <f t="shared" si="45"/>
        <v>3626.3590774123199</v>
      </c>
      <c r="H304" s="39">
        <f t="shared" si="46"/>
        <v>1484.3596371905478</v>
      </c>
      <c r="I304" s="66">
        <f t="shared" si="47"/>
        <v>5110.7187146028682</v>
      </c>
      <c r="J304" s="81">
        <f t="shared" si="48"/>
        <v>-255.77318484562431</v>
      </c>
      <c r="K304" s="37">
        <f t="shared" si="49"/>
        <v>4854.945529757244</v>
      </c>
      <c r="L304" s="37">
        <f t="shared" si="50"/>
        <v>13328754.40768428</v>
      </c>
      <c r="M304" s="37">
        <f t="shared" si="51"/>
        <v>12661697.941606892</v>
      </c>
      <c r="N304" s="41">
        <f>'jan-apr'!M304</f>
        <v>6957625.9262649724</v>
      </c>
      <c r="O304" s="41">
        <f t="shared" si="52"/>
        <v>5704072.0153419198</v>
      </c>
    </row>
    <row r="305" spans="1:15" s="34" customFormat="1" ht="15" x14ac:dyDescent="0.25">
      <c r="A305" s="33">
        <v>5037</v>
      </c>
      <c r="B305" s="34" t="s">
        <v>373</v>
      </c>
      <c r="C305" s="78">
        <v>272279003</v>
      </c>
      <c r="D305" s="36">
        <f>jan!D305</f>
        <v>20171</v>
      </c>
      <c r="E305" s="37">
        <f t="shared" si="43"/>
        <v>13498.537653066283</v>
      </c>
      <c r="F305" s="38">
        <f t="shared" si="44"/>
        <v>0.7487107300223117</v>
      </c>
      <c r="G305" s="39">
        <f t="shared" si="45"/>
        <v>2718.302973302611</v>
      </c>
      <c r="H305" s="39">
        <f t="shared" si="46"/>
        <v>954.66024312655077</v>
      </c>
      <c r="I305" s="66">
        <f t="shared" si="47"/>
        <v>3672.9632164291615</v>
      </c>
      <c r="J305" s="81">
        <f t="shared" si="48"/>
        <v>-255.77318484562431</v>
      </c>
      <c r="K305" s="37">
        <f t="shared" si="49"/>
        <v>3417.1900315835373</v>
      </c>
      <c r="L305" s="37">
        <f t="shared" si="50"/>
        <v>74087341.038592622</v>
      </c>
      <c r="M305" s="37">
        <f t="shared" si="51"/>
        <v>68928140.12707153</v>
      </c>
      <c r="N305" s="41">
        <f>'jan-apr'!M305</f>
        <v>36036629.75551793</v>
      </c>
      <c r="O305" s="41">
        <f t="shared" si="52"/>
        <v>32891510.3715536</v>
      </c>
    </row>
    <row r="306" spans="1:15" s="34" customFormat="1" ht="15" x14ac:dyDescent="0.25">
      <c r="A306" s="33">
        <v>5038</v>
      </c>
      <c r="B306" s="34" t="s">
        <v>374</v>
      </c>
      <c r="C306" s="78">
        <v>191116425</v>
      </c>
      <c r="D306" s="36">
        <f>jan!D306</f>
        <v>14955</v>
      </c>
      <c r="E306" s="37">
        <f t="shared" si="43"/>
        <v>12779.4332998997</v>
      </c>
      <c r="F306" s="38">
        <f t="shared" si="44"/>
        <v>0.70882484319076489</v>
      </c>
      <c r="G306" s="39">
        <f t="shared" si="45"/>
        <v>3149.7655852025609</v>
      </c>
      <c r="H306" s="39">
        <f t="shared" si="46"/>
        <v>1206.346766734855</v>
      </c>
      <c r="I306" s="66">
        <f t="shared" si="47"/>
        <v>4356.112351937416</v>
      </c>
      <c r="J306" s="81">
        <f t="shared" si="48"/>
        <v>-255.77318484562431</v>
      </c>
      <c r="K306" s="37">
        <f t="shared" si="49"/>
        <v>4100.3391670917918</v>
      </c>
      <c r="L306" s="37">
        <f t="shared" si="50"/>
        <v>65145660.223224059</v>
      </c>
      <c r="M306" s="37">
        <f t="shared" si="51"/>
        <v>61320572.243857749</v>
      </c>
      <c r="N306" s="41">
        <f>'jan-apr'!M306</f>
        <v>34898711.652987987</v>
      </c>
      <c r="O306" s="41">
        <f t="shared" si="52"/>
        <v>26421860.590869762</v>
      </c>
    </row>
    <row r="307" spans="1:15" s="34" customFormat="1" ht="15" x14ac:dyDescent="0.25">
      <c r="A307" s="33">
        <v>5041</v>
      </c>
      <c r="B307" s="34" t="s">
        <v>391</v>
      </c>
      <c r="C307" s="78">
        <v>25232357</v>
      </c>
      <c r="D307" s="36">
        <f>jan!D307</f>
        <v>2033</v>
      </c>
      <c r="E307" s="37">
        <f t="shared" si="43"/>
        <v>12411.390555828824</v>
      </c>
      <c r="F307" s="38">
        <f t="shared" si="44"/>
        <v>0.68841096143001546</v>
      </c>
      <c r="G307" s="39">
        <f t="shared" si="45"/>
        <v>3370.5912316450863</v>
      </c>
      <c r="H307" s="39">
        <f t="shared" si="46"/>
        <v>1335.1617271596615</v>
      </c>
      <c r="I307" s="66">
        <f t="shared" si="47"/>
        <v>4705.7529588047473</v>
      </c>
      <c r="J307" s="81">
        <f t="shared" si="48"/>
        <v>-255.77318484562431</v>
      </c>
      <c r="K307" s="37">
        <f t="shared" si="49"/>
        <v>4449.9797739591231</v>
      </c>
      <c r="L307" s="37">
        <f t="shared" si="50"/>
        <v>9566795.7652500514</v>
      </c>
      <c r="M307" s="37">
        <f t="shared" si="51"/>
        <v>9046808.880458897</v>
      </c>
      <c r="N307" s="41">
        <f>'jan-apr'!M307</f>
        <v>4950258.0257656015</v>
      </c>
      <c r="O307" s="41">
        <f t="shared" si="52"/>
        <v>4096550.8546932954</v>
      </c>
    </row>
    <row r="308" spans="1:15" s="34" customFormat="1" ht="15" x14ac:dyDescent="0.25">
      <c r="A308" s="33">
        <v>5042</v>
      </c>
      <c r="B308" s="34" t="s">
        <v>375</v>
      </c>
      <c r="C308" s="78">
        <v>18289869</v>
      </c>
      <c r="D308" s="36">
        <f>jan!D308</f>
        <v>1309</v>
      </c>
      <c r="E308" s="37">
        <f t="shared" si="43"/>
        <v>13972.398013750955</v>
      </c>
      <c r="F308" s="38">
        <f t="shared" si="44"/>
        <v>0.77499389829545162</v>
      </c>
      <c r="G308" s="39">
        <f t="shared" si="45"/>
        <v>2433.9867568918075</v>
      </c>
      <c r="H308" s="39">
        <f t="shared" si="46"/>
        <v>788.8091168869156</v>
      </c>
      <c r="I308" s="66">
        <f t="shared" si="47"/>
        <v>3222.795873778723</v>
      </c>
      <c r="J308" s="81">
        <f t="shared" si="48"/>
        <v>-255.77318484562431</v>
      </c>
      <c r="K308" s="37">
        <f t="shared" si="49"/>
        <v>2967.0226889330988</v>
      </c>
      <c r="L308" s="37">
        <f t="shared" si="50"/>
        <v>4218639.7987763481</v>
      </c>
      <c r="M308" s="37">
        <f t="shared" si="51"/>
        <v>3883832.6998134265</v>
      </c>
      <c r="N308" s="41">
        <f>'jan-apr'!M308</f>
        <v>1536036.4031368294</v>
      </c>
      <c r="O308" s="41">
        <f t="shared" si="52"/>
        <v>2347796.2966765971</v>
      </c>
    </row>
    <row r="309" spans="1:15" s="34" customFormat="1" ht="15" x14ac:dyDescent="0.25">
      <c r="A309" s="33">
        <v>5043</v>
      </c>
      <c r="B309" s="34" t="s">
        <v>392</v>
      </c>
      <c r="C309" s="78">
        <v>8168915</v>
      </c>
      <c r="D309" s="36">
        <f>jan!D309</f>
        <v>441</v>
      </c>
      <c r="E309" s="37">
        <f t="shared" si="43"/>
        <v>18523.616780045351</v>
      </c>
      <c r="F309" s="38">
        <f t="shared" si="44"/>
        <v>1.0274320817922749</v>
      </c>
      <c r="G309" s="39">
        <f t="shared" si="45"/>
        <v>-296.74450288482984</v>
      </c>
      <c r="H309" s="39">
        <f t="shared" si="46"/>
        <v>0</v>
      </c>
      <c r="I309" s="66">
        <f t="shared" si="47"/>
        <v>-296.74450288482984</v>
      </c>
      <c r="J309" s="81">
        <f t="shared" si="48"/>
        <v>-255.77318484562431</v>
      </c>
      <c r="K309" s="37">
        <f t="shared" si="49"/>
        <v>-552.5176877304541</v>
      </c>
      <c r="L309" s="37">
        <f t="shared" si="50"/>
        <v>-130864.32577220997</v>
      </c>
      <c r="M309" s="37">
        <f t="shared" si="51"/>
        <v>-243660.30028913025</v>
      </c>
      <c r="N309" s="41">
        <f>'jan-apr'!M309</f>
        <v>-980761.11503227626</v>
      </c>
      <c r="O309" s="41">
        <f t="shared" si="52"/>
        <v>737100.81474314607</v>
      </c>
    </row>
    <row r="310" spans="1:15" s="34" customFormat="1" ht="15" x14ac:dyDescent="0.25">
      <c r="A310" s="33">
        <v>5044</v>
      </c>
      <c r="B310" s="34" t="s">
        <v>376</v>
      </c>
      <c r="C310" s="78">
        <v>19156215</v>
      </c>
      <c r="D310" s="36">
        <f>jan!D310</f>
        <v>818</v>
      </c>
      <c r="E310" s="37">
        <f t="shared" si="43"/>
        <v>23418.35574572127</v>
      </c>
      <c r="F310" s="38">
        <f t="shared" si="44"/>
        <v>1.2989239780590827</v>
      </c>
      <c r="G310" s="39">
        <f t="shared" si="45"/>
        <v>-3233.587882290381</v>
      </c>
      <c r="H310" s="39">
        <f t="shared" si="46"/>
        <v>0</v>
      </c>
      <c r="I310" s="66">
        <f t="shared" si="47"/>
        <v>-3233.587882290381</v>
      </c>
      <c r="J310" s="81">
        <f t="shared" si="48"/>
        <v>-255.77318484562431</v>
      </c>
      <c r="K310" s="37">
        <f t="shared" si="49"/>
        <v>-3489.3610671360052</v>
      </c>
      <c r="L310" s="37">
        <f t="shared" si="50"/>
        <v>-2645074.8877135315</v>
      </c>
      <c r="M310" s="37">
        <f t="shared" si="51"/>
        <v>-2854297.3529172521</v>
      </c>
      <c r="N310" s="41">
        <f>'jan-apr'!M310</f>
        <v>-4123318.2655247203</v>
      </c>
      <c r="O310" s="41">
        <f t="shared" si="52"/>
        <v>1269020.9126074682</v>
      </c>
    </row>
    <row r="311" spans="1:15" s="34" customFormat="1" ht="15" x14ac:dyDescent="0.25">
      <c r="A311" s="33">
        <v>5045</v>
      </c>
      <c r="B311" s="34" t="s">
        <v>377</v>
      </c>
      <c r="C311" s="78">
        <v>34753084</v>
      </c>
      <c r="D311" s="36">
        <f>jan!D311</f>
        <v>2287</v>
      </c>
      <c r="E311" s="37">
        <f t="shared" si="43"/>
        <v>15195.926541320507</v>
      </c>
      <c r="F311" s="38">
        <f t="shared" si="44"/>
        <v>0.84285820779505383</v>
      </c>
      <c r="G311" s="39">
        <f t="shared" si="45"/>
        <v>1699.8696403500769</v>
      </c>
      <c r="H311" s="39">
        <f t="shared" si="46"/>
        <v>360.57413223757266</v>
      </c>
      <c r="I311" s="66">
        <f t="shared" si="47"/>
        <v>2060.4437725876496</v>
      </c>
      <c r="J311" s="81">
        <f t="shared" si="48"/>
        <v>-255.77318484562431</v>
      </c>
      <c r="K311" s="37">
        <f t="shared" si="49"/>
        <v>1804.6705877420254</v>
      </c>
      <c r="L311" s="37">
        <f t="shared" si="50"/>
        <v>4712234.9079079544</v>
      </c>
      <c r="M311" s="37">
        <f t="shared" si="51"/>
        <v>4127281.6341660121</v>
      </c>
      <c r="N311" s="41">
        <f>'jan-apr'!M311</f>
        <v>600039.05152195983</v>
      </c>
      <c r="O311" s="41">
        <f t="shared" si="52"/>
        <v>3527242.5826440523</v>
      </c>
    </row>
    <row r="312" spans="1:15" s="34" customFormat="1" ht="15" x14ac:dyDescent="0.25">
      <c r="A312" s="33">
        <v>5046</v>
      </c>
      <c r="B312" s="34" t="s">
        <v>378</v>
      </c>
      <c r="C312" s="78">
        <v>13241727</v>
      </c>
      <c r="D312" s="36">
        <f>jan!D312</f>
        <v>1193</v>
      </c>
      <c r="E312" s="37">
        <f t="shared" si="43"/>
        <v>11099.519698239732</v>
      </c>
      <c r="F312" s="38">
        <f t="shared" si="44"/>
        <v>0.6156466507524504</v>
      </c>
      <c r="G312" s="39">
        <f t="shared" si="45"/>
        <v>4157.7137461985412</v>
      </c>
      <c r="H312" s="39">
        <f t="shared" si="46"/>
        <v>1794.3165273158436</v>
      </c>
      <c r="I312" s="66">
        <f t="shared" si="47"/>
        <v>5952.030273514385</v>
      </c>
      <c r="J312" s="81">
        <f t="shared" si="48"/>
        <v>-255.77318484562431</v>
      </c>
      <c r="K312" s="37">
        <f t="shared" si="49"/>
        <v>5696.2570886687608</v>
      </c>
      <c r="L312" s="37">
        <f t="shared" si="50"/>
        <v>7100772.1163026616</v>
      </c>
      <c r="M312" s="37">
        <f t="shared" si="51"/>
        <v>6795634.7067818316</v>
      </c>
      <c r="N312" s="41">
        <f>'jan-apr'!M312</f>
        <v>3746480.6550360862</v>
      </c>
      <c r="O312" s="41">
        <f t="shared" si="52"/>
        <v>3049154.0517457454</v>
      </c>
    </row>
    <row r="313" spans="1:15" s="34" customFormat="1" ht="15" x14ac:dyDescent="0.25">
      <c r="A313" s="33">
        <v>5047</v>
      </c>
      <c r="B313" s="34" t="s">
        <v>379</v>
      </c>
      <c r="C313" s="78">
        <v>51093979</v>
      </c>
      <c r="D313" s="36">
        <f>jan!D313</f>
        <v>3817</v>
      </c>
      <c r="E313" s="37">
        <f t="shared" si="43"/>
        <v>13385.899659418392</v>
      </c>
      <c r="F313" s="38">
        <f t="shared" si="44"/>
        <v>0.74246314405264158</v>
      </c>
      <c r="G313" s="39">
        <f t="shared" si="45"/>
        <v>2785.8857694913459</v>
      </c>
      <c r="H313" s="39">
        <f t="shared" si="46"/>
        <v>994.08354090331284</v>
      </c>
      <c r="I313" s="66">
        <f t="shared" si="47"/>
        <v>3779.9693103946588</v>
      </c>
      <c r="J313" s="81">
        <f t="shared" si="48"/>
        <v>-255.77318484562431</v>
      </c>
      <c r="K313" s="37">
        <f t="shared" si="49"/>
        <v>3524.1961255490346</v>
      </c>
      <c r="L313" s="37">
        <f t="shared" si="50"/>
        <v>14428142.857776413</v>
      </c>
      <c r="M313" s="37">
        <f t="shared" si="51"/>
        <v>13451856.611220665</v>
      </c>
      <c r="N313" s="41">
        <f>'jan-apr'!M313</f>
        <v>7334690.9793149531</v>
      </c>
      <c r="O313" s="41">
        <f t="shared" si="52"/>
        <v>6117165.6319057122</v>
      </c>
    </row>
    <row r="314" spans="1:15" s="34" customFormat="1" ht="15" x14ac:dyDescent="0.25">
      <c r="A314" s="33">
        <v>5049</v>
      </c>
      <c r="B314" s="34" t="s">
        <v>380</v>
      </c>
      <c r="C314" s="78">
        <v>19397469</v>
      </c>
      <c r="D314" s="36">
        <f>jan!D314</f>
        <v>1101</v>
      </c>
      <c r="E314" s="37">
        <f t="shared" si="43"/>
        <v>17618.046321525886</v>
      </c>
      <c r="F314" s="38">
        <f t="shared" si="44"/>
        <v>0.97720365434993373</v>
      </c>
      <c r="G314" s="39">
        <f t="shared" si="45"/>
        <v>246.59777222684932</v>
      </c>
      <c r="H314" s="39">
        <f t="shared" si="46"/>
        <v>0</v>
      </c>
      <c r="I314" s="66">
        <f t="shared" si="47"/>
        <v>246.59777222684932</v>
      </c>
      <c r="J314" s="81">
        <f t="shared" si="48"/>
        <v>-255.77318484562431</v>
      </c>
      <c r="K314" s="37">
        <f t="shared" si="49"/>
        <v>-9.1754126187749989</v>
      </c>
      <c r="L314" s="37">
        <f t="shared" si="50"/>
        <v>271504.14722176112</v>
      </c>
      <c r="M314" s="37">
        <f t="shared" si="51"/>
        <v>-10102.129293271273</v>
      </c>
      <c r="N314" s="41">
        <f>'jan-apr'!M314</f>
        <v>-413787.6368492886</v>
      </c>
      <c r="O314" s="41">
        <f t="shared" si="52"/>
        <v>403685.50755601731</v>
      </c>
    </row>
    <row r="315" spans="1:15" s="34" customFormat="1" ht="15" x14ac:dyDescent="0.25">
      <c r="A315" s="33">
        <v>5052</v>
      </c>
      <c r="B315" s="34" t="s">
        <v>381</v>
      </c>
      <c r="C315" s="78">
        <v>8423523</v>
      </c>
      <c r="D315" s="36">
        <f>jan!D315</f>
        <v>570</v>
      </c>
      <c r="E315" s="37">
        <f t="shared" si="43"/>
        <v>14778.11052631579</v>
      </c>
      <c r="F315" s="38">
        <f t="shared" si="44"/>
        <v>0.81968359868929375</v>
      </c>
      <c r="G315" s="39">
        <f t="shared" si="45"/>
        <v>1950.559249352907</v>
      </c>
      <c r="H315" s="39">
        <f t="shared" si="46"/>
        <v>506.80973748922355</v>
      </c>
      <c r="I315" s="66">
        <f t="shared" si="47"/>
        <v>2457.3689868421307</v>
      </c>
      <c r="J315" s="81">
        <f t="shared" si="48"/>
        <v>-255.77318484562431</v>
      </c>
      <c r="K315" s="37">
        <f t="shared" si="49"/>
        <v>2201.5958019965065</v>
      </c>
      <c r="L315" s="37">
        <f t="shared" si="50"/>
        <v>1400700.3225000144</v>
      </c>
      <c r="M315" s="37">
        <f t="shared" si="51"/>
        <v>1254909.6071380086</v>
      </c>
      <c r="N315" s="41">
        <f>'jan-apr'!M315</f>
        <v>430695.61049502873</v>
      </c>
      <c r="O315" s="41">
        <f t="shared" si="52"/>
        <v>824213.99664297979</v>
      </c>
    </row>
    <row r="316" spans="1:15" s="34" customFormat="1" ht="15" x14ac:dyDescent="0.25">
      <c r="A316" s="33">
        <v>5053</v>
      </c>
      <c r="B316" s="34" t="s">
        <v>382</v>
      </c>
      <c r="C316" s="78">
        <v>96173964</v>
      </c>
      <c r="D316" s="36">
        <f>jan!D316</f>
        <v>6794</v>
      </c>
      <c r="E316" s="37">
        <f t="shared" si="43"/>
        <v>14155.720341477774</v>
      </c>
      <c r="F316" s="38">
        <f t="shared" si="44"/>
        <v>0.78516206594067495</v>
      </c>
      <c r="G316" s="39">
        <f t="shared" si="45"/>
        <v>2323.9933602557162</v>
      </c>
      <c r="H316" s="39">
        <f t="shared" si="46"/>
        <v>724.64630218252898</v>
      </c>
      <c r="I316" s="66">
        <f t="shared" si="47"/>
        <v>3048.6396624382451</v>
      </c>
      <c r="J316" s="81">
        <f t="shared" si="48"/>
        <v>-255.77318484562431</v>
      </c>
      <c r="K316" s="37">
        <f t="shared" si="49"/>
        <v>2792.8664775926209</v>
      </c>
      <c r="L316" s="37">
        <f t="shared" si="50"/>
        <v>20712457.866605438</v>
      </c>
      <c r="M316" s="37">
        <f t="shared" si="51"/>
        <v>18974734.848764267</v>
      </c>
      <c r="N316" s="41">
        <f>'jan-apr'!M316</f>
        <v>11980530.387900399</v>
      </c>
      <c r="O316" s="41">
        <f t="shared" si="52"/>
        <v>6994204.4608638678</v>
      </c>
    </row>
    <row r="317" spans="1:15" s="34" customFormat="1" ht="15" x14ac:dyDescent="0.25">
      <c r="A317" s="33">
        <v>5054</v>
      </c>
      <c r="B317" s="34" t="s">
        <v>383</v>
      </c>
      <c r="C317" s="78">
        <v>121641664</v>
      </c>
      <c r="D317" s="36">
        <f>jan!D317</f>
        <v>9899</v>
      </c>
      <c r="E317" s="37">
        <f t="shared" si="43"/>
        <v>12288.278007879584</v>
      </c>
      <c r="F317" s="38">
        <f t="shared" si="44"/>
        <v>0.68158239317921354</v>
      </c>
      <c r="G317" s="39">
        <f t="shared" si="45"/>
        <v>3444.4587604146304</v>
      </c>
      <c r="H317" s="39">
        <f t="shared" si="46"/>
        <v>1378.2511189418956</v>
      </c>
      <c r="I317" s="66">
        <f t="shared" si="47"/>
        <v>4822.7098793565256</v>
      </c>
      <c r="J317" s="81">
        <f t="shared" si="48"/>
        <v>-255.77318484562431</v>
      </c>
      <c r="K317" s="37">
        <f t="shared" si="49"/>
        <v>4566.9366945109014</v>
      </c>
      <c r="L317" s="37">
        <f t="shared" si="50"/>
        <v>47740005.09575025</v>
      </c>
      <c r="M317" s="37">
        <f t="shared" si="51"/>
        <v>45208106.338963412</v>
      </c>
      <c r="N317" s="41">
        <f>'jan-apr'!M317</f>
        <v>25401221.380596999</v>
      </c>
      <c r="O317" s="41">
        <f t="shared" si="52"/>
        <v>19806884.958366413</v>
      </c>
    </row>
    <row r="318" spans="1:15" s="34" customFormat="1" ht="15" x14ac:dyDescent="0.25">
      <c r="A318" s="33">
        <v>5055</v>
      </c>
      <c r="B318" s="34" t="s">
        <v>411</v>
      </c>
      <c r="C318" s="78">
        <v>85262693</v>
      </c>
      <c r="D318" s="36">
        <f>jan!D318</f>
        <v>5884</v>
      </c>
      <c r="E318" s="37">
        <f t="shared" si="43"/>
        <v>14490.600441876275</v>
      </c>
      <c r="F318" s="38">
        <f t="shared" si="44"/>
        <v>0.8037365464424463</v>
      </c>
      <c r="G318" s="39">
        <f t="shared" si="45"/>
        <v>2123.0653000166158</v>
      </c>
      <c r="H318" s="39">
        <f t="shared" si="46"/>
        <v>607.43826704305366</v>
      </c>
      <c r="I318" s="66">
        <f t="shared" si="47"/>
        <v>2730.5035670596694</v>
      </c>
      <c r="J318" s="81">
        <f t="shared" si="48"/>
        <v>-255.77318484562431</v>
      </c>
      <c r="K318" s="37">
        <f t="shared" si="49"/>
        <v>2474.7303822140452</v>
      </c>
      <c r="L318" s="37">
        <f t="shared" si="50"/>
        <v>16066282.988579094</v>
      </c>
      <c r="M318" s="37">
        <f t="shared" si="51"/>
        <v>14561313.568947442</v>
      </c>
      <c r="N318" s="41">
        <f>'jan-apr'!M318</f>
        <v>7204917.7571100891</v>
      </c>
      <c r="O318" s="41">
        <f t="shared" si="52"/>
        <v>7356395.8118373528</v>
      </c>
    </row>
    <row r="319" spans="1:15" s="34" customFormat="1" ht="15" x14ac:dyDescent="0.25">
      <c r="A319" s="33">
        <v>5056</v>
      </c>
      <c r="B319" s="34" t="s">
        <v>355</v>
      </c>
      <c r="C319" s="78">
        <v>75965661</v>
      </c>
      <c r="D319" s="36">
        <f>jan!D319</f>
        <v>5156</v>
      </c>
      <c r="E319" s="37">
        <f t="shared" si="43"/>
        <v>14733.448603568659</v>
      </c>
      <c r="F319" s="38">
        <f t="shared" si="44"/>
        <v>0.81720637770109217</v>
      </c>
      <c r="G319" s="39">
        <f t="shared" si="45"/>
        <v>1977.3564030011858</v>
      </c>
      <c r="H319" s="39">
        <f t="shared" si="46"/>
        <v>522.44141045071945</v>
      </c>
      <c r="I319" s="66">
        <f t="shared" si="47"/>
        <v>2499.7978134519053</v>
      </c>
      <c r="J319" s="81">
        <f t="shared" si="48"/>
        <v>-255.77318484562431</v>
      </c>
      <c r="K319" s="37">
        <f t="shared" si="49"/>
        <v>2244.0246286062811</v>
      </c>
      <c r="L319" s="37">
        <f t="shared" si="50"/>
        <v>12888957.526158024</v>
      </c>
      <c r="M319" s="37">
        <f t="shared" si="51"/>
        <v>11570190.985093985</v>
      </c>
      <c r="N319" s="41">
        <f>'jan-apr'!M319</f>
        <v>5459245.3224778399</v>
      </c>
      <c r="O319" s="41">
        <f t="shared" si="52"/>
        <v>6110945.6626161449</v>
      </c>
    </row>
    <row r="320" spans="1:15" s="34" customFormat="1" ht="15" x14ac:dyDescent="0.25">
      <c r="A320" s="33">
        <v>5057</v>
      </c>
      <c r="B320" s="34" t="s">
        <v>357</v>
      </c>
      <c r="C320" s="78">
        <v>142506007</v>
      </c>
      <c r="D320" s="36">
        <f>jan!D320</f>
        <v>10371</v>
      </c>
      <c r="E320" s="37">
        <f t="shared" si="43"/>
        <v>13740.816411146467</v>
      </c>
      <c r="F320" s="38">
        <f t="shared" si="44"/>
        <v>0.7621489787047464</v>
      </c>
      <c r="G320" s="39">
        <f t="shared" si="45"/>
        <v>2572.9357184545011</v>
      </c>
      <c r="H320" s="39">
        <f t="shared" si="46"/>
        <v>869.86267779848663</v>
      </c>
      <c r="I320" s="66">
        <f t="shared" si="47"/>
        <v>3442.7983962529879</v>
      </c>
      <c r="J320" s="81">
        <f t="shared" si="48"/>
        <v>-255.77318484562431</v>
      </c>
      <c r="K320" s="37">
        <f t="shared" si="49"/>
        <v>3187.0252114073637</v>
      </c>
      <c r="L320" s="37">
        <f t="shared" si="50"/>
        <v>35705262.167539738</v>
      </c>
      <c r="M320" s="37">
        <f t="shared" si="51"/>
        <v>33052638.467505768</v>
      </c>
      <c r="N320" s="41">
        <f>'jan-apr'!M320</f>
        <v>18684554.347006913</v>
      </c>
      <c r="O320" s="41">
        <f t="shared" si="52"/>
        <v>14368084.120498855</v>
      </c>
    </row>
    <row r="321" spans="1:15" s="34" customFormat="1" ht="15" x14ac:dyDescent="0.25">
      <c r="A321" s="33">
        <v>5058</v>
      </c>
      <c r="B321" s="34" t="s">
        <v>358</v>
      </c>
      <c r="C321" s="78">
        <v>62121717</v>
      </c>
      <c r="D321" s="36">
        <f>jan!D321</f>
        <v>4252</v>
      </c>
      <c r="E321" s="37">
        <f t="shared" si="43"/>
        <v>14609.999294449672</v>
      </c>
      <c r="F321" s="38">
        <f t="shared" si="44"/>
        <v>0.81035913063427889</v>
      </c>
      <c r="G321" s="39">
        <f t="shared" si="45"/>
        <v>2051.425988472578</v>
      </c>
      <c r="H321" s="39">
        <f t="shared" si="46"/>
        <v>565.6486686423649</v>
      </c>
      <c r="I321" s="66">
        <f t="shared" si="47"/>
        <v>2617.074657114943</v>
      </c>
      <c r="J321" s="81">
        <f t="shared" si="48"/>
        <v>-255.77318484562431</v>
      </c>
      <c r="K321" s="37">
        <f t="shared" si="49"/>
        <v>2361.3014722693188</v>
      </c>
      <c r="L321" s="37">
        <f t="shared" si="50"/>
        <v>11127801.442052737</v>
      </c>
      <c r="M321" s="37">
        <f t="shared" si="51"/>
        <v>10040253.860089144</v>
      </c>
      <c r="N321" s="41">
        <f>'jan-apr'!M321</f>
        <v>4348550.9096927401</v>
      </c>
      <c r="O321" s="41">
        <f t="shared" si="52"/>
        <v>5691702.9503964037</v>
      </c>
    </row>
    <row r="322" spans="1:15" s="34" customFormat="1" ht="15" x14ac:dyDescent="0.25">
      <c r="A322" s="33">
        <v>5059</v>
      </c>
      <c r="B322" s="34" t="s">
        <v>412</v>
      </c>
      <c r="C322" s="78">
        <v>249561011</v>
      </c>
      <c r="D322" s="36">
        <f>jan!D322</f>
        <v>18502</v>
      </c>
      <c r="E322" s="37">
        <f t="shared" si="43"/>
        <v>13488.326180953411</v>
      </c>
      <c r="F322" s="38">
        <f t="shared" si="44"/>
        <v>0.74814433987422824</v>
      </c>
      <c r="G322" s="39">
        <f t="shared" si="45"/>
        <v>2724.4298565703343</v>
      </c>
      <c r="H322" s="39">
        <f t="shared" si="46"/>
        <v>958.23425836605622</v>
      </c>
      <c r="I322" s="66">
        <f t="shared" si="47"/>
        <v>3682.6641149363904</v>
      </c>
      <c r="J322" s="81">
        <f t="shared" si="48"/>
        <v>-255.77318484562431</v>
      </c>
      <c r="K322" s="37">
        <f t="shared" si="49"/>
        <v>3426.8909300907662</v>
      </c>
      <c r="L322" s="37">
        <f t="shared" si="50"/>
        <v>68136651.454553097</v>
      </c>
      <c r="M322" s="37">
        <f t="shared" si="51"/>
        <v>63404335.98853936</v>
      </c>
      <c r="N322" s="41">
        <f>'jan-apr'!M322</f>
        <v>36078239.322068475</v>
      </c>
      <c r="O322" s="41">
        <f t="shared" si="52"/>
        <v>27326096.666470885</v>
      </c>
    </row>
    <row r="323" spans="1:15" s="34" customFormat="1" ht="15" x14ac:dyDescent="0.25">
      <c r="A323" s="33">
        <v>5060</v>
      </c>
      <c r="B323" s="34" t="s">
        <v>413</v>
      </c>
      <c r="C323" s="78">
        <v>162636520</v>
      </c>
      <c r="D323" s="36">
        <f>jan!D323</f>
        <v>9732</v>
      </c>
      <c r="E323" s="37">
        <f t="shared" si="43"/>
        <v>16711.520756267983</v>
      </c>
      <c r="F323" s="38">
        <f t="shared" si="44"/>
        <v>0.9269222508977637</v>
      </c>
      <c r="G323" s="39">
        <f t="shared" si="45"/>
        <v>790.51311138159144</v>
      </c>
      <c r="H323" s="39">
        <f t="shared" si="46"/>
        <v>0</v>
      </c>
      <c r="I323" s="66">
        <f t="shared" si="47"/>
        <v>790.51311138159144</v>
      </c>
      <c r="J323" s="81">
        <f t="shared" si="48"/>
        <v>-255.77318484562431</v>
      </c>
      <c r="K323" s="37">
        <f t="shared" si="49"/>
        <v>534.73992653596713</v>
      </c>
      <c r="L323" s="37">
        <f t="shared" si="50"/>
        <v>7693273.5999656478</v>
      </c>
      <c r="M323" s="37">
        <f t="shared" si="51"/>
        <v>5204088.9650480319</v>
      </c>
      <c r="N323" s="41">
        <f>'jan-apr'!M323</f>
        <v>4321895.0546618775</v>
      </c>
      <c r="O323" s="41">
        <f t="shared" si="52"/>
        <v>882193.91038615443</v>
      </c>
    </row>
    <row r="324" spans="1:15" s="34" customFormat="1" ht="15" x14ac:dyDescent="0.25">
      <c r="A324" s="33">
        <v>5061</v>
      </c>
      <c r="B324" s="34" t="s">
        <v>285</v>
      </c>
      <c r="C324" s="78">
        <v>26470441</v>
      </c>
      <c r="D324" s="36">
        <f>jan!D324</f>
        <v>1980</v>
      </c>
      <c r="E324" s="37">
        <f t="shared" si="43"/>
        <v>13368.909595959596</v>
      </c>
      <c r="F324" s="38">
        <f t="shared" si="44"/>
        <v>0.74152077213486045</v>
      </c>
      <c r="G324" s="39">
        <f t="shared" si="45"/>
        <v>2796.079807566623</v>
      </c>
      <c r="H324" s="39">
        <f t="shared" si="46"/>
        <v>1000.0300631138913</v>
      </c>
      <c r="I324" s="66">
        <f t="shared" si="47"/>
        <v>3796.1098706805142</v>
      </c>
      <c r="J324" s="81">
        <f t="shared" si="48"/>
        <v>-255.77318484562431</v>
      </c>
      <c r="K324" s="37">
        <f t="shared" si="49"/>
        <v>3540.33668583489</v>
      </c>
      <c r="L324" s="37">
        <f t="shared" si="50"/>
        <v>7516297.5439474182</v>
      </c>
      <c r="M324" s="37">
        <f t="shared" si="51"/>
        <v>7009866.6379530821</v>
      </c>
      <c r="N324" s="41">
        <f>'jan-apr'!M324</f>
        <v>2957214.791719574</v>
      </c>
      <c r="O324" s="41">
        <f t="shared" si="52"/>
        <v>4052651.8462335081</v>
      </c>
    </row>
    <row r="325" spans="1:15" s="34" customFormat="1" ht="15" x14ac:dyDescent="0.25">
      <c r="A325" s="33">
        <v>5401</v>
      </c>
      <c r="B325" s="34" t="s">
        <v>324</v>
      </c>
      <c r="C325" s="78">
        <v>1342407279</v>
      </c>
      <c r="D325" s="36">
        <f>jan!D325</f>
        <v>77544</v>
      </c>
      <c r="E325" s="37">
        <f t="shared" si="43"/>
        <v>17311.55574899412</v>
      </c>
      <c r="F325" s="38">
        <f t="shared" si="44"/>
        <v>0.96020382916864166</v>
      </c>
      <c r="G325" s="39">
        <f t="shared" si="45"/>
        <v>430.49211574590879</v>
      </c>
      <c r="H325" s="39">
        <f t="shared" si="46"/>
        <v>0</v>
      </c>
      <c r="I325" s="66">
        <f t="shared" si="47"/>
        <v>430.49211574590879</v>
      </c>
      <c r="J325" s="81">
        <f t="shared" si="48"/>
        <v>-255.77318484562431</v>
      </c>
      <c r="K325" s="37">
        <f t="shared" si="49"/>
        <v>174.71893090028448</v>
      </c>
      <c r="L325" s="37">
        <f t="shared" si="50"/>
        <v>33382080.623400752</v>
      </c>
      <c r="M325" s="37">
        <f t="shared" si="51"/>
        <v>13548404.777731659</v>
      </c>
      <c r="N325" s="41">
        <f>'jan-apr'!M325</f>
        <v>-7813692.6105732899</v>
      </c>
      <c r="O325" s="41">
        <f t="shared" si="52"/>
        <v>21362097.388304949</v>
      </c>
    </row>
    <row r="326" spans="1:15" s="34" customFormat="1" ht="15" x14ac:dyDescent="0.25">
      <c r="A326" s="33">
        <v>5402</v>
      </c>
      <c r="B326" s="34" t="s">
        <v>386</v>
      </c>
      <c r="C326" s="78">
        <v>390655804</v>
      </c>
      <c r="D326" s="36">
        <f>jan!D326</f>
        <v>24804</v>
      </c>
      <c r="E326" s="37">
        <f t="shared" si="43"/>
        <v>15749.709885502338</v>
      </c>
      <c r="F326" s="38">
        <f t="shared" si="44"/>
        <v>0.8735743892476715</v>
      </c>
      <c r="G326" s="39">
        <f t="shared" si="45"/>
        <v>1367.5996338409782</v>
      </c>
      <c r="H326" s="39">
        <f t="shared" si="46"/>
        <v>166.74996177393177</v>
      </c>
      <c r="I326" s="66">
        <f t="shared" si="47"/>
        <v>1534.34959561491</v>
      </c>
      <c r="J326" s="81">
        <f t="shared" si="48"/>
        <v>-255.77318484562431</v>
      </c>
      <c r="K326" s="37">
        <f t="shared" si="49"/>
        <v>1278.5764107692858</v>
      </c>
      <c r="L326" s="37">
        <f t="shared" si="50"/>
        <v>38058007.369632229</v>
      </c>
      <c r="M326" s="37">
        <f t="shared" si="51"/>
        <v>31713809.292721365</v>
      </c>
      <c r="N326" s="41">
        <f>'jan-apr'!M326</f>
        <v>19429172.283541575</v>
      </c>
      <c r="O326" s="41">
        <f t="shared" si="52"/>
        <v>12284637.00917979</v>
      </c>
    </row>
    <row r="327" spans="1:15" s="34" customFormat="1" ht="15" x14ac:dyDescent="0.25">
      <c r="A327" s="33">
        <v>5403</v>
      </c>
      <c r="B327" s="34" t="s">
        <v>342</v>
      </c>
      <c r="C327" s="78">
        <v>317704092</v>
      </c>
      <c r="D327" s="36">
        <f>jan!D327</f>
        <v>21144</v>
      </c>
      <c r="E327" s="37">
        <f t="shared" si="43"/>
        <v>15025.732690124858</v>
      </c>
      <c r="F327" s="38">
        <f t="shared" si="44"/>
        <v>0.833418225046622</v>
      </c>
      <c r="G327" s="39">
        <f t="shared" si="45"/>
        <v>1801.9859510674662</v>
      </c>
      <c r="H327" s="39">
        <f t="shared" si="46"/>
        <v>420.14198015604967</v>
      </c>
      <c r="I327" s="66">
        <f t="shared" si="47"/>
        <v>2222.127931223516</v>
      </c>
      <c r="J327" s="81">
        <f t="shared" si="48"/>
        <v>-255.77318484562431</v>
      </c>
      <c r="K327" s="37">
        <f t="shared" si="49"/>
        <v>1966.3547463778918</v>
      </c>
      <c r="L327" s="37">
        <f t="shared" si="50"/>
        <v>46984672.97779002</v>
      </c>
      <c r="M327" s="37">
        <f t="shared" si="51"/>
        <v>41576604.757414147</v>
      </c>
      <c r="N327" s="41">
        <f>'jan-apr'!M327</f>
        <v>12290529.500362976</v>
      </c>
      <c r="O327" s="41">
        <f t="shared" si="52"/>
        <v>29286075.25705117</v>
      </c>
    </row>
    <row r="328" spans="1:15" s="34" customFormat="1" ht="15" x14ac:dyDescent="0.25">
      <c r="A328" s="33">
        <v>5404</v>
      </c>
      <c r="B328" s="34" t="s">
        <v>339</v>
      </c>
      <c r="C328" s="78">
        <v>23385405</v>
      </c>
      <c r="D328" s="36">
        <f>jan!D328</f>
        <v>1897</v>
      </c>
      <c r="E328" s="37">
        <f t="shared" si="43"/>
        <v>12327.572482867687</v>
      </c>
      <c r="F328" s="38">
        <f t="shared" si="44"/>
        <v>0.68376190297578043</v>
      </c>
      <c r="G328" s="39">
        <f t="shared" si="45"/>
        <v>3420.8820754217691</v>
      </c>
      <c r="H328" s="39">
        <f t="shared" si="46"/>
        <v>1364.4980526960596</v>
      </c>
      <c r="I328" s="66">
        <f t="shared" si="47"/>
        <v>4785.3801281178285</v>
      </c>
      <c r="J328" s="81">
        <f t="shared" si="48"/>
        <v>-255.77318484562431</v>
      </c>
      <c r="K328" s="37">
        <f t="shared" si="49"/>
        <v>4529.6069432722043</v>
      </c>
      <c r="L328" s="37">
        <f t="shared" si="50"/>
        <v>9077866.1030395199</v>
      </c>
      <c r="M328" s="37">
        <f t="shared" si="51"/>
        <v>8592664.3713873718</v>
      </c>
      <c r="N328" s="41">
        <f>'jan-apr'!M328</f>
        <v>4590787.7676474908</v>
      </c>
      <c r="O328" s="41">
        <f t="shared" si="52"/>
        <v>4001876.603739881</v>
      </c>
    </row>
    <row r="329" spans="1:15" s="34" customFormat="1" ht="15" x14ac:dyDescent="0.25">
      <c r="A329" s="33">
        <v>5405</v>
      </c>
      <c r="B329" s="34" t="s">
        <v>340</v>
      </c>
      <c r="C329" s="78">
        <v>81007655</v>
      </c>
      <c r="D329" s="36">
        <f>jan!D329</f>
        <v>5568</v>
      </c>
      <c r="E329" s="37">
        <f t="shared" ref="E329:E363" si="53">(C329)/D329</f>
        <v>14548.788613505747</v>
      </c>
      <c r="F329" s="38">
        <f t="shared" ref="F329:F363" si="54">IF(ISNUMBER(C329),E329/E$365,"")</f>
        <v>0.80696401519343863</v>
      </c>
      <c r="G329" s="39">
        <f t="shared" ref="G329:G363" si="55">(E$365-E329)*0.6</f>
        <v>2088.1523970389326</v>
      </c>
      <c r="H329" s="39">
        <f t="shared" ref="H329:H363" si="56">IF(E329&gt;=E$365*0.9,0,IF(E329&lt;0.9*E$365,(E$365*0.9-E329)*0.35))</f>
        <v>587.07240697273846</v>
      </c>
      <c r="I329" s="66">
        <f t="shared" ref="I329:I363" si="57">G329+H329</f>
        <v>2675.224804011671</v>
      </c>
      <c r="J329" s="81">
        <f t="shared" ref="J329:J363" si="58">I$367</f>
        <v>-255.77318484562431</v>
      </c>
      <c r="K329" s="37">
        <f t="shared" ref="K329:K363" si="59">I329+J329</f>
        <v>2419.4516191660468</v>
      </c>
      <c r="L329" s="37">
        <f t="shared" ref="L329:L362" si="60">(I329*D329)</f>
        <v>14895651.708736984</v>
      </c>
      <c r="M329" s="37">
        <f t="shared" ref="M329:M363" si="61">(K329*D329)</f>
        <v>13471506.615516549</v>
      </c>
      <c r="N329" s="41">
        <f>'jan-apr'!M329</f>
        <v>6082448.8088356499</v>
      </c>
      <c r="O329" s="41">
        <f t="shared" ref="O329:O363" si="62">M329-N329</f>
        <v>7389057.8066808991</v>
      </c>
    </row>
    <row r="330" spans="1:15" s="34" customFormat="1" ht="15" x14ac:dyDescent="0.25">
      <c r="A330" s="33">
        <v>5406</v>
      </c>
      <c r="B330" s="34" t="s">
        <v>341</v>
      </c>
      <c r="C330" s="78">
        <v>190515178</v>
      </c>
      <c r="D330" s="36">
        <f>jan!D330</f>
        <v>11274</v>
      </c>
      <c r="E330" s="37">
        <f t="shared" si="53"/>
        <v>16898.632073798119</v>
      </c>
      <c r="F330" s="38">
        <f t="shared" si="54"/>
        <v>0.93730057888735907</v>
      </c>
      <c r="G330" s="39">
        <f t="shared" si="55"/>
        <v>678.24632086350971</v>
      </c>
      <c r="H330" s="39">
        <f t="shared" si="56"/>
        <v>0</v>
      </c>
      <c r="I330" s="66">
        <f t="shared" si="57"/>
        <v>678.24632086350971</v>
      </c>
      <c r="J330" s="81">
        <f t="shared" si="58"/>
        <v>-255.77318484562431</v>
      </c>
      <c r="K330" s="37">
        <f t="shared" si="59"/>
        <v>422.47313601788539</v>
      </c>
      <c r="L330" s="37">
        <f t="shared" si="60"/>
        <v>7646549.0214152085</v>
      </c>
      <c r="M330" s="37">
        <f t="shared" si="61"/>
        <v>4762962.1354656396</v>
      </c>
      <c r="N330" s="41">
        <f>'jan-apr'!M330</f>
        <v>-181582.49721968925</v>
      </c>
      <c r="O330" s="41">
        <f t="shared" si="62"/>
        <v>4944544.6326853288</v>
      </c>
    </row>
    <row r="331" spans="1:15" s="34" customFormat="1" ht="15" x14ac:dyDescent="0.25">
      <c r="A331" s="33">
        <v>5411</v>
      </c>
      <c r="B331" s="34" t="s">
        <v>325</v>
      </c>
      <c r="C331" s="78">
        <v>35902697</v>
      </c>
      <c r="D331" s="36">
        <f>jan!D331</f>
        <v>2789</v>
      </c>
      <c r="E331" s="37">
        <f t="shared" si="53"/>
        <v>12872.964144854786</v>
      </c>
      <c r="F331" s="38">
        <f t="shared" si="54"/>
        <v>0.71401263086123301</v>
      </c>
      <c r="G331" s="39">
        <f t="shared" si="55"/>
        <v>3093.6470782295091</v>
      </c>
      <c r="H331" s="39">
        <f t="shared" si="56"/>
        <v>1173.6109710005746</v>
      </c>
      <c r="I331" s="66">
        <f t="shared" si="57"/>
        <v>4267.258049230084</v>
      </c>
      <c r="J331" s="81">
        <f t="shared" si="58"/>
        <v>-255.77318484562431</v>
      </c>
      <c r="K331" s="37">
        <f t="shared" si="59"/>
        <v>4011.4848643844598</v>
      </c>
      <c r="L331" s="37">
        <f t="shared" si="60"/>
        <v>11901382.699302705</v>
      </c>
      <c r="M331" s="37">
        <f t="shared" si="61"/>
        <v>11188031.286768258</v>
      </c>
      <c r="N331" s="41">
        <f>'jan-apr'!M331</f>
        <v>6860711.7944221674</v>
      </c>
      <c r="O331" s="41">
        <f t="shared" si="62"/>
        <v>4327319.4923460903</v>
      </c>
    </row>
    <row r="332" spans="1:15" s="34" customFormat="1" ht="15" x14ac:dyDescent="0.25">
      <c r="A332" s="33">
        <v>5412</v>
      </c>
      <c r="B332" s="34" t="s">
        <v>313</v>
      </c>
      <c r="C332" s="78">
        <v>58439774</v>
      </c>
      <c r="D332" s="36">
        <f>jan!D332</f>
        <v>4201</v>
      </c>
      <c r="E332" s="37">
        <f t="shared" si="53"/>
        <v>13910.919781004523</v>
      </c>
      <c r="F332" s="38">
        <f t="shared" si="54"/>
        <v>0.77158394280967302</v>
      </c>
      <c r="G332" s="39">
        <f t="shared" si="55"/>
        <v>2470.8736965396674</v>
      </c>
      <c r="H332" s="39">
        <f t="shared" si="56"/>
        <v>810.32649834816709</v>
      </c>
      <c r="I332" s="66">
        <f t="shared" si="57"/>
        <v>3281.2001948878346</v>
      </c>
      <c r="J332" s="81">
        <f t="shared" si="58"/>
        <v>-255.77318484562431</v>
      </c>
      <c r="K332" s="37">
        <f t="shared" si="59"/>
        <v>3025.4270100422104</v>
      </c>
      <c r="L332" s="37">
        <f t="shared" si="60"/>
        <v>13784322.018723793</v>
      </c>
      <c r="M332" s="37">
        <f t="shared" si="61"/>
        <v>12709818.869187325</v>
      </c>
      <c r="N332" s="41">
        <f>'jan-apr'!M332</f>
        <v>8077794.8816484464</v>
      </c>
      <c r="O332" s="41">
        <f t="shared" si="62"/>
        <v>4632023.9875388788</v>
      </c>
    </row>
    <row r="333" spans="1:15" s="34" customFormat="1" ht="15" x14ac:dyDescent="0.25">
      <c r="A333" s="33">
        <v>5413</v>
      </c>
      <c r="B333" s="34" t="s">
        <v>326</v>
      </c>
      <c r="C333" s="78">
        <v>22878657</v>
      </c>
      <c r="D333" s="36">
        <f>jan!D333</f>
        <v>1289</v>
      </c>
      <c r="E333" s="37">
        <f t="shared" si="53"/>
        <v>17749.152055857252</v>
      </c>
      <c r="F333" s="38">
        <f t="shared" si="54"/>
        <v>0.98447557317434431</v>
      </c>
      <c r="G333" s="39">
        <f t="shared" si="55"/>
        <v>167.93433162802975</v>
      </c>
      <c r="H333" s="39">
        <f t="shared" si="56"/>
        <v>0</v>
      </c>
      <c r="I333" s="66">
        <f t="shared" si="57"/>
        <v>167.93433162802975</v>
      </c>
      <c r="J333" s="81">
        <f t="shared" si="58"/>
        <v>-255.77318484562431</v>
      </c>
      <c r="K333" s="37">
        <f t="shared" si="59"/>
        <v>-87.838853217594561</v>
      </c>
      <c r="L333" s="37">
        <f t="shared" si="60"/>
        <v>216467.35346853035</v>
      </c>
      <c r="M333" s="37">
        <f t="shared" si="61"/>
        <v>-113224.28179747939</v>
      </c>
      <c r="N333" s="41">
        <f>'jan-apr'!M333</f>
        <v>336984.80481495638</v>
      </c>
      <c r="O333" s="41">
        <f t="shared" si="62"/>
        <v>-450209.08661243576</v>
      </c>
    </row>
    <row r="334" spans="1:15" s="34" customFormat="1" ht="15" x14ac:dyDescent="0.25">
      <c r="A334" s="33">
        <v>5414</v>
      </c>
      <c r="B334" s="34" t="s">
        <v>327</v>
      </c>
      <c r="C334" s="78">
        <v>15243690</v>
      </c>
      <c r="D334" s="36">
        <f>jan!D334</f>
        <v>1070</v>
      </c>
      <c r="E334" s="37">
        <f t="shared" si="53"/>
        <v>14246.439252336449</v>
      </c>
      <c r="F334" s="38">
        <f t="shared" si="54"/>
        <v>0.79019388669945156</v>
      </c>
      <c r="G334" s="39">
        <f t="shared" si="55"/>
        <v>2269.5620137405112</v>
      </c>
      <c r="H334" s="39">
        <f t="shared" si="56"/>
        <v>692.89468338199265</v>
      </c>
      <c r="I334" s="66">
        <f t="shared" si="57"/>
        <v>2962.456697122504</v>
      </c>
      <c r="J334" s="81">
        <f t="shared" si="58"/>
        <v>-255.77318484562431</v>
      </c>
      <c r="K334" s="37">
        <f t="shared" si="59"/>
        <v>2706.6835122768798</v>
      </c>
      <c r="L334" s="37">
        <f t="shared" si="60"/>
        <v>3169828.6659210795</v>
      </c>
      <c r="M334" s="37">
        <f t="shared" si="61"/>
        <v>2896151.3581362613</v>
      </c>
      <c r="N334" s="41">
        <f>'jan-apr'!M334</f>
        <v>1590167.9609292641</v>
      </c>
      <c r="O334" s="41">
        <f t="shared" si="62"/>
        <v>1305983.3972069973</v>
      </c>
    </row>
    <row r="335" spans="1:15" s="34" customFormat="1" ht="15" x14ac:dyDescent="0.25">
      <c r="A335" s="33">
        <v>5415</v>
      </c>
      <c r="B335" s="34" t="s">
        <v>387</v>
      </c>
      <c r="C335" s="78">
        <v>11403077</v>
      </c>
      <c r="D335" s="36">
        <f>jan!D335</f>
        <v>970</v>
      </c>
      <c r="E335" s="37">
        <f t="shared" si="53"/>
        <v>11755.749484536082</v>
      </c>
      <c r="F335" s="38">
        <f t="shared" si="54"/>
        <v>0.65204513294275768</v>
      </c>
      <c r="G335" s="39">
        <f t="shared" si="55"/>
        <v>3763.975874420732</v>
      </c>
      <c r="H335" s="39">
        <f t="shared" si="56"/>
        <v>1564.6361021121213</v>
      </c>
      <c r="I335" s="66">
        <f t="shared" si="57"/>
        <v>5328.6119765328531</v>
      </c>
      <c r="J335" s="81">
        <f t="shared" si="58"/>
        <v>-255.77318484562431</v>
      </c>
      <c r="K335" s="37">
        <f t="shared" si="59"/>
        <v>5072.8387916872289</v>
      </c>
      <c r="L335" s="37">
        <f t="shared" si="60"/>
        <v>5168753.6172368675</v>
      </c>
      <c r="M335" s="37">
        <f t="shared" si="61"/>
        <v>4920653.6279366119</v>
      </c>
      <c r="N335" s="41">
        <f>'jan-apr'!M335</f>
        <v>2408270.1108424165</v>
      </c>
      <c r="O335" s="41">
        <f t="shared" si="62"/>
        <v>2512383.5170941954</v>
      </c>
    </row>
    <row r="336" spans="1:15" s="34" customFormat="1" ht="15" x14ac:dyDescent="0.25">
      <c r="A336" s="33">
        <v>5416</v>
      </c>
      <c r="B336" s="34" t="s">
        <v>328</v>
      </c>
      <c r="C336" s="78">
        <v>73265735</v>
      </c>
      <c r="D336" s="36">
        <f>jan!D336</f>
        <v>3993</v>
      </c>
      <c r="E336" s="37">
        <f t="shared" si="53"/>
        <v>18348.543701477585</v>
      </c>
      <c r="F336" s="38">
        <f t="shared" si="54"/>
        <v>1.0177214675145905</v>
      </c>
      <c r="G336" s="39">
        <f t="shared" si="55"/>
        <v>-191.70065574417021</v>
      </c>
      <c r="H336" s="39">
        <f t="shared" si="56"/>
        <v>0</v>
      </c>
      <c r="I336" s="66">
        <f t="shared" si="57"/>
        <v>-191.70065574417021</v>
      </c>
      <c r="J336" s="81">
        <f t="shared" si="58"/>
        <v>-255.77318484562431</v>
      </c>
      <c r="K336" s="37">
        <f t="shared" si="59"/>
        <v>-447.47384058979452</v>
      </c>
      <c r="L336" s="37">
        <f t="shared" si="60"/>
        <v>-765460.71838647162</v>
      </c>
      <c r="M336" s="37">
        <f t="shared" si="61"/>
        <v>-1786763.0454750494</v>
      </c>
      <c r="N336" s="41">
        <f>'jan-apr'!M336</f>
        <v>-3881345.4469929244</v>
      </c>
      <c r="O336" s="41">
        <f t="shared" si="62"/>
        <v>2094582.401517875</v>
      </c>
    </row>
    <row r="337" spans="1:15" s="34" customFormat="1" ht="15" x14ac:dyDescent="0.25">
      <c r="A337" s="33">
        <v>5417</v>
      </c>
      <c r="B337" s="34" t="s">
        <v>329</v>
      </c>
      <c r="C337" s="78">
        <v>27790637</v>
      </c>
      <c r="D337" s="36">
        <f>jan!D337</f>
        <v>2087</v>
      </c>
      <c r="E337" s="37">
        <f t="shared" si="53"/>
        <v>13316.069477719215</v>
      </c>
      <c r="F337" s="38">
        <f t="shared" si="54"/>
        <v>0.73858993884617197</v>
      </c>
      <c r="G337" s="39">
        <f t="shared" si="55"/>
        <v>2827.783878510852</v>
      </c>
      <c r="H337" s="39">
        <f t="shared" si="56"/>
        <v>1018.5241044980247</v>
      </c>
      <c r="I337" s="66">
        <f t="shared" si="57"/>
        <v>3846.3079830088768</v>
      </c>
      <c r="J337" s="81">
        <f t="shared" si="58"/>
        <v>-255.77318484562431</v>
      </c>
      <c r="K337" s="37">
        <f t="shared" si="59"/>
        <v>3590.5347981632526</v>
      </c>
      <c r="L337" s="37">
        <f t="shared" si="60"/>
        <v>8027244.7605395261</v>
      </c>
      <c r="M337" s="37">
        <f t="shared" si="61"/>
        <v>7493446.1237667082</v>
      </c>
      <c r="N337" s="41">
        <f>'jan-apr'!M337</f>
        <v>4476346.5878124991</v>
      </c>
      <c r="O337" s="41">
        <f t="shared" si="62"/>
        <v>3017099.535954209</v>
      </c>
    </row>
    <row r="338" spans="1:15" s="34" customFormat="1" ht="15" x14ac:dyDescent="0.25">
      <c r="A338" s="33">
        <v>5418</v>
      </c>
      <c r="B338" s="34" t="s">
        <v>330</v>
      </c>
      <c r="C338" s="78">
        <v>107250574</v>
      </c>
      <c r="D338" s="36">
        <f>jan!D338</f>
        <v>6599</v>
      </c>
      <c r="E338" s="37">
        <f t="shared" si="53"/>
        <v>16252.549477193514</v>
      </c>
      <c r="F338" s="38">
        <f t="shared" si="54"/>
        <v>0.90146492135236211</v>
      </c>
      <c r="G338" s="39">
        <f t="shared" si="55"/>
        <v>1065.8958788262728</v>
      </c>
      <c r="H338" s="39">
        <f t="shared" si="56"/>
        <v>0</v>
      </c>
      <c r="I338" s="66">
        <f t="shared" si="57"/>
        <v>1065.8958788262728</v>
      </c>
      <c r="J338" s="81">
        <f t="shared" si="58"/>
        <v>-255.77318484562431</v>
      </c>
      <c r="K338" s="37">
        <f t="shared" si="59"/>
        <v>810.12269398064848</v>
      </c>
      <c r="L338" s="37">
        <f t="shared" si="60"/>
        <v>7033846.9043745743</v>
      </c>
      <c r="M338" s="37">
        <f t="shared" si="61"/>
        <v>5345999.6575782998</v>
      </c>
      <c r="N338" s="41">
        <f>'jan-apr'!M338</f>
        <v>1538284.2156508113</v>
      </c>
      <c r="O338" s="41">
        <f t="shared" si="62"/>
        <v>3807715.4419274884</v>
      </c>
    </row>
    <row r="339" spans="1:15" s="34" customFormat="1" ht="15" x14ac:dyDescent="0.25">
      <c r="A339" s="33">
        <v>5419</v>
      </c>
      <c r="B339" s="34" t="s">
        <v>331</v>
      </c>
      <c r="C339" s="78">
        <v>50859479</v>
      </c>
      <c r="D339" s="36">
        <f>jan!D339</f>
        <v>3414</v>
      </c>
      <c r="E339" s="37">
        <f t="shared" si="53"/>
        <v>14897.328353837142</v>
      </c>
      <c r="F339" s="38">
        <f t="shared" si="54"/>
        <v>0.82629614213431712</v>
      </c>
      <c r="G339" s="39">
        <f t="shared" si="55"/>
        <v>1879.0285528400959</v>
      </c>
      <c r="H339" s="39">
        <f t="shared" si="56"/>
        <v>465.0834978567504</v>
      </c>
      <c r="I339" s="66">
        <f t="shared" si="57"/>
        <v>2344.1120506968464</v>
      </c>
      <c r="J339" s="81">
        <f t="shared" si="58"/>
        <v>-255.77318484562431</v>
      </c>
      <c r="K339" s="37">
        <f t="shared" si="59"/>
        <v>2088.3388658512222</v>
      </c>
      <c r="L339" s="37">
        <f t="shared" si="60"/>
        <v>8002798.5410790332</v>
      </c>
      <c r="M339" s="37">
        <f t="shared" si="61"/>
        <v>7129588.8880160721</v>
      </c>
      <c r="N339" s="41">
        <f>'jan-apr'!M339</f>
        <v>3813441.694964963</v>
      </c>
      <c r="O339" s="41">
        <f t="shared" si="62"/>
        <v>3316147.1930511091</v>
      </c>
    </row>
    <row r="340" spans="1:15" s="34" customFormat="1" ht="15" x14ac:dyDescent="0.25">
      <c r="A340" s="33">
        <v>5420</v>
      </c>
      <c r="B340" s="34" t="s">
        <v>332</v>
      </c>
      <c r="C340" s="78">
        <v>13342046</v>
      </c>
      <c r="D340" s="36">
        <f>jan!D340</f>
        <v>1068</v>
      </c>
      <c r="E340" s="37">
        <f t="shared" si="53"/>
        <v>12492.552434456929</v>
      </c>
      <c r="F340" s="38">
        <f t="shared" si="54"/>
        <v>0.69291269124397248</v>
      </c>
      <c r="G340" s="39">
        <f t="shared" si="55"/>
        <v>3321.8941044682233</v>
      </c>
      <c r="H340" s="39">
        <f t="shared" si="56"/>
        <v>1306.7550696398246</v>
      </c>
      <c r="I340" s="66">
        <f t="shared" si="57"/>
        <v>4628.6491741080481</v>
      </c>
      <c r="J340" s="81">
        <f t="shared" si="58"/>
        <v>-255.77318484562431</v>
      </c>
      <c r="K340" s="37">
        <f t="shared" si="59"/>
        <v>4372.8759892624239</v>
      </c>
      <c r="L340" s="37">
        <f t="shared" si="60"/>
        <v>4943397.3179473951</v>
      </c>
      <c r="M340" s="37">
        <f t="shared" si="61"/>
        <v>4670231.5565322684</v>
      </c>
      <c r="N340" s="41">
        <f>'jan-apr'!M340</f>
        <v>2473925.2049275269</v>
      </c>
      <c r="O340" s="41">
        <f t="shared" si="62"/>
        <v>2196306.3516047415</v>
      </c>
    </row>
    <row r="341" spans="1:15" s="34" customFormat="1" ht="15" x14ac:dyDescent="0.25">
      <c r="A341" s="33">
        <v>5421</v>
      </c>
      <c r="B341" s="34" t="s">
        <v>414</v>
      </c>
      <c r="C341" s="78">
        <v>224377578</v>
      </c>
      <c r="D341" s="36">
        <f>jan!D341</f>
        <v>14738</v>
      </c>
      <c r="E341" s="37">
        <f t="shared" si="53"/>
        <v>15224.425159451757</v>
      </c>
      <c r="F341" s="38">
        <f t="shared" si="54"/>
        <v>0.84443891392293791</v>
      </c>
      <c r="G341" s="39">
        <f t="shared" si="55"/>
        <v>1682.7704694713266</v>
      </c>
      <c r="H341" s="39">
        <f t="shared" si="56"/>
        <v>350.59961589163493</v>
      </c>
      <c r="I341" s="66">
        <f t="shared" si="57"/>
        <v>2033.3700853629616</v>
      </c>
      <c r="J341" s="81">
        <f t="shared" si="58"/>
        <v>-255.77318484562431</v>
      </c>
      <c r="K341" s="37">
        <f t="shared" si="59"/>
        <v>1777.5969005173374</v>
      </c>
      <c r="L341" s="37">
        <f t="shared" si="60"/>
        <v>29967808.31807933</v>
      </c>
      <c r="M341" s="37">
        <f t="shared" si="61"/>
        <v>26198223.119824518</v>
      </c>
      <c r="N341" s="41">
        <f>'jan-apr'!M341</f>
        <v>12677739.476799544</v>
      </c>
      <c r="O341" s="41">
        <f t="shared" si="62"/>
        <v>13520483.643024974</v>
      </c>
    </row>
    <row r="342" spans="1:15" s="34" customFormat="1" ht="15" x14ac:dyDescent="0.25">
      <c r="A342" s="33">
        <v>5422</v>
      </c>
      <c r="B342" s="34" t="s">
        <v>333</v>
      </c>
      <c r="C342" s="78">
        <v>69582140</v>
      </c>
      <c r="D342" s="36">
        <f>jan!D342</f>
        <v>5576</v>
      </c>
      <c r="E342" s="37">
        <f t="shared" si="53"/>
        <v>12478.862984218078</v>
      </c>
      <c r="F342" s="38">
        <f t="shared" si="54"/>
        <v>0.69215339134457887</v>
      </c>
      <c r="G342" s="39">
        <f t="shared" si="55"/>
        <v>3330.1077746115338</v>
      </c>
      <c r="H342" s="39">
        <f t="shared" si="56"/>
        <v>1311.5463772234225</v>
      </c>
      <c r="I342" s="66">
        <f t="shared" si="57"/>
        <v>4641.6541518349568</v>
      </c>
      <c r="J342" s="81">
        <f t="shared" si="58"/>
        <v>-255.77318484562431</v>
      </c>
      <c r="K342" s="37">
        <f t="shared" si="59"/>
        <v>4385.8809669893326</v>
      </c>
      <c r="L342" s="37">
        <f t="shared" si="60"/>
        <v>25881863.550631721</v>
      </c>
      <c r="M342" s="37">
        <f t="shared" si="61"/>
        <v>24455672.27193252</v>
      </c>
      <c r="N342" s="41">
        <f>'jan-apr'!M342</f>
        <v>13351605.482842598</v>
      </c>
      <c r="O342" s="41">
        <f t="shared" si="62"/>
        <v>11104066.789089922</v>
      </c>
    </row>
    <row r="343" spans="1:15" s="34" customFormat="1" ht="15" x14ac:dyDescent="0.25">
      <c r="A343" s="33">
        <v>5423</v>
      </c>
      <c r="B343" s="34" t="s">
        <v>334</v>
      </c>
      <c r="C343" s="78">
        <v>30403556</v>
      </c>
      <c r="D343" s="36">
        <f>jan!D343</f>
        <v>2179</v>
      </c>
      <c r="E343" s="37">
        <f t="shared" si="53"/>
        <v>13952.9857732905</v>
      </c>
      <c r="F343" s="38">
        <f t="shared" si="54"/>
        <v>0.77391717775726698</v>
      </c>
      <c r="G343" s="39">
        <f t="shared" si="55"/>
        <v>2445.6341011680806</v>
      </c>
      <c r="H343" s="39">
        <f t="shared" si="56"/>
        <v>795.60340104807483</v>
      </c>
      <c r="I343" s="66">
        <f t="shared" si="57"/>
        <v>3241.2375022161555</v>
      </c>
      <c r="J343" s="81">
        <f t="shared" si="58"/>
        <v>-255.77318484562431</v>
      </c>
      <c r="K343" s="37">
        <f t="shared" si="59"/>
        <v>2985.4643173705313</v>
      </c>
      <c r="L343" s="37">
        <f t="shared" si="60"/>
        <v>7062656.5173290027</v>
      </c>
      <c r="M343" s="37">
        <f t="shared" si="61"/>
        <v>6505326.7475503879</v>
      </c>
      <c r="N343" s="41">
        <f>'jan-apr'!M343</f>
        <v>3800688.513892401</v>
      </c>
      <c r="O343" s="41">
        <f t="shared" si="62"/>
        <v>2704638.2336579869</v>
      </c>
    </row>
    <row r="344" spans="1:15" s="34" customFormat="1" ht="15" x14ac:dyDescent="0.25">
      <c r="A344" s="33">
        <v>5424</v>
      </c>
      <c r="B344" s="34" t="s">
        <v>335</v>
      </c>
      <c r="C344" s="78">
        <v>33845295</v>
      </c>
      <c r="D344" s="36">
        <f>jan!D344</f>
        <v>2729</v>
      </c>
      <c r="E344" s="37">
        <f t="shared" si="53"/>
        <v>12402.086844998168</v>
      </c>
      <c r="F344" s="38">
        <f t="shared" si="54"/>
        <v>0.68789492122573781</v>
      </c>
      <c r="G344" s="39">
        <f t="shared" si="55"/>
        <v>3376.1734581434798</v>
      </c>
      <c r="H344" s="39">
        <f t="shared" si="56"/>
        <v>1338.418025950391</v>
      </c>
      <c r="I344" s="66">
        <f t="shared" si="57"/>
        <v>4714.5914840938713</v>
      </c>
      <c r="J344" s="81">
        <f t="shared" si="58"/>
        <v>-255.77318484562431</v>
      </c>
      <c r="K344" s="37">
        <f t="shared" si="59"/>
        <v>4458.8182992482471</v>
      </c>
      <c r="L344" s="37">
        <f t="shared" si="60"/>
        <v>12866120.160092175</v>
      </c>
      <c r="M344" s="37">
        <f t="shared" si="61"/>
        <v>12168115.138648467</v>
      </c>
      <c r="N344" s="41">
        <f>'jan-apr'!M344</f>
        <v>6366244.8643700583</v>
      </c>
      <c r="O344" s="41">
        <f t="shared" si="62"/>
        <v>5801870.2742784088</v>
      </c>
    </row>
    <row r="345" spans="1:15" s="34" customFormat="1" ht="15" x14ac:dyDescent="0.25">
      <c r="A345" s="33">
        <v>5425</v>
      </c>
      <c r="B345" s="34" t="s">
        <v>415</v>
      </c>
      <c r="C345" s="78">
        <v>27076654</v>
      </c>
      <c r="D345" s="36">
        <f>jan!D345</f>
        <v>1836</v>
      </c>
      <c r="E345" s="37">
        <f t="shared" si="53"/>
        <v>14747.632897603486</v>
      </c>
      <c r="F345" s="38">
        <f t="shared" si="54"/>
        <v>0.81799312463728746</v>
      </c>
      <c r="G345" s="39">
        <f t="shared" si="55"/>
        <v>1968.8458265802894</v>
      </c>
      <c r="H345" s="39">
        <f t="shared" si="56"/>
        <v>517.47690753852999</v>
      </c>
      <c r="I345" s="66">
        <f t="shared" si="57"/>
        <v>2486.3227341188194</v>
      </c>
      <c r="J345" s="81">
        <f t="shared" si="58"/>
        <v>-255.77318484562431</v>
      </c>
      <c r="K345" s="37">
        <f t="shared" si="59"/>
        <v>2230.5495492731952</v>
      </c>
      <c r="L345" s="37">
        <f t="shared" si="60"/>
        <v>4564888.539842152</v>
      </c>
      <c r="M345" s="37">
        <f t="shared" si="61"/>
        <v>4095288.9724655864</v>
      </c>
      <c r="N345" s="41">
        <f>'jan-apr'!M345</f>
        <v>660566.10476358433</v>
      </c>
      <c r="O345" s="41">
        <f t="shared" si="62"/>
        <v>3434722.8677020022</v>
      </c>
    </row>
    <row r="346" spans="1:15" s="34" customFormat="1" ht="15" x14ac:dyDescent="0.25">
      <c r="A346" s="33">
        <v>5426</v>
      </c>
      <c r="B346" s="34" t="s">
        <v>416</v>
      </c>
      <c r="C346" s="78">
        <v>27246687</v>
      </c>
      <c r="D346" s="36">
        <f>jan!D346</f>
        <v>2012</v>
      </c>
      <c r="E346" s="37">
        <f t="shared" si="53"/>
        <v>13542.090954274354</v>
      </c>
      <c r="F346" s="38">
        <f t="shared" si="54"/>
        <v>0.7511264601391936</v>
      </c>
      <c r="G346" s="39">
        <f t="shared" si="55"/>
        <v>2692.1709925777686</v>
      </c>
      <c r="H346" s="39">
        <f t="shared" si="56"/>
        <v>939.41658770372612</v>
      </c>
      <c r="I346" s="66">
        <f t="shared" si="57"/>
        <v>3631.5875802814949</v>
      </c>
      <c r="J346" s="81">
        <f t="shared" si="58"/>
        <v>-255.77318484562431</v>
      </c>
      <c r="K346" s="37">
        <f t="shared" si="59"/>
        <v>3375.8143954358707</v>
      </c>
      <c r="L346" s="37">
        <f t="shared" si="60"/>
        <v>7306754.2115263678</v>
      </c>
      <c r="M346" s="37">
        <f t="shared" si="61"/>
        <v>6792138.5636169715</v>
      </c>
      <c r="N346" s="41">
        <f>'jan-apr'!M346</f>
        <v>1769073.9877473661</v>
      </c>
      <c r="O346" s="41">
        <f t="shared" si="62"/>
        <v>5023064.5758696049</v>
      </c>
    </row>
    <row r="347" spans="1:15" s="34" customFormat="1" ht="15" x14ac:dyDescent="0.25">
      <c r="A347" s="33">
        <v>5427</v>
      </c>
      <c r="B347" s="34" t="s">
        <v>336</v>
      </c>
      <c r="C347" s="78">
        <v>37530387</v>
      </c>
      <c r="D347" s="36">
        <f>jan!D347</f>
        <v>2804</v>
      </c>
      <c r="E347" s="37">
        <f t="shared" si="53"/>
        <v>13384.58880171184</v>
      </c>
      <c r="F347" s="38">
        <f t="shared" si="54"/>
        <v>0.74239043593746246</v>
      </c>
      <c r="G347" s="39">
        <f t="shared" si="55"/>
        <v>2786.6722841152773</v>
      </c>
      <c r="H347" s="39">
        <f t="shared" si="56"/>
        <v>994.54234110060611</v>
      </c>
      <c r="I347" s="66">
        <f t="shared" si="57"/>
        <v>3781.2146252158836</v>
      </c>
      <c r="J347" s="81">
        <f t="shared" si="58"/>
        <v>-255.77318484562431</v>
      </c>
      <c r="K347" s="37">
        <f t="shared" si="59"/>
        <v>3525.4414403702594</v>
      </c>
      <c r="L347" s="37">
        <f t="shared" si="60"/>
        <v>10602525.809105339</v>
      </c>
      <c r="M347" s="37">
        <f t="shared" si="61"/>
        <v>9885337.7987982072</v>
      </c>
      <c r="N347" s="41">
        <f>'jan-apr'!M347</f>
        <v>4452166.4644351937</v>
      </c>
      <c r="O347" s="41">
        <f t="shared" si="62"/>
        <v>5433171.3343630135</v>
      </c>
    </row>
    <row r="348" spans="1:15" s="34" customFormat="1" ht="15" x14ac:dyDescent="0.25">
      <c r="A348" s="33">
        <v>5428</v>
      </c>
      <c r="B348" s="34" t="s">
        <v>337</v>
      </c>
      <c r="C348" s="78">
        <v>63477411</v>
      </c>
      <c r="D348" s="36">
        <f>jan!D348</f>
        <v>4746</v>
      </c>
      <c r="E348" s="37">
        <f t="shared" si="53"/>
        <v>13374.928571428571</v>
      </c>
      <c r="F348" s="38">
        <f t="shared" si="54"/>
        <v>0.74185462100302568</v>
      </c>
      <c r="G348" s="39">
        <f t="shared" si="55"/>
        <v>2792.4684222852384</v>
      </c>
      <c r="H348" s="39">
        <f t="shared" si="56"/>
        <v>997.92342169975018</v>
      </c>
      <c r="I348" s="66">
        <f t="shared" si="57"/>
        <v>3790.3918439849886</v>
      </c>
      <c r="J348" s="81">
        <f t="shared" si="58"/>
        <v>-255.77318484562431</v>
      </c>
      <c r="K348" s="37">
        <f t="shared" si="59"/>
        <v>3534.6186591393644</v>
      </c>
      <c r="L348" s="37">
        <f t="shared" si="60"/>
        <v>17989199.691552754</v>
      </c>
      <c r="M348" s="37">
        <f t="shared" si="61"/>
        <v>16775300.156275423</v>
      </c>
      <c r="N348" s="41">
        <f>'jan-apr'!M348</f>
        <v>8247618.392121763</v>
      </c>
      <c r="O348" s="41">
        <f t="shared" si="62"/>
        <v>8527681.7641536593</v>
      </c>
    </row>
    <row r="349" spans="1:15" s="34" customFormat="1" ht="15" x14ac:dyDescent="0.25">
      <c r="A349" s="33">
        <v>5429</v>
      </c>
      <c r="B349" s="34" t="s">
        <v>338</v>
      </c>
      <c r="C349" s="78">
        <v>16661170</v>
      </c>
      <c r="D349" s="36">
        <f>jan!D349</f>
        <v>1159</v>
      </c>
      <c r="E349" s="37">
        <f t="shared" si="53"/>
        <v>14375.470232959447</v>
      </c>
      <c r="F349" s="38">
        <f t="shared" si="54"/>
        <v>0.79735072710547839</v>
      </c>
      <c r="G349" s="39">
        <f t="shared" si="55"/>
        <v>2192.1434253667126</v>
      </c>
      <c r="H349" s="39">
        <f t="shared" si="56"/>
        <v>647.73384016394334</v>
      </c>
      <c r="I349" s="66">
        <f t="shared" si="57"/>
        <v>2839.8772655306557</v>
      </c>
      <c r="J349" s="81">
        <f t="shared" si="58"/>
        <v>-255.77318484562431</v>
      </c>
      <c r="K349" s="37">
        <f t="shared" si="59"/>
        <v>2584.1040806850315</v>
      </c>
      <c r="L349" s="37">
        <f t="shared" si="60"/>
        <v>3291417.7507500299</v>
      </c>
      <c r="M349" s="37">
        <f t="shared" si="61"/>
        <v>2994976.6295139515</v>
      </c>
      <c r="N349" s="41">
        <f>'jan-apr'!M349</f>
        <v>538488.40153648902</v>
      </c>
      <c r="O349" s="41">
        <f t="shared" si="62"/>
        <v>2456488.2279774626</v>
      </c>
    </row>
    <row r="350" spans="1:15" s="34" customFormat="1" ht="15" x14ac:dyDescent="0.25">
      <c r="A350" s="33">
        <v>5430</v>
      </c>
      <c r="B350" s="34" t="s">
        <v>417</v>
      </c>
      <c r="C350" s="78">
        <v>31197423</v>
      </c>
      <c r="D350" s="36">
        <f>jan!D350</f>
        <v>2877</v>
      </c>
      <c r="E350" s="37">
        <f t="shared" si="53"/>
        <v>10843.734098018769</v>
      </c>
      <c r="F350" s="38">
        <f t="shared" si="54"/>
        <v>0.60145923072276075</v>
      </c>
      <c r="G350" s="39">
        <f t="shared" si="55"/>
        <v>4311.1851063311196</v>
      </c>
      <c r="H350" s="39">
        <f t="shared" si="56"/>
        <v>1883.8414873931806</v>
      </c>
      <c r="I350" s="66">
        <f t="shared" si="57"/>
        <v>6195.0265937243003</v>
      </c>
      <c r="J350" s="81">
        <f t="shared" si="58"/>
        <v>-255.77318484562431</v>
      </c>
      <c r="K350" s="37">
        <f t="shared" si="59"/>
        <v>5939.2534088786761</v>
      </c>
      <c r="L350" s="37">
        <f t="shared" si="60"/>
        <v>17823091.510144811</v>
      </c>
      <c r="M350" s="37">
        <f t="shared" si="61"/>
        <v>17087232.057343952</v>
      </c>
      <c r="N350" s="41">
        <f>'jan-apr'!M350</f>
        <v>9068842.9084985927</v>
      </c>
      <c r="O350" s="41">
        <f t="shared" si="62"/>
        <v>8018389.1488453597</v>
      </c>
    </row>
    <row r="351" spans="1:15" s="34" customFormat="1" ht="15" x14ac:dyDescent="0.25">
      <c r="A351" s="33">
        <v>5432</v>
      </c>
      <c r="B351" s="34" t="s">
        <v>343</v>
      </c>
      <c r="C351" s="78">
        <v>10955114</v>
      </c>
      <c r="D351" s="36">
        <f>jan!D351</f>
        <v>859</v>
      </c>
      <c r="E351" s="37">
        <f t="shared" si="53"/>
        <v>12753.33410942957</v>
      </c>
      <c r="F351" s="38">
        <f t="shared" si="54"/>
        <v>0.70737722386694557</v>
      </c>
      <c r="G351" s="39">
        <f t="shared" si="55"/>
        <v>3165.4250994846388</v>
      </c>
      <c r="H351" s="39">
        <f t="shared" si="56"/>
        <v>1215.4814833994003</v>
      </c>
      <c r="I351" s="66">
        <f t="shared" si="57"/>
        <v>4380.9065828840394</v>
      </c>
      <c r="J351" s="81">
        <f t="shared" si="58"/>
        <v>-255.77318484562431</v>
      </c>
      <c r="K351" s="37">
        <f t="shared" si="59"/>
        <v>4125.1333980384152</v>
      </c>
      <c r="L351" s="37">
        <f t="shared" si="60"/>
        <v>3763198.7546973899</v>
      </c>
      <c r="M351" s="37">
        <f t="shared" si="61"/>
        <v>3543489.5889149988</v>
      </c>
      <c r="N351" s="41">
        <f>'jan-apr'!M351</f>
        <v>1751294.2527460174</v>
      </c>
      <c r="O351" s="41">
        <f t="shared" si="62"/>
        <v>1792195.3361689814</v>
      </c>
    </row>
    <row r="352" spans="1:15" s="34" customFormat="1" ht="15" x14ac:dyDescent="0.25">
      <c r="A352" s="33">
        <v>5433</v>
      </c>
      <c r="B352" s="34" t="s">
        <v>344</v>
      </c>
      <c r="C352" s="78">
        <v>12759174</v>
      </c>
      <c r="D352" s="36">
        <f>jan!D352</f>
        <v>964</v>
      </c>
      <c r="E352" s="37">
        <f t="shared" si="53"/>
        <v>13235.657676348548</v>
      </c>
      <c r="F352" s="38">
        <f t="shared" si="54"/>
        <v>0.73412981286408352</v>
      </c>
      <c r="G352" s="39">
        <f t="shared" si="55"/>
        <v>2876.0309593332518</v>
      </c>
      <c r="H352" s="39">
        <f t="shared" si="56"/>
        <v>1046.6682349777582</v>
      </c>
      <c r="I352" s="66">
        <f t="shared" si="57"/>
        <v>3922.6991943110097</v>
      </c>
      <c r="J352" s="81">
        <f t="shared" si="58"/>
        <v>-255.77318484562431</v>
      </c>
      <c r="K352" s="37">
        <f t="shared" si="59"/>
        <v>3666.9260094653855</v>
      </c>
      <c r="L352" s="37">
        <f t="shared" si="60"/>
        <v>3781482.0233158134</v>
      </c>
      <c r="M352" s="37">
        <f t="shared" si="61"/>
        <v>3534916.6731246314</v>
      </c>
      <c r="N352" s="41">
        <f>'jan-apr'!M352</f>
        <v>2549208.6428372064</v>
      </c>
      <c r="O352" s="41">
        <f t="shared" si="62"/>
        <v>985708.03028742503</v>
      </c>
    </row>
    <row r="353" spans="1:16" s="34" customFormat="1" ht="15" x14ac:dyDescent="0.25">
      <c r="A353" s="33">
        <v>5434</v>
      </c>
      <c r="B353" s="34" t="s">
        <v>345</v>
      </c>
      <c r="C353" s="78">
        <v>17985195</v>
      </c>
      <c r="D353" s="36">
        <f>jan!D353</f>
        <v>1162</v>
      </c>
      <c r="E353" s="37">
        <f t="shared" si="53"/>
        <v>15477.792598967299</v>
      </c>
      <c r="F353" s="38">
        <f t="shared" si="54"/>
        <v>0.85849220810036109</v>
      </c>
      <c r="G353" s="39">
        <f t="shared" si="55"/>
        <v>1530.7500057620018</v>
      </c>
      <c r="H353" s="39">
        <f t="shared" si="56"/>
        <v>261.92101206119548</v>
      </c>
      <c r="I353" s="66">
        <f t="shared" si="57"/>
        <v>1792.6710178231974</v>
      </c>
      <c r="J353" s="81">
        <f t="shared" si="58"/>
        <v>-255.77318484562431</v>
      </c>
      <c r="K353" s="37">
        <f t="shared" si="59"/>
        <v>1536.8978329775732</v>
      </c>
      <c r="L353" s="37">
        <f t="shared" si="60"/>
        <v>2083083.7227105554</v>
      </c>
      <c r="M353" s="37">
        <f t="shared" si="61"/>
        <v>1785875.2819199401</v>
      </c>
      <c r="N353" s="41">
        <f>'jan-apr'!M353</f>
        <v>627471.30007368408</v>
      </c>
      <c r="O353" s="41">
        <f t="shared" si="62"/>
        <v>1158403.9818462562</v>
      </c>
    </row>
    <row r="354" spans="1:16" s="34" customFormat="1" ht="15" x14ac:dyDescent="0.25">
      <c r="A354" s="33">
        <v>5435</v>
      </c>
      <c r="B354" s="34" t="s">
        <v>346</v>
      </c>
      <c r="C354" s="78">
        <v>42327855</v>
      </c>
      <c r="D354" s="36">
        <f>jan!D354</f>
        <v>2947</v>
      </c>
      <c r="E354" s="37">
        <f t="shared" si="53"/>
        <v>14363.031896844248</v>
      </c>
      <c r="F354" s="38">
        <f t="shared" si="54"/>
        <v>0.79666082157997442</v>
      </c>
      <c r="G354" s="39">
        <f t="shared" si="55"/>
        <v>2199.606427035832</v>
      </c>
      <c r="H354" s="39">
        <f t="shared" si="56"/>
        <v>652.08725780426312</v>
      </c>
      <c r="I354" s="66">
        <f t="shared" si="57"/>
        <v>2851.6936848400951</v>
      </c>
      <c r="J354" s="81">
        <f t="shared" si="58"/>
        <v>-255.77318484562431</v>
      </c>
      <c r="K354" s="37">
        <f t="shared" si="59"/>
        <v>2595.9204999944709</v>
      </c>
      <c r="L354" s="37">
        <f t="shared" si="60"/>
        <v>8403941.2892237604</v>
      </c>
      <c r="M354" s="37">
        <f t="shared" si="61"/>
        <v>7650177.7134837061</v>
      </c>
      <c r="N354" s="41">
        <f>'jan-apr'!M354</f>
        <v>3302979.018559386</v>
      </c>
      <c r="O354" s="41">
        <f t="shared" si="62"/>
        <v>4347198.6949243201</v>
      </c>
    </row>
    <row r="355" spans="1:16" s="34" customFormat="1" ht="15" x14ac:dyDescent="0.25">
      <c r="A355" s="33">
        <v>5436</v>
      </c>
      <c r="B355" s="34" t="s">
        <v>418</v>
      </c>
      <c r="C355" s="78">
        <v>53397824</v>
      </c>
      <c r="D355" s="36">
        <f>jan!D355</f>
        <v>3904</v>
      </c>
      <c r="E355" s="37">
        <f t="shared" si="53"/>
        <v>13677.72131147541</v>
      </c>
      <c r="F355" s="38">
        <f t="shared" si="54"/>
        <v>0.75864934197744383</v>
      </c>
      <c r="G355" s="39">
        <f t="shared" si="55"/>
        <v>2610.7927782571346</v>
      </c>
      <c r="H355" s="39">
        <f t="shared" si="56"/>
        <v>891.94596268335636</v>
      </c>
      <c r="I355" s="66">
        <f t="shared" si="57"/>
        <v>3502.738740940491</v>
      </c>
      <c r="J355" s="81">
        <f t="shared" si="58"/>
        <v>-255.77318484562431</v>
      </c>
      <c r="K355" s="37">
        <f t="shared" si="59"/>
        <v>3246.9655560948668</v>
      </c>
      <c r="L355" s="37">
        <f t="shared" si="60"/>
        <v>13674692.044631677</v>
      </c>
      <c r="M355" s="37">
        <f t="shared" si="61"/>
        <v>12676153.530994359</v>
      </c>
      <c r="N355" s="41">
        <f>'jan-apr'!M355</f>
        <v>6008009.2653905163</v>
      </c>
      <c r="O355" s="41">
        <f t="shared" si="62"/>
        <v>6668144.2656038431</v>
      </c>
    </row>
    <row r="356" spans="1:16" s="34" customFormat="1" ht="15" x14ac:dyDescent="0.25">
      <c r="A356" s="33">
        <v>5437</v>
      </c>
      <c r="B356" s="34" t="s">
        <v>388</v>
      </c>
      <c r="C356" s="78">
        <v>32681751</v>
      </c>
      <c r="D356" s="36">
        <f>jan!D356</f>
        <v>2584</v>
      </c>
      <c r="E356" s="37">
        <f t="shared" si="53"/>
        <v>12647.736455108359</v>
      </c>
      <c r="F356" s="38">
        <f t="shared" si="54"/>
        <v>0.7015201377967728</v>
      </c>
      <c r="G356" s="39">
        <f t="shared" si="55"/>
        <v>3228.7836920773652</v>
      </c>
      <c r="H356" s="39">
        <f t="shared" si="56"/>
        <v>1252.4406624118242</v>
      </c>
      <c r="I356" s="66">
        <f t="shared" si="57"/>
        <v>4481.2243544891899</v>
      </c>
      <c r="J356" s="81">
        <f t="shared" si="58"/>
        <v>-255.77318484562431</v>
      </c>
      <c r="K356" s="37">
        <f t="shared" si="59"/>
        <v>4225.4511696435657</v>
      </c>
      <c r="L356" s="37">
        <f t="shared" si="60"/>
        <v>11579483.732000066</v>
      </c>
      <c r="M356" s="37">
        <f t="shared" si="61"/>
        <v>10918565.822358973</v>
      </c>
      <c r="N356" s="41">
        <f>'jan-apr'!M356</f>
        <v>5621092.2042441303</v>
      </c>
      <c r="O356" s="41">
        <f t="shared" si="62"/>
        <v>5297473.618114843</v>
      </c>
    </row>
    <row r="357" spans="1:16" s="34" customFormat="1" ht="15" x14ac:dyDescent="0.25">
      <c r="A357" s="33">
        <v>5438</v>
      </c>
      <c r="B357" s="34" t="s">
        <v>347</v>
      </c>
      <c r="C357" s="78">
        <v>19421657</v>
      </c>
      <c r="D357" s="36">
        <f>jan!D357</f>
        <v>1221</v>
      </c>
      <c r="E357" s="37">
        <f t="shared" si="53"/>
        <v>15906.352989352989</v>
      </c>
      <c r="F357" s="38">
        <f t="shared" si="54"/>
        <v>0.8822627654000571</v>
      </c>
      <c r="G357" s="39">
        <f t="shared" si="55"/>
        <v>1273.6137715305879</v>
      </c>
      <c r="H357" s="39">
        <f t="shared" si="56"/>
        <v>111.92487542620401</v>
      </c>
      <c r="I357" s="66">
        <f t="shared" si="57"/>
        <v>1385.5386469567918</v>
      </c>
      <c r="J357" s="81">
        <f t="shared" si="58"/>
        <v>-255.77318484562431</v>
      </c>
      <c r="K357" s="37">
        <f t="shared" si="59"/>
        <v>1129.7654621111674</v>
      </c>
      <c r="L357" s="37">
        <f t="shared" si="60"/>
        <v>1691742.6879342429</v>
      </c>
      <c r="M357" s="37">
        <f t="shared" si="61"/>
        <v>1379443.6292377354</v>
      </c>
      <c r="N357" s="41">
        <f>'jan-apr'!M357</f>
        <v>-276856.09536147316</v>
      </c>
      <c r="O357" s="41">
        <f t="shared" si="62"/>
        <v>1656299.7245992087</v>
      </c>
    </row>
    <row r="358" spans="1:16" s="34" customFormat="1" ht="15" x14ac:dyDescent="0.25">
      <c r="A358" s="33">
        <v>5439</v>
      </c>
      <c r="B358" s="34" t="s">
        <v>348</v>
      </c>
      <c r="C358" s="78">
        <v>13017791</v>
      </c>
      <c r="D358" s="36">
        <f>jan!D358</f>
        <v>1057</v>
      </c>
      <c r="E358" s="37">
        <f t="shared" si="53"/>
        <v>12315.79091769158</v>
      </c>
      <c r="F358" s="38">
        <f t="shared" si="54"/>
        <v>0.68310842594808152</v>
      </c>
      <c r="G358" s="39">
        <f t="shared" si="55"/>
        <v>3427.951014527433</v>
      </c>
      <c r="H358" s="39">
        <f t="shared" si="56"/>
        <v>1368.6216005076969</v>
      </c>
      <c r="I358" s="66">
        <f t="shared" si="57"/>
        <v>4796.5726150351302</v>
      </c>
      <c r="J358" s="81">
        <f t="shared" si="58"/>
        <v>-255.77318484562431</v>
      </c>
      <c r="K358" s="37">
        <f t="shared" si="59"/>
        <v>4540.799430189506</v>
      </c>
      <c r="L358" s="37">
        <f t="shared" si="60"/>
        <v>5069977.2540921327</v>
      </c>
      <c r="M358" s="37">
        <f t="shared" si="61"/>
        <v>4799624.9977103081</v>
      </c>
      <c r="N358" s="41">
        <f>'jan-apr'!M358</f>
        <v>1895050.5969179738</v>
      </c>
      <c r="O358" s="41">
        <f t="shared" si="62"/>
        <v>2904574.4007923342</v>
      </c>
    </row>
    <row r="359" spans="1:16" s="34" customFormat="1" ht="15" x14ac:dyDescent="0.25">
      <c r="A359" s="33">
        <v>5440</v>
      </c>
      <c r="B359" s="34" t="s">
        <v>349</v>
      </c>
      <c r="C359" s="78">
        <v>13960714</v>
      </c>
      <c r="D359" s="36">
        <f>jan!D359</f>
        <v>906</v>
      </c>
      <c r="E359" s="37">
        <f t="shared" si="53"/>
        <v>15409.1766004415</v>
      </c>
      <c r="F359" s="38">
        <f t="shared" si="54"/>
        <v>0.85468634885339367</v>
      </c>
      <c r="G359" s="39">
        <f t="shared" si="55"/>
        <v>1571.9196048774807</v>
      </c>
      <c r="H359" s="39">
        <f t="shared" si="56"/>
        <v>285.93661154522488</v>
      </c>
      <c r="I359" s="66">
        <f t="shared" si="57"/>
        <v>1857.8562164227055</v>
      </c>
      <c r="J359" s="81">
        <f t="shared" si="58"/>
        <v>-255.77318484562431</v>
      </c>
      <c r="K359" s="37">
        <f t="shared" si="59"/>
        <v>1602.0830315770813</v>
      </c>
      <c r="L359" s="37">
        <f t="shared" si="60"/>
        <v>1683217.7320789711</v>
      </c>
      <c r="M359" s="37">
        <f t="shared" si="61"/>
        <v>1451487.2266088356</v>
      </c>
      <c r="N359" s="41">
        <f>'jan-apr'!M359</f>
        <v>532037.26878683583</v>
      </c>
      <c r="O359" s="41">
        <f t="shared" si="62"/>
        <v>919449.95782199979</v>
      </c>
    </row>
    <row r="360" spans="1:16" s="34" customFormat="1" ht="15" x14ac:dyDescent="0.25">
      <c r="A360" s="33">
        <v>5441</v>
      </c>
      <c r="B360" s="34" t="s">
        <v>389</v>
      </c>
      <c r="C360" s="78">
        <v>38472390</v>
      </c>
      <c r="D360" s="36">
        <f>jan!D360</f>
        <v>2821</v>
      </c>
      <c r="E360" s="37">
        <f t="shared" si="53"/>
        <v>13637.855370436015</v>
      </c>
      <c r="F360" s="38">
        <f t="shared" si="54"/>
        <v>0.7564381352092906</v>
      </c>
      <c r="G360" s="39">
        <f t="shared" si="55"/>
        <v>2634.7123428807722</v>
      </c>
      <c r="H360" s="39">
        <f t="shared" si="56"/>
        <v>905.8990420471448</v>
      </c>
      <c r="I360" s="66">
        <f t="shared" si="57"/>
        <v>3540.6113849279172</v>
      </c>
      <c r="J360" s="81">
        <f t="shared" si="58"/>
        <v>-255.77318484562431</v>
      </c>
      <c r="K360" s="37">
        <f t="shared" si="59"/>
        <v>3284.838200082293</v>
      </c>
      <c r="L360" s="37">
        <f t="shared" si="60"/>
        <v>9988064.7168816552</v>
      </c>
      <c r="M360" s="37">
        <f t="shared" si="61"/>
        <v>9266528.5624321494</v>
      </c>
      <c r="N360" s="41">
        <f>'jan-apr'!M360</f>
        <v>4536146.7904499611</v>
      </c>
      <c r="O360" s="41">
        <f t="shared" si="62"/>
        <v>4730381.7719821883</v>
      </c>
    </row>
    <row r="361" spans="1:16" s="34" customFormat="1" ht="15" x14ac:dyDescent="0.25">
      <c r="A361" s="33">
        <v>5442</v>
      </c>
      <c r="B361" s="34" t="s">
        <v>390</v>
      </c>
      <c r="C361" s="78">
        <v>10489179</v>
      </c>
      <c r="D361" s="36">
        <f>jan!D361</f>
        <v>854</v>
      </c>
      <c r="E361" s="37">
        <f t="shared" si="53"/>
        <v>12282.411007025761</v>
      </c>
      <c r="F361" s="38">
        <f t="shared" si="54"/>
        <v>0.68125697374451577</v>
      </c>
      <c r="G361" s="39">
        <f t="shared" si="55"/>
        <v>3447.9789609269242</v>
      </c>
      <c r="H361" s="39">
        <f t="shared" si="56"/>
        <v>1380.3045692407336</v>
      </c>
      <c r="I361" s="66">
        <f t="shared" si="57"/>
        <v>4828.2835301676578</v>
      </c>
      <c r="J361" s="81">
        <f t="shared" si="58"/>
        <v>-255.77318484562431</v>
      </c>
      <c r="K361" s="37">
        <f t="shared" si="59"/>
        <v>4572.5103453220336</v>
      </c>
      <c r="L361" s="37">
        <f t="shared" si="60"/>
        <v>4123354.1347631798</v>
      </c>
      <c r="M361" s="37">
        <f t="shared" si="61"/>
        <v>3904923.8349050167</v>
      </c>
      <c r="N361" s="41">
        <f>'jan-apr'!M361</f>
        <v>2006368.2627416744</v>
      </c>
      <c r="O361" s="41">
        <f t="shared" si="62"/>
        <v>1898555.5721633423</v>
      </c>
    </row>
    <row r="362" spans="1:16" s="34" customFormat="1" ht="15" x14ac:dyDescent="0.25">
      <c r="A362" s="33">
        <v>5443</v>
      </c>
      <c r="B362" s="34" t="s">
        <v>350</v>
      </c>
      <c r="C362" s="78">
        <v>31423049</v>
      </c>
      <c r="D362" s="36">
        <f>jan!D362</f>
        <v>2165</v>
      </c>
      <c r="E362" s="37">
        <f t="shared" si="53"/>
        <v>14514.1103926097</v>
      </c>
      <c r="F362" s="38">
        <f t="shared" si="54"/>
        <v>0.805040550833797</v>
      </c>
      <c r="G362" s="39">
        <f t="shared" si="55"/>
        <v>2108.9593295765608</v>
      </c>
      <c r="H362" s="39">
        <f t="shared" si="56"/>
        <v>599.20978428635487</v>
      </c>
      <c r="I362" s="66">
        <f t="shared" si="57"/>
        <v>2708.1691138629158</v>
      </c>
      <c r="J362" s="81">
        <f t="shared" si="58"/>
        <v>-255.77318484562431</v>
      </c>
      <c r="K362" s="37">
        <f t="shared" si="59"/>
        <v>2452.3959290172916</v>
      </c>
      <c r="L362" s="37">
        <f t="shared" si="60"/>
        <v>5863186.1315132128</v>
      </c>
      <c r="M362" s="37">
        <f t="shared" si="61"/>
        <v>5309437.1863224367</v>
      </c>
      <c r="N362" s="41">
        <f>'jan-apr'!M362</f>
        <v>1230022.2218802422</v>
      </c>
      <c r="O362" s="41">
        <f t="shared" si="62"/>
        <v>4079414.9644421944</v>
      </c>
    </row>
    <row r="363" spans="1:16" s="34" customFormat="1" ht="15" x14ac:dyDescent="0.25">
      <c r="A363" s="33">
        <v>5444</v>
      </c>
      <c r="B363" s="34" t="s">
        <v>351</v>
      </c>
      <c r="C363" s="78">
        <v>148199869</v>
      </c>
      <c r="D363" s="36">
        <f>jan!D363</f>
        <v>9925</v>
      </c>
      <c r="E363" s="37">
        <f t="shared" si="53"/>
        <v>14931.976725440805</v>
      </c>
      <c r="F363" s="38">
        <f t="shared" si="54"/>
        <v>0.82821795087124883</v>
      </c>
      <c r="G363" s="39">
        <f t="shared" si="55"/>
        <v>1858.2395298778977</v>
      </c>
      <c r="H363" s="39">
        <f t="shared" si="56"/>
        <v>452.95656779546812</v>
      </c>
      <c r="I363" s="66">
        <f t="shared" si="57"/>
        <v>2311.1960976733658</v>
      </c>
      <c r="J363" s="81">
        <f t="shared" si="58"/>
        <v>-255.77318484562431</v>
      </c>
      <c r="K363" s="37">
        <f t="shared" si="59"/>
        <v>2055.4229128277416</v>
      </c>
      <c r="L363" s="37">
        <f>(I363*D363)</f>
        <v>22938621.269408155</v>
      </c>
      <c r="M363" s="37">
        <f t="shared" si="61"/>
        <v>20400072.409815334</v>
      </c>
      <c r="N363" s="41">
        <f>'jan-apr'!M363</f>
        <v>6085880.1086195773</v>
      </c>
      <c r="O363" s="41">
        <f t="shared" si="62"/>
        <v>14314192.301195756</v>
      </c>
    </row>
    <row r="365" spans="1:16" s="58" customFormat="1" ht="13.5" thickBot="1" x14ac:dyDescent="0.25">
      <c r="A365" s="42"/>
      <c r="B365" s="42" t="s">
        <v>32</v>
      </c>
      <c r="C365" s="43">
        <f>SUM(C8:C363)</f>
        <v>97812423993</v>
      </c>
      <c r="D365" s="44">
        <f>SUM(D8:D363)</f>
        <v>5425270</v>
      </c>
      <c r="E365" s="44">
        <f>(C365)/D365</f>
        <v>18029.042608570635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SUM(L8:L363)</f>
        <v>1387638586.5474203</v>
      </c>
      <c r="M365" s="44">
        <f>SUM(M8:M363)</f>
        <v>-3.1106173992156982E-6</v>
      </c>
      <c r="N365" s="44">
        <f>jan!M365</f>
        <v>6.2701292335987091E-7</v>
      </c>
      <c r="O365" s="44">
        <f t="shared" ref="O365" si="63">M365-N365</f>
        <v>-3.7376303225755692E-6</v>
      </c>
      <c r="P365" s="4"/>
    </row>
    <row r="366" spans="1:16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49"/>
      <c r="P366" s="4"/>
    </row>
    <row r="367" spans="1:16" s="34" customFormat="1" x14ac:dyDescent="0.2">
      <c r="A367" s="50" t="s">
        <v>33</v>
      </c>
      <c r="B367" s="50"/>
      <c r="C367" s="50"/>
      <c r="D367" s="51">
        <f>L365</f>
        <v>1387638586.5474203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-255.77318484562431</v>
      </c>
      <c r="J367" s="55" t="s">
        <v>36</v>
      </c>
      <c r="M367" s="56"/>
      <c r="P36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67"/>
  <sheetViews>
    <sheetView zoomScale="80" zoomScaleNormal="80" workbookViewId="0">
      <pane xSplit="2" ySplit="7" topLeftCell="C8" activePane="bottomRight" state="frozen"/>
      <selection activeCell="K47" sqref="K47"/>
      <selection pane="topRight" activeCell="K47" sqref="K47"/>
      <selection pane="bottomLeft" activeCell="K47" sqref="K47"/>
      <selection pane="bottomRight" activeCell="S4" sqref="S4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3" width="14.42578125" style="2" customWidth="1"/>
    <col min="4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1" width="11.42578125" style="2" customWidth="1"/>
    <col min="12" max="12" width="14.5703125" style="2" customWidth="1"/>
    <col min="13" max="13" width="14.42578125" style="2" customWidth="1"/>
    <col min="14" max="14" width="13.140625" style="2" customWidth="1"/>
    <col min="15" max="15" width="11.42578125" style="2" customWidth="1"/>
    <col min="16" max="16" width="6.42578125" style="2" customWidth="1"/>
    <col min="17" max="16384" width="6.42578125" style="2"/>
  </cols>
  <sheetData>
    <row r="1" spans="1:19" ht="22.5" customHeight="1" x14ac:dyDescent="0.2">
      <c r="A1" s="84" t="s">
        <v>432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9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433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9" x14ac:dyDescent="0.2">
      <c r="A3" s="87"/>
      <c r="B3" s="87"/>
      <c r="C3" s="8" t="s">
        <v>45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9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42</v>
      </c>
      <c r="O4" s="17" t="s">
        <v>40</v>
      </c>
      <c r="S4" s="79" t="s">
        <v>423</v>
      </c>
    </row>
    <row r="5" spans="1:19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41</v>
      </c>
      <c r="N5" s="27"/>
      <c r="O5" s="27"/>
      <c r="Q5" s="79"/>
    </row>
    <row r="6" spans="1:19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</row>
    <row r="7" spans="1:19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9" s="34" customFormat="1" x14ac:dyDescent="0.2">
      <c r="A8" s="33">
        <v>301</v>
      </c>
      <c r="B8" s="34" t="s">
        <v>90</v>
      </c>
      <c r="C8" s="36">
        <v>10390310132</v>
      </c>
      <c r="D8" s="36">
        <f>jan!D8</f>
        <v>699827</v>
      </c>
      <c r="E8" s="37">
        <f>(C8)/D8</f>
        <v>14846.969511036299</v>
      </c>
      <c r="F8" s="38">
        <f t="shared" ref="F8" si="1">IF(ISNUMBER(C8),E8/E$365,"")</f>
        <v>1.3334415739435985</v>
      </c>
      <c r="G8" s="39">
        <f>(E$365-E8)*0.6</f>
        <v>-2227.5877603297054</v>
      </c>
      <c r="H8" s="39">
        <f t="shared" ref="H8" si="2">IF(E8&gt;=E$365*0.9,0,IF(E8&lt;0.9*E$365,(E$365*0.9-E8)*0.35))</f>
        <v>0</v>
      </c>
      <c r="I8" s="66">
        <f>G8+H8</f>
        <v>-2227.5877603297054</v>
      </c>
      <c r="J8" s="81">
        <f>I$367</f>
        <v>-126.82776722694076</v>
      </c>
      <c r="K8" s="37">
        <f>I8+J8</f>
        <v>-2354.4155275566463</v>
      </c>
      <c r="L8" s="37">
        <f>(I8*D8)</f>
        <v>-1558926059.5482566</v>
      </c>
      <c r="M8" s="37">
        <f>(K8*D8)</f>
        <v>-1647683555.4033852</v>
      </c>
      <c r="N8" s="41">
        <f>'jan-mar'!M8</f>
        <v>-1604975868.9702146</v>
      </c>
      <c r="O8" s="41">
        <f>M8-N8</f>
        <v>-42707686.433170557</v>
      </c>
    </row>
    <row r="9" spans="1:19" s="34" customFormat="1" x14ac:dyDescent="0.2">
      <c r="A9" s="33">
        <v>1101</v>
      </c>
      <c r="B9" s="34" t="s">
        <v>204</v>
      </c>
      <c r="C9" s="36">
        <v>167583435</v>
      </c>
      <c r="D9" s="36">
        <f>jan!D9</f>
        <v>14860</v>
      </c>
      <c r="E9" s="37">
        <f t="shared" ref="E9:E72" si="3">(C9)/D9</f>
        <v>11277.485531628534</v>
      </c>
      <c r="F9" s="38">
        <f t="shared" ref="F9:F72" si="4">IF(ISNUMBER(C9),E9/E$365,"")</f>
        <v>1.0128577448914886</v>
      </c>
      <c r="G9" s="39">
        <f t="shared" ref="G9:G72" si="5">(E$365-E9)*0.6</f>
        <v>-85.897372685046506</v>
      </c>
      <c r="H9" s="39">
        <f t="shared" ref="H9:H72" si="6">IF(E9&gt;=E$365*0.9,0,IF(E9&lt;0.9*E$365,(E$365*0.9-E9)*0.35))</f>
        <v>0</v>
      </c>
      <c r="I9" s="66">
        <f t="shared" ref="I9:I72" si="7">G9+H9</f>
        <v>-85.897372685046506</v>
      </c>
      <c r="J9" s="81">
        <f t="shared" ref="J9:J72" si="8">I$367</f>
        <v>-126.82776722694076</v>
      </c>
      <c r="K9" s="37">
        <f t="shared" ref="K9:K72" si="9">I9+J9</f>
        <v>-212.72513991198727</v>
      </c>
      <c r="L9" s="37">
        <f t="shared" ref="L9:L72" si="10">(I9*D9)</f>
        <v>-1276434.9580997911</v>
      </c>
      <c r="M9" s="37">
        <f t="shared" ref="M9:M72" si="11">(K9*D9)</f>
        <v>-3161095.579092131</v>
      </c>
      <c r="N9" s="41">
        <f>'jan-mar'!M9</f>
        <v>-4179144.2114416691</v>
      </c>
      <c r="O9" s="41">
        <f t="shared" ref="O9:O72" si="12">M9-N9</f>
        <v>1018048.6323495382</v>
      </c>
    </row>
    <row r="10" spans="1:19" s="34" customFormat="1" x14ac:dyDescent="0.2">
      <c r="A10" s="33">
        <v>1103</v>
      </c>
      <c r="B10" s="34" t="s">
        <v>206</v>
      </c>
      <c r="C10" s="36">
        <v>1960783421</v>
      </c>
      <c r="D10" s="36">
        <f>jan!D10</f>
        <v>144699</v>
      </c>
      <c r="E10" s="37">
        <f t="shared" si="3"/>
        <v>13550.773820136974</v>
      </c>
      <c r="F10" s="38">
        <f t="shared" si="4"/>
        <v>1.217027162172434</v>
      </c>
      <c r="G10" s="39">
        <f t="shared" si="5"/>
        <v>-1449.8703457901104</v>
      </c>
      <c r="H10" s="39">
        <f t="shared" si="6"/>
        <v>0</v>
      </c>
      <c r="I10" s="66">
        <f t="shared" si="7"/>
        <v>-1449.8703457901104</v>
      </c>
      <c r="J10" s="81">
        <f t="shared" si="8"/>
        <v>-126.82776722694076</v>
      </c>
      <c r="K10" s="37">
        <f t="shared" si="9"/>
        <v>-1576.6981130170511</v>
      </c>
      <c r="L10" s="37">
        <f t="shared" si="10"/>
        <v>-209794789.16548318</v>
      </c>
      <c r="M10" s="37">
        <f t="shared" si="11"/>
        <v>-228146640.25545427</v>
      </c>
      <c r="N10" s="41">
        <f>'jan-mar'!M10</f>
        <v>-235380586.94084784</v>
      </c>
      <c r="O10" s="41">
        <f t="shared" si="12"/>
        <v>7233946.6853935719</v>
      </c>
    </row>
    <row r="11" spans="1:19" s="34" customFormat="1" x14ac:dyDescent="0.2">
      <c r="A11" s="33">
        <v>1106</v>
      </c>
      <c r="B11" s="34" t="s">
        <v>207</v>
      </c>
      <c r="C11" s="36">
        <v>413570748</v>
      </c>
      <c r="D11" s="36">
        <f>jan!D11</f>
        <v>37444</v>
      </c>
      <c r="E11" s="37">
        <f t="shared" si="3"/>
        <v>11045.047217177653</v>
      </c>
      <c r="F11" s="38">
        <f t="shared" si="4"/>
        <v>0.99198190813330112</v>
      </c>
      <c r="G11" s="39">
        <f t="shared" si="5"/>
        <v>53.565615985482147</v>
      </c>
      <c r="H11" s="39">
        <f t="shared" si="6"/>
        <v>0</v>
      </c>
      <c r="I11" s="66">
        <f t="shared" si="7"/>
        <v>53.565615985482147</v>
      </c>
      <c r="J11" s="81">
        <f t="shared" si="8"/>
        <v>-126.82776722694076</v>
      </c>
      <c r="K11" s="37">
        <f t="shared" si="9"/>
        <v>-73.262151241458611</v>
      </c>
      <c r="L11" s="37">
        <f t="shared" si="10"/>
        <v>2005710.9249603935</v>
      </c>
      <c r="M11" s="37">
        <f t="shared" si="11"/>
        <v>-2743227.9910851764</v>
      </c>
      <c r="N11" s="41">
        <f>'jan-mar'!M11</f>
        <v>-7288011.2935950151</v>
      </c>
      <c r="O11" s="41">
        <f t="shared" si="12"/>
        <v>4544783.3025098387</v>
      </c>
    </row>
    <row r="12" spans="1:19" s="34" customFormat="1" x14ac:dyDescent="0.2">
      <c r="A12" s="33">
        <v>1108</v>
      </c>
      <c r="B12" s="34" t="s">
        <v>205</v>
      </c>
      <c r="C12" s="36">
        <v>923798660</v>
      </c>
      <c r="D12" s="36">
        <f>jan!D12</f>
        <v>81305</v>
      </c>
      <c r="E12" s="37">
        <f t="shared" si="3"/>
        <v>11362.138367874055</v>
      </c>
      <c r="F12" s="38">
        <f t="shared" si="4"/>
        <v>1.0204606170545998</v>
      </c>
      <c r="G12" s="39">
        <f t="shared" si="5"/>
        <v>-136.68907443235912</v>
      </c>
      <c r="H12" s="39">
        <f t="shared" si="6"/>
        <v>0</v>
      </c>
      <c r="I12" s="66">
        <f t="shared" si="7"/>
        <v>-136.68907443235912</v>
      </c>
      <c r="J12" s="81">
        <f t="shared" si="8"/>
        <v>-126.82776722694076</v>
      </c>
      <c r="K12" s="37">
        <f t="shared" si="9"/>
        <v>-263.51684165929987</v>
      </c>
      <c r="L12" s="37">
        <f t="shared" si="10"/>
        <v>-11113505.196722958</v>
      </c>
      <c r="M12" s="37">
        <f t="shared" si="11"/>
        <v>-21425236.811109375</v>
      </c>
      <c r="N12" s="41">
        <f>'jan-mar'!M12</f>
        <v>-14351384.051632935</v>
      </c>
      <c r="O12" s="41">
        <f t="shared" si="12"/>
        <v>-7073852.75947644</v>
      </c>
    </row>
    <row r="13" spans="1:19" s="34" customFormat="1" x14ac:dyDescent="0.2">
      <c r="A13" s="33">
        <v>1111</v>
      </c>
      <c r="B13" s="34" t="s">
        <v>208</v>
      </c>
      <c r="C13" s="36">
        <v>29474253</v>
      </c>
      <c r="D13" s="36">
        <f>jan!D13</f>
        <v>3281</v>
      </c>
      <c r="E13" s="37">
        <f t="shared" si="3"/>
        <v>8983.3139286802798</v>
      </c>
      <c r="F13" s="38">
        <f t="shared" si="4"/>
        <v>0.80681274757011234</v>
      </c>
      <c r="G13" s="39">
        <f t="shared" si="5"/>
        <v>1290.6055890839059</v>
      </c>
      <c r="H13" s="39">
        <f t="shared" si="6"/>
        <v>363.15194676524067</v>
      </c>
      <c r="I13" s="66">
        <f t="shared" si="7"/>
        <v>1653.7575358491465</v>
      </c>
      <c r="J13" s="81">
        <f t="shared" si="8"/>
        <v>-126.82776722694076</v>
      </c>
      <c r="K13" s="37">
        <f t="shared" si="9"/>
        <v>1526.9297686222058</v>
      </c>
      <c r="L13" s="37">
        <f t="shared" si="10"/>
        <v>5425978.4751210501</v>
      </c>
      <c r="M13" s="37">
        <f t="shared" si="11"/>
        <v>5009856.5708494568</v>
      </c>
      <c r="N13" s="41">
        <f>'jan-mar'!M13</f>
        <v>4591094.0859275395</v>
      </c>
      <c r="O13" s="41">
        <f t="shared" si="12"/>
        <v>418762.48492191732</v>
      </c>
    </row>
    <row r="14" spans="1:19" s="34" customFormat="1" x14ac:dyDescent="0.2">
      <c r="A14" s="33">
        <v>1112</v>
      </c>
      <c r="B14" s="34" t="s">
        <v>209</v>
      </c>
      <c r="C14" s="36">
        <v>27818603</v>
      </c>
      <c r="D14" s="36">
        <f>jan!D14</f>
        <v>3178</v>
      </c>
      <c r="E14" s="37">
        <f t="shared" si="3"/>
        <v>8753.4937067337942</v>
      </c>
      <c r="F14" s="38">
        <f t="shared" si="4"/>
        <v>0.78617204791429429</v>
      </c>
      <c r="G14" s="39">
        <f t="shared" si="5"/>
        <v>1428.4977222517973</v>
      </c>
      <c r="H14" s="39">
        <f t="shared" si="6"/>
        <v>443.58902444651062</v>
      </c>
      <c r="I14" s="66">
        <f t="shared" si="7"/>
        <v>1872.0867466983079</v>
      </c>
      <c r="J14" s="81">
        <f t="shared" si="8"/>
        <v>-126.82776722694076</v>
      </c>
      <c r="K14" s="37">
        <f t="shared" si="9"/>
        <v>1745.2589794713672</v>
      </c>
      <c r="L14" s="37">
        <f t="shared" si="10"/>
        <v>5949491.6810072223</v>
      </c>
      <c r="M14" s="37">
        <f t="shared" si="11"/>
        <v>5546433.0367600052</v>
      </c>
      <c r="N14" s="41">
        <f>'jan-mar'!M14</f>
        <v>5411357.1988197835</v>
      </c>
      <c r="O14" s="41">
        <f t="shared" si="12"/>
        <v>135075.83794022165</v>
      </c>
    </row>
    <row r="15" spans="1:19" s="34" customFormat="1" x14ac:dyDescent="0.2">
      <c r="A15" s="33">
        <v>1114</v>
      </c>
      <c r="B15" s="34" t="s">
        <v>210</v>
      </c>
      <c r="C15" s="36">
        <v>28048429</v>
      </c>
      <c r="D15" s="36">
        <f>jan!D15</f>
        <v>2789</v>
      </c>
      <c r="E15" s="37">
        <f t="shared" si="3"/>
        <v>10056.80494801004</v>
      </c>
      <c r="F15" s="38">
        <f t="shared" si="4"/>
        <v>0.90322552415494695</v>
      </c>
      <c r="G15" s="39">
        <f t="shared" si="5"/>
        <v>646.51097748604991</v>
      </c>
      <c r="H15" s="39">
        <f t="shared" si="6"/>
        <v>0</v>
      </c>
      <c r="I15" s="66">
        <f t="shared" si="7"/>
        <v>646.51097748604991</v>
      </c>
      <c r="J15" s="81">
        <f t="shared" si="8"/>
        <v>-126.82776722694076</v>
      </c>
      <c r="K15" s="37">
        <f t="shared" si="9"/>
        <v>519.68321025910916</v>
      </c>
      <c r="L15" s="37">
        <f t="shared" si="10"/>
        <v>1803119.1162085931</v>
      </c>
      <c r="M15" s="37">
        <f t="shared" si="11"/>
        <v>1449396.4734126555</v>
      </c>
      <c r="N15" s="41">
        <f>'jan-mar'!M15</f>
        <v>1283909.7416345326</v>
      </c>
      <c r="O15" s="41">
        <f t="shared" si="12"/>
        <v>165486.73177812295</v>
      </c>
    </row>
    <row r="16" spans="1:19" s="34" customFormat="1" x14ac:dyDescent="0.2">
      <c r="A16" s="33">
        <v>1119</v>
      </c>
      <c r="B16" s="34" t="s">
        <v>211</v>
      </c>
      <c r="C16" s="36">
        <v>170489234</v>
      </c>
      <c r="D16" s="36">
        <f>jan!D16</f>
        <v>19296</v>
      </c>
      <c r="E16" s="37">
        <f t="shared" si="3"/>
        <v>8835.4702529021561</v>
      </c>
      <c r="F16" s="38">
        <f t="shared" si="4"/>
        <v>0.79353455611288293</v>
      </c>
      <c r="G16" s="39">
        <f t="shared" si="5"/>
        <v>1379.3117945507802</v>
      </c>
      <c r="H16" s="39">
        <f t="shared" si="6"/>
        <v>414.89723328758396</v>
      </c>
      <c r="I16" s="66">
        <f t="shared" si="7"/>
        <v>1794.2090278383641</v>
      </c>
      <c r="J16" s="81">
        <f t="shared" si="8"/>
        <v>-126.82776722694076</v>
      </c>
      <c r="K16" s="37">
        <f t="shared" si="9"/>
        <v>1667.3812606114234</v>
      </c>
      <c r="L16" s="37">
        <f t="shared" si="10"/>
        <v>34621057.401169077</v>
      </c>
      <c r="M16" s="37">
        <f t="shared" si="11"/>
        <v>32173788.804758027</v>
      </c>
      <c r="N16" s="41">
        <f>'jan-mar'!M16</f>
        <v>28546768.176031023</v>
      </c>
      <c r="O16" s="41">
        <f t="shared" si="12"/>
        <v>3627020.6287270039</v>
      </c>
    </row>
    <row r="17" spans="1:15" s="34" customFormat="1" x14ac:dyDescent="0.2">
      <c r="A17" s="33">
        <v>1120</v>
      </c>
      <c r="B17" s="34" t="s">
        <v>212</v>
      </c>
      <c r="C17" s="36">
        <v>204030961</v>
      </c>
      <c r="D17" s="36">
        <f>jan!D17</f>
        <v>20163</v>
      </c>
      <c r="E17" s="37">
        <f t="shared" si="3"/>
        <v>10119.077567822249</v>
      </c>
      <c r="F17" s="38">
        <f t="shared" si="4"/>
        <v>0.90881837595640447</v>
      </c>
      <c r="G17" s="39">
        <f t="shared" si="5"/>
        <v>609.14740559872439</v>
      </c>
      <c r="H17" s="39">
        <f t="shared" si="6"/>
        <v>0</v>
      </c>
      <c r="I17" s="66">
        <f t="shared" si="7"/>
        <v>609.14740559872439</v>
      </c>
      <c r="J17" s="81">
        <f t="shared" si="8"/>
        <v>-126.82776722694076</v>
      </c>
      <c r="K17" s="37">
        <f t="shared" si="9"/>
        <v>482.31963837178364</v>
      </c>
      <c r="L17" s="37">
        <f t="shared" si="10"/>
        <v>12282239.139087079</v>
      </c>
      <c r="M17" s="37">
        <f t="shared" si="11"/>
        <v>9725010.8684902731</v>
      </c>
      <c r="N17" s="41">
        <f>'jan-mar'!M17</f>
        <v>7610522.5438426249</v>
      </c>
      <c r="O17" s="41">
        <f t="shared" si="12"/>
        <v>2114488.3246476483</v>
      </c>
    </row>
    <row r="18" spans="1:15" s="34" customFormat="1" x14ac:dyDescent="0.2">
      <c r="A18" s="33">
        <v>1121</v>
      </c>
      <c r="B18" s="34" t="s">
        <v>213</v>
      </c>
      <c r="C18" s="36">
        <v>210242223</v>
      </c>
      <c r="D18" s="36">
        <f>jan!D18</f>
        <v>19353</v>
      </c>
      <c r="E18" s="37">
        <f t="shared" si="3"/>
        <v>10863.546891954737</v>
      </c>
      <c r="F18" s="38">
        <f t="shared" si="4"/>
        <v>0.97568093309885939</v>
      </c>
      <c r="G18" s="39">
        <f t="shared" si="5"/>
        <v>162.46581111923186</v>
      </c>
      <c r="H18" s="39">
        <f t="shared" si="6"/>
        <v>0</v>
      </c>
      <c r="I18" s="66">
        <f t="shared" si="7"/>
        <v>162.46581111923186</v>
      </c>
      <c r="J18" s="81">
        <f t="shared" si="8"/>
        <v>-126.82776722694076</v>
      </c>
      <c r="K18" s="37">
        <f t="shared" si="9"/>
        <v>35.638043892291094</v>
      </c>
      <c r="L18" s="37">
        <f t="shared" si="10"/>
        <v>3144200.8425904941</v>
      </c>
      <c r="M18" s="37">
        <f t="shared" si="11"/>
        <v>689703.06344750954</v>
      </c>
      <c r="N18" s="41">
        <f>'jan-mar'!M18</f>
        <v>-1287732.124039751</v>
      </c>
      <c r="O18" s="41">
        <f t="shared" si="12"/>
        <v>1977435.1874872604</v>
      </c>
    </row>
    <row r="19" spans="1:15" s="34" customFormat="1" x14ac:dyDescent="0.2">
      <c r="A19" s="33">
        <v>1122</v>
      </c>
      <c r="B19" s="34" t="s">
        <v>214</v>
      </c>
      <c r="C19" s="36">
        <v>116038955</v>
      </c>
      <c r="D19" s="36">
        <f>jan!D19</f>
        <v>12131</v>
      </c>
      <c r="E19" s="37">
        <f t="shared" si="3"/>
        <v>9565.4896546039072</v>
      </c>
      <c r="F19" s="38">
        <f t="shared" si="4"/>
        <v>0.85909933142214412</v>
      </c>
      <c r="G19" s="39">
        <f t="shared" si="5"/>
        <v>941.30015352972941</v>
      </c>
      <c r="H19" s="39">
        <f t="shared" si="6"/>
        <v>159.39044269197109</v>
      </c>
      <c r="I19" s="66">
        <f t="shared" si="7"/>
        <v>1100.6905962217006</v>
      </c>
      <c r="J19" s="81">
        <f t="shared" si="8"/>
        <v>-126.82776722694076</v>
      </c>
      <c r="K19" s="37">
        <f t="shared" si="9"/>
        <v>973.86282899475987</v>
      </c>
      <c r="L19" s="37">
        <f t="shared" si="10"/>
        <v>13352477.62276545</v>
      </c>
      <c r="M19" s="37">
        <f t="shared" si="11"/>
        <v>11813929.978535432</v>
      </c>
      <c r="N19" s="41">
        <f>'jan-mar'!M19</f>
        <v>10635589.683049969</v>
      </c>
      <c r="O19" s="41">
        <f t="shared" si="12"/>
        <v>1178340.295485463</v>
      </c>
    </row>
    <row r="20" spans="1:15" s="34" customFormat="1" x14ac:dyDescent="0.2">
      <c r="A20" s="33">
        <v>1124</v>
      </c>
      <c r="B20" s="34" t="s">
        <v>215</v>
      </c>
      <c r="C20" s="36">
        <v>383577923</v>
      </c>
      <c r="D20" s="36">
        <f>jan!D20</f>
        <v>27568</v>
      </c>
      <c r="E20" s="37">
        <f t="shared" si="3"/>
        <v>13913.882871445154</v>
      </c>
      <c r="F20" s="38">
        <f t="shared" si="4"/>
        <v>1.2496388479800753</v>
      </c>
      <c r="G20" s="39">
        <f t="shared" si="5"/>
        <v>-1667.7357765750185</v>
      </c>
      <c r="H20" s="39">
        <f t="shared" si="6"/>
        <v>0</v>
      </c>
      <c r="I20" s="66">
        <f t="shared" si="7"/>
        <v>-1667.7357765750185</v>
      </c>
      <c r="J20" s="81">
        <f t="shared" si="8"/>
        <v>-126.82776722694076</v>
      </c>
      <c r="K20" s="37">
        <f t="shared" si="9"/>
        <v>-1794.5635438019592</v>
      </c>
      <c r="L20" s="37">
        <f t="shared" si="10"/>
        <v>-45976139.888620108</v>
      </c>
      <c r="M20" s="37">
        <f t="shared" si="11"/>
        <v>-49472527.77553241</v>
      </c>
      <c r="N20" s="41">
        <f>'jan-mar'!M20</f>
        <v>-50712867.755331367</v>
      </c>
      <c r="O20" s="41">
        <f t="shared" si="12"/>
        <v>1240339.9797989577</v>
      </c>
    </row>
    <row r="21" spans="1:15" s="34" customFormat="1" x14ac:dyDescent="0.2">
      <c r="A21" s="33">
        <v>1127</v>
      </c>
      <c r="B21" s="34" t="s">
        <v>216</v>
      </c>
      <c r="C21" s="36">
        <v>134192863</v>
      </c>
      <c r="D21" s="36">
        <f>jan!D21</f>
        <v>11454</v>
      </c>
      <c r="E21" s="37">
        <f t="shared" si="3"/>
        <v>11715.807840055875</v>
      </c>
      <c r="F21" s="38">
        <f t="shared" si="4"/>
        <v>1.0522245118542335</v>
      </c>
      <c r="G21" s="39">
        <f t="shared" si="5"/>
        <v>-348.8907577414513</v>
      </c>
      <c r="H21" s="39">
        <f t="shared" si="6"/>
        <v>0</v>
      </c>
      <c r="I21" s="66">
        <f t="shared" si="7"/>
        <v>-348.8907577414513</v>
      </c>
      <c r="J21" s="81">
        <f t="shared" si="8"/>
        <v>-126.82776722694076</v>
      </c>
      <c r="K21" s="37">
        <f t="shared" si="9"/>
        <v>-475.71852496839205</v>
      </c>
      <c r="L21" s="37">
        <f t="shared" si="10"/>
        <v>-3996194.739170583</v>
      </c>
      <c r="M21" s="37">
        <f t="shared" si="11"/>
        <v>-5448879.9849879621</v>
      </c>
      <c r="N21" s="41">
        <f>'jan-mar'!M21</f>
        <v>-5666159.8075001966</v>
      </c>
      <c r="O21" s="41">
        <f t="shared" si="12"/>
        <v>217279.82251223456</v>
      </c>
    </row>
    <row r="22" spans="1:15" s="34" customFormat="1" x14ac:dyDescent="0.2">
      <c r="A22" s="33">
        <v>1130</v>
      </c>
      <c r="B22" s="34" t="s">
        <v>217</v>
      </c>
      <c r="C22" s="36">
        <v>131247319</v>
      </c>
      <c r="D22" s="36">
        <f>jan!D22</f>
        <v>13268</v>
      </c>
      <c r="E22" s="37">
        <f t="shared" si="3"/>
        <v>9892.01982212843</v>
      </c>
      <c r="F22" s="38">
        <f t="shared" si="4"/>
        <v>0.8884257808501107</v>
      </c>
      <c r="G22" s="39">
        <f t="shared" si="5"/>
        <v>745.3820530150158</v>
      </c>
      <c r="H22" s="39">
        <f t="shared" si="6"/>
        <v>45.104884058388137</v>
      </c>
      <c r="I22" s="66">
        <f t="shared" si="7"/>
        <v>790.48693707340396</v>
      </c>
      <c r="J22" s="81">
        <f t="shared" si="8"/>
        <v>-126.82776722694076</v>
      </c>
      <c r="K22" s="37">
        <f t="shared" si="9"/>
        <v>663.65916984646321</v>
      </c>
      <c r="L22" s="37">
        <f t="shared" si="10"/>
        <v>10488180.681089925</v>
      </c>
      <c r="M22" s="37">
        <f t="shared" si="11"/>
        <v>8805429.8655228745</v>
      </c>
      <c r="N22" s="41">
        <f>'jan-mar'!M22</f>
        <v>6264726.1894610981</v>
      </c>
      <c r="O22" s="41">
        <f t="shared" si="12"/>
        <v>2540703.6760617765</v>
      </c>
    </row>
    <row r="23" spans="1:15" s="34" customFormat="1" x14ac:dyDescent="0.2">
      <c r="A23" s="33">
        <v>1133</v>
      </c>
      <c r="B23" s="34" t="s">
        <v>218</v>
      </c>
      <c r="C23" s="36">
        <v>45291748</v>
      </c>
      <c r="D23" s="36">
        <f>jan!D23</f>
        <v>2534</v>
      </c>
      <c r="E23" s="37">
        <f t="shared" si="3"/>
        <v>17873.617995264405</v>
      </c>
      <c r="F23" s="38">
        <f t="shared" si="4"/>
        <v>1.605272058648449</v>
      </c>
      <c r="G23" s="39">
        <f t="shared" si="5"/>
        <v>-4043.5768508665692</v>
      </c>
      <c r="H23" s="39">
        <f t="shared" si="6"/>
        <v>0</v>
      </c>
      <c r="I23" s="66">
        <f t="shared" si="7"/>
        <v>-4043.5768508665692</v>
      </c>
      <c r="J23" s="81">
        <f t="shared" si="8"/>
        <v>-126.82776722694076</v>
      </c>
      <c r="K23" s="37">
        <f t="shared" si="9"/>
        <v>-4170.4046180935102</v>
      </c>
      <c r="L23" s="37">
        <f t="shared" si="10"/>
        <v>-10246423.740095885</v>
      </c>
      <c r="M23" s="37">
        <f t="shared" si="11"/>
        <v>-10567805.302248955</v>
      </c>
      <c r="N23" s="41">
        <f>'jan-mar'!M23</f>
        <v>-4271419.6315876972</v>
      </c>
      <c r="O23" s="41">
        <f t="shared" si="12"/>
        <v>-6296385.6706612576</v>
      </c>
    </row>
    <row r="24" spans="1:15" s="34" customFormat="1" x14ac:dyDescent="0.2">
      <c r="A24" s="33">
        <v>1134</v>
      </c>
      <c r="B24" s="34" t="s">
        <v>219</v>
      </c>
      <c r="C24" s="36">
        <v>84246117</v>
      </c>
      <c r="D24" s="36">
        <f>jan!D24</f>
        <v>3784</v>
      </c>
      <c r="E24" s="37">
        <f t="shared" si="3"/>
        <v>22263.772991543341</v>
      </c>
      <c r="F24" s="38">
        <f t="shared" si="4"/>
        <v>1.9995622997473501</v>
      </c>
      <c r="G24" s="39">
        <f t="shared" si="5"/>
        <v>-6677.669848633931</v>
      </c>
      <c r="H24" s="39">
        <f t="shared" si="6"/>
        <v>0</v>
      </c>
      <c r="I24" s="66">
        <f t="shared" si="7"/>
        <v>-6677.669848633931</v>
      </c>
      <c r="J24" s="81">
        <f t="shared" si="8"/>
        <v>-126.82776722694076</v>
      </c>
      <c r="K24" s="37">
        <f t="shared" si="9"/>
        <v>-6804.4976158608715</v>
      </c>
      <c r="L24" s="37">
        <f t="shared" si="10"/>
        <v>-25268302.707230795</v>
      </c>
      <c r="M24" s="37">
        <f t="shared" si="11"/>
        <v>-25748218.978417538</v>
      </c>
      <c r="N24" s="41">
        <f>'jan-mar'!M24</f>
        <v>-10536865.558929697</v>
      </c>
      <c r="O24" s="41">
        <f t="shared" si="12"/>
        <v>-15211353.419487841</v>
      </c>
    </row>
    <row r="25" spans="1:15" s="34" customFormat="1" x14ac:dyDescent="0.2">
      <c r="A25" s="33">
        <v>1135</v>
      </c>
      <c r="B25" s="34" t="s">
        <v>220</v>
      </c>
      <c r="C25" s="36">
        <v>63002364</v>
      </c>
      <c r="D25" s="36">
        <f>jan!D25</f>
        <v>4525</v>
      </c>
      <c r="E25" s="37">
        <f t="shared" si="3"/>
        <v>13923.174364640883</v>
      </c>
      <c r="F25" s="38">
        <f t="shared" si="4"/>
        <v>1.2504733390391423</v>
      </c>
      <c r="G25" s="39">
        <f t="shared" si="5"/>
        <v>-1673.310672492456</v>
      </c>
      <c r="H25" s="39">
        <f t="shared" si="6"/>
        <v>0</v>
      </c>
      <c r="I25" s="66">
        <f t="shared" si="7"/>
        <v>-1673.310672492456</v>
      </c>
      <c r="J25" s="81">
        <f t="shared" si="8"/>
        <v>-126.82776722694076</v>
      </c>
      <c r="K25" s="37">
        <f t="shared" si="9"/>
        <v>-1800.1384397193967</v>
      </c>
      <c r="L25" s="37">
        <f t="shared" si="10"/>
        <v>-7571730.793028363</v>
      </c>
      <c r="M25" s="37">
        <f t="shared" si="11"/>
        <v>-8145626.4397302698</v>
      </c>
      <c r="N25" s="41">
        <f>'jan-mar'!M25</f>
        <v>112577.61502196503</v>
      </c>
      <c r="O25" s="41">
        <f t="shared" si="12"/>
        <v>-8258204.0547522353</v>
      </c>
    </row>
    <row r="26" spans="1:15" s="34" customFormat="1" x14ac:dyDescent="0.2">
      <c r="A26" s="33">
        <v>1144</v>
      </c>
      <c r="B26" s="34" t="s">
        <v>221</v>
      </c>
      <c r="C26" s="36">
        <v>4846369</v>
      </c>
      <c r="D26" s="36">
        <f>jan!D26</f>
        <v>523</v>
      </c>
      <c r="E26" s="37">
        <f t="shared" si="3"/>
        <v>9266.4799235181636</v>
      </c>
      <c r="F26" s="38">
        <f t="shared" si="4"/>
        <v>0.83224455771582995</v>
      </c>
      <c r="G26" s="39">
        <f t="shared" si="5"/>
        <v>1120.7059921811756</v>
      </c>
      <c r="H26" s="39">
        <f t="shared" si="6"/>
        <v>264.04384857198136</v>
      </c>
      <c r="I26" s="66">
        <f t="shared" si="7"/>
        <v>1384.7498407531571</v>
      </c>
      <c r="J26" s="81">
        <f t="shared" si="8"/>
        <v>-126.82776722694076</v>
      </c>
      <c r="K26" s="37">
        <f t="shared" si="9"/>
        <v>1257.9220735262163</v>
      </c>
      <c r="L26" s="37">
        <f t="shared" si="10"/>
        <v>724224.1667139011</v>
      </c>
      <c r="M26" s="37">
        <f t="shared" si="11"/>
        <v>657893.24445421109</v>
      </c>
      <c r="N26" s="41">
        <f>'jan-mar'!M26</f>
        <v>504991.67968305462</v>
      </c>
      <c r="O26" s="41">
        <f t="shared" si="12"/>
        <v>152901.56477115647</v>
      </c>
    </row>
    <row r="27" spans="1:15" s="34" customFormat="1" x14ac:dyDescent="0.2">
      <c r="A27" s="33">
        <v>1145</v>
      </c>
      <c r="B27" s="34" t="s">
        <v>222</v>
      </c>
      <c r="C27" s="36">
        <v>9792704</v>
      </c>
      <c r="D27" s="36">
        <f>jan!D27</f>
        <v>855</v>
      </c>
      <c r="E27" s="37">
        <f t="shared" si="3"/>
        <v>11453.454970760235</v>
      </c>
      <c r="F27" s="38">
        <f t="shared" si="4"/>
        <v>1.0286619779174491</v>
      </c>
      <c r="G27" s="39">
        <f t="shared" si="5"/>
        <v>-191.47903616406691</v>
      </c>
      <c r="H27" s="39">
        <f t="shared" si="6"/>
        <v>0</v>
      </c>
      <c r="I27" s="66">
        <f t="shared" si="7"/>
        <v>-191.47903616406691</v>
      </c>
      <c r="J27" s="81">
        <f t="shared" si="8"/>
        <v>-126.82776722694076</v>
      </c>
      <c r="K27" s="37">
        <f t="shared" si="9"/>
        <v>-318.30680339100769</v>
      </c>
      <c r="L27" s="37">
        <f t="shared" si="10"/>
        <v>-163714.57592027722</v>
      </c>
      <c r="M27" s="37">
        <f t="shared" si="11"/>
        <v>-272152.31689931155</v>
      </c>
      <c r="N27" s="41">
        <f>'jan-mar'!M27</f>
        <v>-90325.783901926727</v>
      </c>
      <c r="O27" s="41">
        <f t="shared" si="12"/>
        <v>-181826.53299738484</v>
      </c>
    </row>
    <row r="28" spans="1:15" s="34" customFormat="1" x14ac:dyDescent="0.2">
      <c r="A28" s="33">
        <v>1146</v>
      </c>
      <c r="B28" s="34" t="s">
        <v>223</v>
      </c>
      <c r="C28" s="36">
        <v>115896198</v>
      </c>
      <c r="D28" s="36">
        <f>jan!D28</f>
        <v>11283</v>
      </c>
      <c r="E28" s="37">
        <f t="shared" si="3"/>
        <v>10271.753788885935</v>
      </c>
      <c r="F28" s="38">
        <f t="shared" si="4"/>
        <v>0.92253058977671232</v>
      </c>
      <c r="G28" s="39">
        <f t="shared" si="5"/>
        <v>517.54167296051276</v>
      </c>
      <c r="H28" s="39">
        <f t="shared" si="6"/>
        <v>0</v>
      </c>
      <c r="I28" s="66">
        <f t="shared" si="7"/>
        <v>517.54167296051276</v>
      </c>
      <c r="J28" s="81">
        <f t="shared" si="8"/>
        <v>-126.82776722694076</v>
      </c>
      <c r="K28" s="37">
        <f t="shared" si="9"/>
        <v>390.71390573357201</v>
      </c>
      <c r="L28" s="37">
        <f t="shared" si="10"/>
        <v>5839422.6960134655</v>
      </c>
      <c r="M28" s="37">
        <f t="shared" si="11"/>
        <v>4408424.9983918928</v>
      </c>
      <c r="N28" s="41">
        <f>'jan-mar'!M28</f>
        <v>2840254.6292801914</v>
      </c>
      <c r="O28" s="41">
        <f t="shared" si="12"/>
        <v>1568170.3691117014</v>
      </c>
    </row>
    <row r="29" spans="1:15" s="34" customFormat="1" x14ac:dyDescent="0.2">
      <c r="A29" s="33">
        <v>1149</v>
      </c>
      <c r="B29" s="34" t="s">
        <v>224</v>
      </c>
      <c r="C29" s="36">
        <v>404999958</v>
      </c>
      <c r="D29" s="36">
        <f>jan!D29</f>
        <v>42541</v>
      </c>
      <c r="E29" s="37">
        <f t="shared" si="3"/>
        <v>9520.2265579088416</v>
      </c>
      <c r="F29" s="38">
        <f t="shared" si="4"/>
        <v>0.85503414526723454</v>
      </c>
      <c r="G29" s="39">
        <f t="shared" si="5"/>
        <v>968.45801154676883</v>
      </c>
      <c r="H29" s="39">
        <f t="shared" si="6"/>
        <v>175.23252653524403</v>
      </c>
      <c r="I29" s="66">
        <f t="shared" si="7"/>
        <v>1143.6905380820128</v>
      </c>
      <c r="J29" s="81">
        <f t="shared" si="8"/>
        <v>-126.82776722694076</v>
      </c>
      <c r="K29" s="37">
        <f t="shared" si="9"/>
        <v>1016.8627708550721</v>
      </c>
      <c r="L29" s="37">
        <f t="shared" si="10"/>
        <v>48653739.18054691</v>
      </c>
      <c r="M29" s="37">
        <f t="shared" si="11"/>
        <v>43258359.134945624</v>
      </c>
      <c r="N29" s="41">
        <f>'jan-mar'!M29</f>
        <v>37198927.199037947</v>
      </c>
      <c r="O29" s="41">
        <f t="shared" si="12"/>
        <v>6059431.9359076768</v>
      </c>
    </row>
    <row r="30" spans="1:15" s="34" customFormat="1" x14ac:dyDescent="0.2">
      <c r="A30" s="33">
        <v>1151</v>
      </c>
      <c r="B30" s="34" t="s">
        <v>225</v>
      </c>
      <c r="C30" s="36">
        <v>2163118</v>
      </c>
      <c r="D30" s="36">
        <f>jan!D30</f>
        <v>188</v>
      </c>
      <c r="E30" s="37">
        <f t="shared" si="3"/>
        <v>11505.946808510638</v>
      </c>
      <c r="F30" s="38">
        <f t="shared" si="4"/>
        <v>1.0333763944653553</v>
      </c>
      <c r="G30" s="39">
        <f t="shared" si="5"/>
        <v>-222.9741388143091</v>
      </c>
      <c r="H30" s="39">
        <f t="shared" si="6"/>
        <v>0</v>
      </c>
      <c r="I30" s="66">
        <f t="shared" si="7"/>
        <v>-222.9741388143091</v>
      </c>
      <c r="J30" s="81">
        <f t="shared" si="8"/>
        <v>-126.82776722694076</v>
      </c>
      <c r="K30" s="37">
        <f t="shared" si="9"/>
        <v>-349.80190604124988</v>
      </c>
      <c r="L30" s="37">
        <f t="shared" si="10"/>
        <v>-41919.138097090108</v>
      </c>
      <c r="M30" s="37">
        <f t="shared" si="11"/>
        <v>-65762.758335754974</v>
      </c>
      <c r="N30" s="41">
        <f>'jan-mar'!M30</f>
        <v>-86478.825232236559</v>
      </c>
      <c r="O30" s="41">
        <f t="shared" si="12"/>
        <v>20716.066896481585</v>
      </c>
    </row>
    <row r="31" spans="1:15" s="34" customFormat="1" x14ac:dyDescent="0.2">
      <c r="A31" s="33">
        <v>1160</v>
      </c>
      <c r="B31" s="34" t="s">
        <v>226</v>
      </c>
      <c r="C31" s="36">
        <v>121707432</v>
      </c>
      <c r="D31" s="36">
        <f>jan!D31</f>
        <v>8775</v>
      </c>
      <c r="E31" s="37">
        <f t="shared" si="3"/>
        <v>13869.792820512821</v>
      </c>
      <c r="F31" s="38">
        <f t="shared" si="4"/>
        <v>1.2456790158495681</v>
      </c>
      <c r="G31" s="39">
        <f t="shared" si="5"/>
        <v>-1641.2817460156186</v>
      </c>
      <c r="H31" s="39">
        <f t="shared" si="6"/>
        <v>0</v>
      </c>
      <c r="I31" s="66">
        <f t="shared" si="7"/>
        <v>-1641.2817460156186</v>
      </c>
      <c r="J31" s="81">
        <f t="shared" si="8"/>
        <v>-126.82776722694076</v>
      </c>
      <c r="K31" s="37">
        <f t="shared" si="9"/>
        <v>-1768.1095132425594</v>
      </c>
      <c r="L31" s="37">
        <f t="shared" si="10"/>
        <v>-14402247.321287053</v>
      </c>
      <c r="M31" s="37">
        <f t="shared" si="11"/>
        <v>-15515160.978703458</v>
      </c>
      <c r="N31" s="41">
        <f>'jan-mar'!M31</f>
        <v>-16207450.697940823</v>
      </c>
      <c r="O31" s="41">
        <f t="shared" si="12"/>
        <v>692289.71923736483</v>
      </c>
    </row>
    <row r="32" spans="1:15" s="34" customFormat="1" x14ac:dyDescent="0.2">
      <c r="A32" s="33">
        <v>1505</v>
      </c>
      <c r="B32" s="34" t="s">
        <v>267</v>
      </c>
      <c r="C32" s="36">
        <v>235535165</v>
      </c>
      <c r="D32" s="36">
        <f>jan!D32</f>
        <v>24013</v>
      </c>
      <c r="E32" s="37">
        <f t="shared" si="3"/>
        <v>9808.6521883979512</v>
      </c>
      <c r="F32" s="38">
        <f t="shared" si="4"/>
        <v>0.88093833577555258</v>
      </c>
      <c r="G32" s="39">
        <f t="shared" si="5"/>
        <v>795.40263325330307</v>
      </c>
      <c r="H32" s="39">
        <f t="shared" si="6"/>
        <v>74.283555864055685</v>
      </c>
      <c r="I32" s="66">
        <f t="shared" si="7"/>
        <v>869.68618911735871</v>
      </c>
      <c r="J32" s="81">
        <f t="shared" si="8"/>
        <v>-126.82776722694076</v>
      </c>
      <c r="K32" s="37">
        <f t="shared" si="9"/>
        <v>742.85842189041796</v>
      </c>
      <c r="L32" s="37">
        <f t="shared" si="10"/>
        <v>20883774.459275134</v>
      </c>
      <c r="M32" s="37">
        <f t="shared" si="11"/>
        <v>17838259.284854606</v>
      </c>
      <c r="N32" s="41">
        <f>'jan-mar'!M32</f>
        <v>14984611.910858899</v>
      </c>
      <c r="O32" s="41">
        <f t="shared" si="12"/>
        <v>2853647.3739957064</v>
      </c>
    </row>
    <row r="33" spans="1:15" s="34" customFormat="1" x14ac:dyDescent="0.2">
      <c r="A33" s="33">
        <v>1506</v>
      </c>
      <c r="B33" s="34" t="s">
        <v>265</v>
      </c>
      <c r="C33" s="36">
        <v>341628764</v>
      </c>
      <c r="D33" s="36">
        <f>jan!D33</f>
        <v>32002</v>
      </c>
      <c r="E33" s="37">
        <f t="shared" si="3"/>
        <v>10675.231673020437</v>
      </c>
      <c r="F33" s="38">
        <f t="shared" si="4"/>
        <v>0.95876789628372827</v>
      </c>
      <c r="G33" s="39">
        <f t="shared" si="5"/>
        <v>275.45494247981185</v>
      </c>
      <c r="H33" s="39">
        <f t="shared" si="6"/>
        <v>0</v>
      </c>
      <c r="I33" s="66">
        <f t="shared" si="7"/>
        <v>275.45494247981185</v>
      </c>
      <c r="J33" s="81">
        <f t="shared" si="8"/>
        <v>-126.82776722694076</v>
      </c>
      <c r="K33" s="37">
        <f t="shared" si="9"/>
        <v>148.6271752528711</v>
      </c>
      <c r="L33" s="37">
        <f t="shared" si="10"/>
        <v>8815109.0692389384</v>
      </c>
      <c r="M33" s="37">
        <f t="shared" si="11"/>
        <v>4756366.8624423807</v>
      </c>
      <c r="N33" s="41">
        <f>'jan-mar'!M33</f>
        <v>5408671.5155211026</v>
      </c>
      <c r="O33" s="41">
        <f t="shared" si="12"/>
        <v>-652304.65307872184</v>
      </c>
    </row>
    <row r="34" spans="1:15" s="34" customFormat="1" x14ac:dyDescent="0.2">
      <c r="A34" s="33">
        <v>1507</v>
      </c>
      <c r="B34" s="34" t="s">
        <v>266</v>
      </c>
      <c r="C34" s="36">
        <v>734329197</v>
      </c>
      <c r="D34" s="36">
        <f>jan!D34</f>
        <v>67114</v>
      </c>
      <c r="E34" s="37">
        <f t="shared" si="3"/>
        <v>10941.520353428496</v>
      </c>
      <c r="F34" s="38">
        <f t="shared" si="4"/>
        <v>0.98268391475892902</v>
      </c>
      <c r="G34" s="39">
        <f t="shared" si="5"/>
        <v>115.68173423497646</v>
      </c>
      <c r="H34" s="39">
        <f t="shared" si="6"/>
        <v>0</v>
      </c>
      <c r="I34" s="66">
        <f t="shared" si="7"/>
        <v>115.68173423497646</v>
      </c>
      <c r="J34" s="81">
        <f t="shared" si="8"/>
        <v>-126.82776722694076</v>
      </c>
      <c r="K34" s="37">
        <f t="shared" si="9"/>
        <v>-11.146032991964304</v>
      </c>
      <c r="L34" s="37">
        <f t="shared" si="10"/>
        <v>7763863.91144621</v>
      </c>
      <c r="M34" s="37">
        <f t="shared" si="11"/>
        <v>-748054.85822269227</v>
      </c>
      <c r="N34" s="41">
        <f>'jan-mar'!M34</f>
        <v>-5451892.1033846913</v>
      </c>
      <c r="O34" s="41">
        <f t="shared" si="12"/>
        <v>4703837.245161999</v>
      </c>
    </row>
    <row r="35" spans="1:15" s="34" customFormat="1" x14ac:dyDescent="0.2">
      <c r="A35" s="33">
        <v>1511</v>
      </c>
      <c r="B35" s="34" t="s">
        <v>268</v>
      </c>
      <c r="C35" s="36">
        <v>30394136</v>
      </c>
      <c r="D35" s="36">
        <f>jan!D35</f>
        <v>3045</v>
      </c>
      <c r="E35" s="37">
        <f t="shared" si="3"/>
        <v>9981.6538587848936</v>
      </c>
      <c r="F35" s="38">
        <f t="shared" si="4"/>
        <v>0.89647602644597235</v>
      </c>
      <c r="G35" s="39">
        <f t="shared" si="5"/>
        <v>691.60163102113768</v>
      </c>
      <c r="H35" s="39">
        <f t="shared" si="6"/>
        <v>13.732971228625864</v>
      </c>
      <c r="I35" s="66">
        <f t="shared" si="7"/>
        <v>705.33460224976352</v>
      </c>
      <c r="J35" s="81">
        <f t="shared" si="8"/>
        <v>-126.82776722694076</v>
      </c>
      <c r="K35" s="37">
        <f t="shared" si="9"/>
        <v>578.50683502282277</v>
      </c>
      <c r="L35" s="37">
        <f t="shared" si="10"/>
        <v>2147743.8638505298</v>
      </c>
      <c r="M35" s="37">
        <f t="shared" si="11"/>
        <v>1761553.3126444954</v>
      </c>
      <c r="N35" s="41">
        <f>'jan-mar'!M35</f>
        <v>1625775.2086709389</v>
      </c>
      <c r="O35" s="41">
        <f t="shared" si="12"/>
        <v>135778.10397355654</v>
      </c>
    </row>
    <row r="36" spans="1:15" s="34" customFormat="1" x14ac:dyDescent="0.2">
      <c r="A36" s="33">
        <v>1514</v>
      </c>
      <c r="B36" s="34" t="s">
        <v>159</v>
      </c>
      <c r="C36" s="36">
        <v>27958179</v>
      </c>
      <c r="D36" s="36">
        <f>jan!D36</f>
        <v>2422</v>
      </c>
      <c r="E36" s="37">
        <f t="shared" si="3"/>
        <v>11543.426507018992</v>
      </c>
      <c r="F36" s="38">
        <f t="shared" si="4"/>
        <v>1.0367425351537134</v>
      </c>
      <c r="G36" s="39">
        <f t="shared" si="5"/>
        <v>-245.46195791932149</v>
      </c>
      <c r="H36" s="39">
        <f t="shared" si="6"/>
        <v>0</v>
      </c>
      <c r="I36" s="66">
        <f t="shared" si="7"/>
        <v>-245.46195791932149</v>
      </c>
      <c r="J36" s="81">
        <f t="shared" si="8"/>
        <v>-126.82776722694076</v>
      </c>
      <c r="K36" s="37">
        <f t="shared" si="9"/>
        <v>-372.28972514626224</v>
      </c>
      <c r="L36" s="37">
        <f t="shared" si="10"/>
        <v>-594508.86208059662</v>
      </c>
      <c r="M36" s="37">
        <f t="shared" si="11"/>
        <v>-901685.71430424717</v>
      </c>
      <c r="N36" s="41">
        <f>'jan-mar'!M36</f>
        <v>-291277.17825785576</v>
      </c>
      <c r="O36" s="41">
        <f t="shared" si="12"/>
        <v>-610408.53604639135</v>
      </c>
    </row>
    <row r="37" spans="1:15" s="34" customFormat="1" x14ac:dyDescent="0.2">
      <c r="A37" s="33">
        <v>1515</v>
      </c>
      <c r="B37" s="34" t="s">
        <v>393</v>
      </c>
      <c r="C37" s="36">
        <v>108986726</v>
      </c>
      <c r="D37" s="36">
        <f>jan!D37</f>
        <v>8765</v>
      </c>
      <c r="E37" s="37">
        <f t="shared" si="3"/>
        <v>12434.309868796348</v>
      </c>
      <c r="F37" s="38">
        <f t="shared" si="4"/>
        <v>1.1167548845591273</v>
      </c>
      <c r="G37" s="39">
        <f t="shared" si="5"/>
        <v>-779.99197498573517</v>
      </c>
      <c r="H37" s="39">
        <f t="shared" si="6"/>
        <v>0</v>
      </c>
      <c r="I37" s="66">
        <f t="shared" si="7"/>
        <v>-779.99197498573517</v>
      </c>
      <c r="J37" s="81">
        <f t="shared" si="8"/>
        <v>-126.82776722694076</v>
      </c>
      <c r="K37" s="37">
        <f t="shared" si="9"/>
        <v>-906.81974221267592</v>
      </c>
      <c r="L37" s="37">
        <f t="shared" si="10"/>
        <v>-6836629.6607499691</v>
      </c>
      <c r="M37" s="37">
        <f t="shared" si="11"/>
        <v>-7948275.0404941048</v>
      </c>
      <c r="N37" s="41">
        <f>'jan-mar'!M37</f>
        <v>-7413660.5753220897</v>
      </c>
      <c r="O37" s="41">
        <f t="shared" si="12"/>
        <v>-534614.46517201513</v>
      </c>
    </row>
    <row r="38" spans="1:15" s="34" customFormat="1" x14ac:dyDescent="0.2">
      <c r="A38" s="33">
        <v>1516</v>
      </c>
      <c r="B38" s="34" t="s">
        <v>269</v>
      </c>
      <c r="C38" s="36">
        <v>98405909</v>
      </c>
      <c r="D38" s="36">
        <f>jan!D38</f>
        <v>8557</v>
      </c>
      <c r="E38" s="37">
        <f t="shared" si="3"/>
        <v>11500.04779712516</v>
      </c>
      <c r="F38" s="38">
        <f t="shared" si="4"/>
        <v>1.0328465902503796</v>
      </c>
      <c r="G38" s="39">
        <f t="shared" si="5"/>
        <v>-219.43473198302235</v>
      </c>
      <c r="H38" s="39">
        <f t="shared" si="6"/>
        <v>0</v>
      </c>
      <c r="I38" s="66">
        <f t="shared" si="7"/>
        <v>-219.43473198302235</v>
      </c>
      <c r="J38" s="81">
        <f t="shared" si="8"/>
        <v>-126.82776722694076</v>
      </c>
      <c r="K38" s="37">
        <f t="shared" si="9"/>
        <v>-346.2624992099631</v>
      </c>
      <c r="L38" s="37">
        <f t="shared" si="10"/>
        <v>-1877703.0015787221</v>
      </c>
      <c r="M38" s="37">
        <f t="shared" si="11"/>
        <v>-2962968.2057396541</v>
      </c>
      <c r="N38" s="41">
        <f>'jan-mar'!M38</f>
        <v>-4037149.7048523859</v>
      </c>
      <c r="O38" s="41">
        <f t="shared" si="12"/>
        <v>1074181.4991127318</v>
      </c>
    </row>
    <row r="39" spans="1:15" s="34" customFormat="1" x14ac:dyDescent="0.2">
      <c r="A39" s="33">
        <v>1517</v>
      </c>
      <c r="B39" s="34" t="s">
        <v>270</v>
      </c>
      <c r="C39" s="36">
        <v>46988844</v>
      </c>
      <c r="D39" s="36">
        <f>jan!D39</f>
        <v>5126</v>
      </c>
      <c r="E39" s="37">
        <f t="shared" si="3"/>
        <v>9166.7662895044868</v>
      </c>
      <c r="F39" s="38">
        <f t="shared" si="4"/>
        <v>0.82328903955544064</v>
      </c>
      <c r="G39" s="39">
        <f t="shared" si="5"/>
        <v>1180.5341725893816</v>
      </c>
      <c r="H39" s="39">
        <f t="shared" si="6"/>
        <v>298.94362047676822</v>
      </c>
      <c r="I39" s="66">
        <f t="shared" si="7"/>
        <v>1479.4777930661498</v>
      </c>
      <c r="J39" s="81">
        <f t="shared" si="8"/>
        <v>-126.82776722694076</v>
      </c>
      <c r="K39" s="37">
        <f t="shared" si="9"/>
        <v>1352.6500258392091</v>
      </c>
      <c r="L39" s="37">
        <f t="shared" si="10"/>
        <v>7583803.1672570845</v>
      </c>
      <c r="M39" s="37">
        <f t="shared" si="11"/>
        <v>6933684.0324517861</v>
      </c>
      <c r="N39" s="41">
        <f>'jan-mar'!M39</f>
        <v>6981940.2729547583</v>
      </c>
      <c r="O39" s="41">
        <f t="shared" si="12"/>
        <v>-48256.240502972156</v>
      </c>
    </row>
    <row r="40" spans="1:15" s="34" customFormat="1" x14ac:dyDescent="0.2">
      <c r="A40" s="33">
        <v>1520</v>
      </c>
      <c r="B40" s="34" t="s">
        <v>272</v>
      </c>
      <c r="C40" s="36">
        <v>98613709</v>
      </c>
      <c r="D40" s="36">
        <f>jan!D40</f>
        <v>10833</v>
      </c>
      <c r="E40" s="37">
        <f t="shared" si="3"/>
        <v>9103.0840025846956</v>
      </c>
      <c r="F40" s="38">
        <f t="shared" si="4"/>
        <v>0.81756958220493325</v>
      </c>
      <c r="G40" s="39">
        <f t="shared" si="5"/>
        <v>1218.7435447412565</v>
      </c>
      <c r="H40" s="39">
        <f t="shared" si="6"/>
        <v>321.23242089869518</v>
      </c>
      <c r="I40" s="66">
        <f t="shared" si="7"/>
        <v>1539.9759656399517</v>
      </c>
      <c r="J40" s="81">
        <f t="shared" si="8"/>
        <v>-126.82776722694076</v>
      </c>
      <c r="K40" s="37">
        <f t="shared" si="9"/>
        <v>1413.148198413011</v>
      </c>
      <c r="L40" s="37">
        <f t="shared" si="10"/>
        <v>16682559.635777596</v>
      </c>
      <c r="M40" s="37">
        <f t="shared" si="11"/>
        <v>15308634.433408149</v>
      </c>
      <c r="N40" s="41">
        <f>'jan-mar'!M40</f>
        <v>13398981.408138681</v>
      </c>
      <c r="O40" s="41">
        <f t="shared" si="12"/>
        <v>1909653.0252694674</v>
      </c>
    </row>
    <row r="41" spans="1:15" s="34" customFormat="1" x14ac:dyDescent="0.2">
      <c r="A41" s="33">
        <v>1525</v>
      </c>
      <c r="B41" s="34" t="s">
        <v>273</v>
      </c>
      <c r="C41" s="36">
        <v>43803500</v>
      </c>
      <c r="D41" s="36">
        <f>jan!D41</f>
        <v>4467</v>
      </c>
      <c r="E41" s="37">
        <f t="shared" si="3"/>
        <v>9806.0219386612935</v>
      </c>
      <c r="F41" s="38">
        <f t="shared" si="4"/>
        <v>0.88070210680329619</v>
      </c>
      <c r="G41" s="39">
        <f t="shared" si="5"/>
        <v>796.98078309529774</v>
      </c>
      <c r="H41" s="39">
        <f t="shared" si="6"/>
        <v>75.204143271885911</v>
      </c>
      <c r="I41" s="66">
        <f t="shared" si="7"/>
        <v>872.18492636718361</v>
      </c>
      <c r="J41" s="81">
        <f t="shared" si="8"/>
        <v>-126.82776722694076</v>
      </c>
      <c r="K41" s="37">
        <f t="shared" si="9"/>
        <v>745.35715914024286</v>
      </c>
      <c r="L41" s="37">
        <f t="shared" si="10"/>
        <v>3896050.0660822093</v>
      </c>
      <c r="M41" s="37">
        <f t="shared" si="11"/>
        <v>3329510.4298794647</v>
      </c>
      <c r="N41" s="41">
        <f>'jan-mar'!M41</f>
        <v>2337026.6462106351</v>
      </c>
      <c r="O41" s="41">
        <f t="shared" si="12"/>
        <v>992483.78366882959</v>
      </c>
    </row>
    <row r="42" spans="1:15" s="34" customFormat="1" x14ac:dyDescent="0.2">
      <c r="A42" s="33">
        <v>1528</v>
      </c>
      <c r="B42" s="34" t="s">
        <v>274</v>
      </c>
      <c r="C42" s="36">
        <v>66698711</v>
      </c>
      <c r="D42" s="36">
        <f>jan!D42</f>
        <v>7558</v>
      </c>
      <c r="E42" s="37">
        <f t="shared" si="3"/>
        <v>8824.9154538237635</v>
      </c>
      <c r="F42" s="38">
        <f t="shared" si="4"/>
        <v>0.79258660455379282</v>
      </c>
      <c r="G42" s="39">
        <f t="shared" si="5"/>
        <v>1385.6446739978157</v>
      </c>
      <c r="H42" s="39">
        <f t="shared" si="6"/>
        <v>418.59141296502139</v>
      </c>
      <c r="I42" s="66">
        <f t="shared" si="7"/>
        <v>1804.2360869628371</v>
      </c>
      <c r="J42" s="81">
        <f t="shared" si="8"/>
        <v>-126.82776722694076</v>
      </c>
      <c r="K42" s="37">
        <f t="shared" si="9"/>
        <v>1677.4083197358964</v>
      </c>
      <c r="L42" s="37">
        <f t="shared" si="10"/>
        <v>13636416.345265124</v>
      </c>
      <c r="M42" s="37">
        <f t="shared" si="11"/>
        <v>12677852.080563905</v>
      </c>
      <c r="N42" s="41">
        <f>'jan-mar'!M42</f>
        <v>11301933.342819368</v>
      </c>
      <c r="O42" s="41">
        <f t="shared" si="12"/>
        <v>1375918.7377445363</v>
      </c>
    </row>
    <row r="43" spans="1:15" s="34" customFormat="1" x14ac:dyDescent="0.2">
      <c r="A43" s="33">
        <v>1531</v>
      </c>
      <c r="B43" s="34" t="s">
        <v>275</v>
      </c>
      <c r="C43" s="36">
        <v>89353334</v>
      </c>
      <c r="D43" s="36">
        <f>jan!D43</f>
        <v>9547</v>
      </c>
      <c r="E43" s="37">
        <f t="shared" si="3"/>
        <v>9359.3101497852731</v>
      </c>
      <c r="F43" s="38">
        <f t="shared" si="4"/>
        <v>0.84058186068739882</v>
      </c>
      <c r="G43" s="39">
        <f t="shared" si="5"/>
        <v>1065.00785642091</v>
      </c>
      <c r="H43" s="39">
        <f t="shared" si="6"/>
        <v>231.55326937849301</v>
      </c>
      <c r="I43" s="66">
        <f t="shared" si="7"/>
        <v>1296.561125799403</v>
      </c>
      <c r="J43" s="81">
        <f t="shared" si="8"/>
        <v>-126.82776722694076</v>
      </c>
      <c r="K43" s="37">
        <f t="shared" si="9"/>
        <v>1169.7333585724623</v>
      </c>
      <c r="L43" s="37">
        <f t="shared" si="10"/>
        <v>12378269.068006901</v>
      </c>
      <c r="M43" s="37">
        <f t="shared" si="11"/>
        <v>11167444.374291297</v>
      </c>
      <c r="N43" s="41">
        <f>'jan-mar'!M43</f>
        <v>10648921.024443829</v>
      </c>
      <c r="O43" s="41">
        <f t="shared" si="12"/>
        <v>518523.34984746762</v>
      </c>
    </row>
    <row r="44" spans="1:15" s="34" customFormat="1" x14ac:dyDescent="0.2">
      <c r="A44" s="33">
        <v>1532</v>
      </c>
      <c r="B44" s="34" t="s">
        <v>276</v>
      </c>
      <c r="C44" s="36">
        <v>93932293</v>
      </c>
      <c r="D44" s="36">
        <f>jan!D44</f>
        <v>8597</v>
      </c>
      <c r="E44" s="37">
        <f t="shared" si="3"/>
        <v>10926.171106199838</v>
      </c>
      <c r="F44" s="38">
        <f t="shared" si="4"/>
        <v>0.98130536243091238</v>
      </c>
      <c r="G44" s="39">
        <f t="shared" si="5"/>
        <v>124.89128257217125</v>
      </c>
      <c r="H44" s="39">
        <f t="shared" si="6"/>
        <v>0</v>
      </c>
      <c r="I44" s="66">
        <f t="shared" si="7"/>
        <v>124.89128257217125</v>
      </c>
      <c r="J44" s="81">
        <f t="shared" si="8"/>
        <v>-126.82776722694076</v>
      </c>
      <c r="K44" s="37">
        <f t="shared" si="9"/>
        <v>-1.9364846547695151</v>
      </c>
      <c r="L44" s="37">
        <f t="shared" si="10"/>
        <v>1073690.3562729561</v>
      </c>
      <c r="M44" s="37">
        <f t="shared" si="11"/>
        <v>-16647.958577053523</v>
      </c>
      <c r="N44" s="41">
        <f>'jan-mar'!M44</f>
        <v>-994422.19532732142</v>
      </c>
      <c r="O44" s="41">
        <f t="shared" si="12"/>
        <v>977774.23675026791</v>
      </c>
    </row>
    <row r="45" spans="1:15" s="34" customFormat="1" x14ac:dyDescent="0.2">
      <c r="A45" s="33">
        <v>1535</v>
      </c>
      <c r="B45" s="34" t="s">
        <v>277</v>
      </c>
      <c r="C45" s="36">
        <v>70811221</v>
      </c>
      <c r="D45" s="36">
        <f>jan!D45</f>
        <v>6936</v>
      </c>
      <c r="E45" s="37">
        <f t="shared" si="3"/>
        <v>10209.230247981546</v>
      </c>
      <c r="F45" s="38">
        <f t="shared" si="4"/>
        <v>0.91691520215635647</v>
      </c>
      <c r="G45" s="39">
        <f t="shared" si="5"/>
        <v>555.0557975031461</v>
      </c>
      <c r="H45" s="39">
        <f t="shared" si="6"/>
        <v>0</v>
      </c>
      <c r="I45" s="66">
        <f t="shared" si="7"/>
        <v>555.0557975031461</v>
      </c>
      <c r="J45" s="81">
        <f t="shared" si="8"/>
        <v>-126.82776722694076</v>
      </c>
      <c r="K45" s="37">
        <f t="shared" si="9"/>
        <v>428.22803027620535</v>
      </c>
      <c r="L45" s="37">
        <f t="shared" si="10"/>
        <v>3849867.0114818215</v>
      </c>
      <c r="M45" s="37">
        <f t="shared" si="11"/>
        <v>2970189.6179957604</v>
      </c>
      <c r="N45" s="41">
        <f>'jan-mar'!M45</f>
        <v>2462356.1116447225</v>
      </c>
      <c r="O45" s="41">
        <f t="shared" si="12"/>
        <v>507833.50635103788</v>
      </c>
    </row>
    <row r="46" spans="1:15" s="34" customFormat="1" x14ac:dyDescent="0.2">
      <c r="A46" s="33">
        <v>1539</v>
      </c>
      <c r="B46" s="34" t="s">
        <v>278</v>
      </c>
      <c r="C46" s="36">
        <v>69290295</v>
      </c>
      <c r="D46" s="36">
        <f>jan!D46</f>
        <v>7019</v>
      </c>
      <c r="E46" s="37">
        <f t="shared" si="3"/>
        <v>9871.8186351332097</v>
      </c>
      <c r="F46" s="38">
        <f t="shared" si="4"/>
        <v>0.88661146429464044</v>
      </c>
      <c r="G46" s="39">
        <f t="shared" si="5"/>
        <v>757.50276521214801</v>
      </c>
      <c r="H46" s="39">
        <f t="shared" si="6"/>
        <v>52.175299506715234</v>
      </c>
      <c r="I46" s="66">
        <f t="shared" si="7"/>
        <v>809.6780647188632</v>
      </c>
      <c r="J46" s="81">
        <f t="shared" si="8"/>
        <v>-126.82776722694076</v>
      </c>
      <c r="K46" s="37">
        <f t="shared" si="9"/>
        <v>682.85029749192245</v>
      </c>
      <c r="L46" s="37">
        <f t="shared" si="10"/>
        <v>5683130.3362617008</v>
      </c>
      <c r="M46" s="37">
        <f t="shared" si="11"/>
        <v>4792926.2380958041</v>
      </c>
      <c r="N46" s="41">
        <f>'jan-mar'!M46</f>
        <v>9037740.2748477291</v>
      </c>
      <c r="O46" s="41">
        <f t="shared" si="12"/>
        <v>-4244814.036751925</v>
      </c>
    </row>
    <row r="47" spans="1:15" s="34" customFormat="1" x14ac:dyDescent="0.2">
      <c r="A47" s="33">
        <v>1547</v>
      </c>
      <c r="B47" s="34" t="s">
        <v>279</v>
      </c>
      <c r="C47" s="36">
        <v>38460310</v>
      </c>
      <c r="D47" s="36">
        <f>jan!D47</f>
        <v>3518</v>
      </c>
      <c r="E47" s="37">
        <f t="shared" si="3"/>
        <v>10932.436043206368</v>
      </c>
      <c r="F47" s="38">
        <f t="shared" si="4"/>
        <v>0.98186803129451006</v>
      </c>
      <c r="G47" s="39">
        <f t="shared" si="5"/>
        <v>121.1323203682532</v>
      </c>
      <c r="H47" s="39">
        <f t="shared" si="6"/>
        <v>0</v>
      </c>
      <c r="I47" s="66">
        <f t="shared" si="7"/>
        <v>121.1323203682532</v>
      </c>
      <c r="J47" s="81">
        <f t="shared" si="8"/>
        <v>-126.82776722694076</v>
      </c>
      <c r="K47" s="37">
        <f t="shared" si="9"/>
        <v>-5.6954468586875606</v>
      </c>
      <c r="L47" s="37">
        <f t="shared" si="10"/>
        <v>426143.50305551477</v>
      </c>
      <c r="M47" s="37">
        <f t="shared" si="11"/>
        <v>-20036.582048862838</v>
      </c>
      <c r="N47" s="41">
        <f>'jan-mar'!M47</f>
        <v>-477342.85727131774</v>
      </c>
      <c r="O47" s="41">
        <f t="shared" si="12"/>
        <v>457306.27522245492</v>
      </c>
    </row>
    <row r="48" spans="1:15" s="34" customFormat="1" x14ac:dyDescent="0.2">
      <c r="A48" s="33">
        <v>1554</v>
      </c>
      <c r="B48" s="34" t="s">
        <v>280</v>
      </c>
      <c r="C48" s="36">
        <v>59228213</v>
      </c>
      <c r="D48" s="36">
        <f>jan!D48</f>
        <v>5828</v>
      </c>
      <c r="E48" s="37">
        <f t="shared" si="3"/>
        <v>10162.699553877832</v>
      </c>
      <c r="F48" s="38">
        <f t="shared" si="4"/>
        <v>0.9127361700692882</v>
      </c>
      <c r="G48" s="39">
        <f t="shared" si="5"/>
        <v>582.97421396537459</v>
      </c>
      <c r="H48" s="39">
        <f t="shared" si="6"/>
        <v>0</v>
      </c>
      <c r="I48" s="66">
        <f t="shared" si="7"/>
        <v>582.97421396537459</v>
      </c>
      <c r="J48" s="81">
        <f t="shared" si="8"/>
        <v>-126.82776722694076</v>
      </c>
      <c r="K48" s="37">
        <f t="shared" si="9"/>
        <v>456.14644673843384</v>
      </c>
      <c r="L48" s="37">
        <f t="shared" si="10"/>
        <v>3397573.718990203</v>
      </c>
      <c r="M48" s="37">
        <f t="shared" si="11"/>
        <v>2658421.4915915923</v>
      </c>
      <c r="N48" s="41">
        <f>'jan-mar'!M48</f>
        <v>1569968.0178006662</v>
      </c>
      <c r="O48" s="41">
        <f t="shared" si="12"/>
        <v>1088453.4737909262</v>
      </c>
    </row>
    <row r="49" spans="1:15" s="34" customFormat="1" x14ac:dyDescent="0.2">
      <c r="A49" s="33">
        <v>1557</v>
      </c>
      <c r="B49" s="34" t="s">
        <v>281</v>
      </c>
      <c r="C49" s="36">
        <v>22255002</v>
      </c>
      <c r="D49" s="36">
        <f>jan!D49</f>
        <v>2669</v>
      </c>
      <c r="E49" s="37">
        <f t="shared" si="3"/>
        <v>8338.3297115024361</v>
      </c>
      <c r="F49" s="38">
        <f t="shared" si="4"/>
        <v>0.74888518403042181</v>
      </c>
      <c r="G49" s="39">
        <f t="shared" si="5"/>
        <v>1677.5961193906121</v>
      </c>
      <c r="H49" s="39">
        <f t="shared" si="6"/>
        <v>588.8964227774859</v>
      </c>
      <c r="I49" s="66">
        <f t="shared" si="7"/>
        <v>2266.4925421680982</v>
      </c>
      <c r="J49" s="81">
        <f t="shared" si="8"/>
        <v>-126.82776722694076</v>
      </c>
      <c r="K49" s="37">
        <f t="shared" si="9"/>
        <v>2139.6647749411572</v>
      </c>
      <c r="L49" s="37">
        <f t="shared" si="10"/>
        <v>6049268.5950466543</v>
      </c>
      <c r="M49" s="37">
        <f t="shared" si="11"/>
        <v>5710765.2843179489</v>
      </c>
      <c r="N49" s="41">
        <f>'jan-mar'!M49</f>
        <v>6261263.18388924</v>
      </c>
      <c r="O49" s="41">
        <f t="shared" si="12"/>
        <v>-550497.89957129117</v>
      </c>
    </row>
    <row r="50" spans="1:15" s="34" customFormat="1" x14ac:dyDescent="0.2">
      <c r="A50" s="33">
        <v>1560</v>
      </c>
      <c r="B50" s="34" t="s">
        <v>282</v>
      </c>
      <c r="C50" s="36">
        <v>24563326</v>
      </c>
      <c r="D50" s="36">
        <f>jan!D50</f>
        <v>2960</v>
      </c>
      <c r="E50" s="37">
        <f t="shared" si="3"/>
        <v>8298.4209459459453</v>
      </c>
      <c r="F50" s="38">
        <f t="shared" si="4"/>
        <v>0.74530088306460951</v>
      </c>
      <c r="G50" s="39">
        <f t="shared" si="5"/>
        <v>1701.5413787245066</v>
      </c>
      <c r="H50" s="39">
        <f t="shared" si="6"/>
        <v>602.86449072225776</v>
      </c>
      <c r="I50" s="66">
        <f t="shared" si="7"/>
        <v>2304.4058694467644</v>
      </c>
      <c r="J50" s="81">
        <f t="shared" si="8"/>
        <v>-126.82776722694076</v>
      </c>
      <c r="K50" s="37">
        <f t="shared" si="9"/>
        <v>2177.5781022198234</v>
      </c>
      <c r="L50" s="37">
        <f t="shared" si="10"/>
        <v>6821041.3735624226</v>
      </c>
      <c r="M50" s="37">
        <f t="shared" si="11"/>
        <v>6445631.1825706773</v>
      </c>
      <c r="N50" s="41">
        <f>'jan-mar'!M50</f>
        <v>5721947.8333878424</v>
      </c>
      <c r="O50" s="41">
        <f t="shared" si="12"/>
        <v>723683.34918283485</v>
      </c>
    </row>
    <row r="51" spans="1:15" s="34" customFormat="1" x14ac:dyDescent="0.2">
      <c r="A51" s="33">
        <v>1563</v>
      </c>
      <c r="B51" s="34" t="s">
        <v>283</v>
      </c>
      <c r="C51" s="36">
        <v>80000759</v>
      </c>
      <c r="D51" s="36">
        <f>jan!D51</f>
        <v>6932</v>
      </c>
      <c r="E51" s="37">
        <f t="shared" si="3"/>
        <v>11540.790392383151</v>
      </c>
      <c r="F51" s="38">
        <f t="shared" si="4"/>
        <v>1.0365057794409398</v>
      </c>
      <c r="G51" s="39">
        <f t="shared" si="5"/>
        <v>-243.8802891378167</v>
      </c>
      <c r="H51" s="39">
        <f t="shared" si="6"/>
        <v>0</v>
      </c>
      <c r="I51" s="66">
        <f t="shared" si="7"/>
        <v>-243.8802891378167</v>
      </c>
      <c r="J51" s="81">
        <f t="shared" si="8"/>
        <v>-126.82776722694076</v>
      </c>
      <c r="K51" s="37">
        <f t="shared" si="9"/>
        <v>-370.70805636475745</v>
      </c>
      <c r="L51" s="37">
        <f t="shared" si="10"/>
        <v>-1690578.1643033454</v>
      </c>
      <c r="M51" s="37">
        <f t="shared" si="11"/>
        <v>-2569748.2467204989</v>
      </c>
      <c r="N51" s="41">
        <f>'jan-mar'!M51</f>
        <v>790061.5206922139</v>
      </c>
      <c r="O51" s="41">
        <f t="shared" si="12"/>
        <v>-3359809.7674127128</v>
      </c>
    </row>
    <row r="52" spans="1:15" s="34" customFormat="1" x14ac:dyDescent="0.2">
      <c r="A52" s="33">
        <v>1566</v>
      </c>
      <c r="B52" s="34" t="s">
        <v>284</v>
      </c>
      <c r="C52" s="36">
        <v>56220460</v>
      </c>
      <c r="D52" s="36">
        <f>jan!D52</f>
        <v>5849</v>
      </c>
      <c r="E52" s="37">
        <f t="shared" si="3"/>
        <v>9611.9781159172508</v>
      </c>
      <c r="F52" s="38">
        <f t="shared" si="4"/>
        <v>0.86327457048206158</v>
      </c>
      <c r="G52" s="39">
        <f t="shared" si="5"/>
        <v>913.40707674172336</v>
      </c>
      <c r="H52" s="39">
        <f t="shared" si="6"/>
        <v>143.11948123230084</v>
      </c>
      <c r="I52" s="66">
        <f t="shared" si="7"/>
        <v>1056.5265579740242</v>
      </c>
      <c r="J52" s="81">
        <f t="shared" si="8"/>
        <v>-126.82776722694076</v>
      </c>
      <c r="K52" s="37">
        <f t="shared" si="9"/>
        <v>929.69879074708342</v>
      </c>
      <c r="L52" s="37">
        <f t="shared" si="10"/>
        <v>6179623.8375900676</v>
      </c>
      <c r="M52" s="37">
        <f t="shared" si="11"/>
        <v>5437808.2270796914</v>
      </c>
      <c r="N52" s="41">
        <f>'jan-mar'!M52</f>
        <v>8590410.8062450998</v>
      </c>
      <c r="O52" s="41">
        <f t="shared" si="12"/>
        <v>-3152602.5791654084</v>
      </c>
    </row>
    <row r="53" spans="1:15" s="34" customFormat="1" x14ac:dyDescent="0.2">
      <c r="A53" s="33">
        <v>1573</v>
      </c>
      <c r="B53" s="34" t="s">
        <v>286</v>
      </c>
      <c r="C53" s="36">
        <v>21097783</v>
      </c>
      <c r="D53" s="36">
        <f>jan!D53</f>
        <v>2120</v>
      </c>
      <c r="E53" s="37">
        <f t="shared" si="3"/>
        <v>9951.7844339622643</v>
      </c>
      <c r="F53" s="38">
        <f t="shared" si="4"/>
        <v>0.89379338250178764</v>
      </c>
      <c r="G53" s="39">
        <f t="shared" si="5"/>
        <v>709.52328591471519</v>
      </c>
      <c r="H53" s="39">
        <f t="shared" si="6"/>
        <v>24.187269916546118</v>
      </c>
      <c r="I53" s="66">
        <f t="shared" si="7"/>
        <v>733.71055583126133</v>
      </c>
      <c r="J53" s="81">
        <f t="shared" si="8"/>
        <v>-126.82776722694076</v>
      </c>
      <c r="K53" s="37">
        <f t="shared" si="9"/>
        <v>606.88278860432058</v>
      </c>
      <c r="L53" s="37">
        <f t="shared" si="10"/>
        <v>1555466.378362274</v>
      </c>
      <c r="M53" s="37">
        <f t="shared" si="11"/>
        <v>1286591.5118411595</v>
      </c>
      <c r="N53" s="41">
        <f>'jan-mar'!M53</f>
        <v>1128850.6982372403</v>
      </c>
      <c r="O53" s="41">
        <f t="shared" si="12"/>
        <v>157740.81360391923</v>
      </c>
    </row>
    <row r="54" spans="1:15" s="34" customFormat="1" x14ac:dyDescent="0.2">
      <c r="A54" s="33">
        <v>1576</v>
      </c>
      <c r="B54" s="34" t="s">
        <v>287</v>
      </c>
      <c r="C54" s="36">
        <v>32583023</v>
      </c>
      <c r="D54" s="36">
        <f>jan!D54</f>
        <v>3384</v>
      </c>
      <c r="E54" s="37">
        <f t="shared" si="3"/>
        <v>9628.5528959810872</v>
      </c>
      <c r="F54" s="38">
        <f t="shared" si="4"/>
        <v>0.86476319082304509</v>
      </c>
      <c r="G54" s="39">
        <f t="shared" si="5"/>
        <v>903.46220870342142</v>
      </c>
      <c r="H54" s="39">
        <f t="shared" si="6"/>
        <v>137.3183082099581</v>
      </c>
      <c r="I54" s="66">
        <f t="shared" si="7"/>
        <v>1040.7805169133794</v>
      </c>
      <c r="J54" s="81">
        <f t="shared" si="8"/>
        <v>-126.82776722694076</v>
      </c>
      <c r="K54" s="37">
        <f t="shared" si="9"/>
        <v>913.95274968643866</v>
      </c>
      <c r="L54" s="37">
        <f t="shared" si="10"/>
        <v>3522001.2692348761</v>
      </c>
      <c r="M54" s="37">
        <f t="shared" si="11"/>
        <v>3092816.1049389085</v>
      </c>
      <c r="N54" s="41">
        <f>'jan-mar'!M54</f>
        <v>2359577.4730352885</v>
      </c>
      <c r="O54" s="41">
        <f t="shared" si="12"/>
        <v>733238.63190361997</v>
      </c>
    </row>
    <row r="55" spans="1:15" s="34" customFormat="1" x14ac:dyDescent="0.2">
      <c r="A55" s="33">
        <v>1577</v>
      </c>
      <c r="B55" s="34" t="s">
        <v>271</v>
      </c>
      <c r="C55" s="36">
        <v>92982709</v>
      </c>
      <c r="D55" s="36">
        <f>jan!D55</f>
        <v>10809</v>
      </c>
      <c r="E55" s="37">
        <f t="shared" si="3"/>
        <v>8602.341474697012</v>
      </c>
      <c r="F55" s="38">
        <f t="shared" si="4"/>
        <v>0.77259670716597573</v>
      </c>
      <c r="G55" s="39">
        <f t="shared" si="5"/>
        <v>1519.1890614738666</v>
      </c>
      <c r="H55" s="39">
        <f t="shared" si="6"/>
        <v>496.49230565938439</v>
      </c>
      <c r="I55" s="66">
        <f t="shared" si="7"/>
        <v>2015.6813671332509</v>
      </c>
      <c r="J55" s="81">
        <f t="shared" si="8"/>
        <v>-126.82776722694076</v>
      </c>
      <c r="K55" s="37">
        <f t="shared" si="9"/>
        <v>1888.8535999063101</v>
      </c>
      <c r="L55" s="37">
        <f t="shared" si="10"/>
        <v>21787499.897343308</v>
      </c>
      <c r="M55" s="37">
        <f t="shared" si="11"/>
        <v>20416618.561387308</v>
      </c>
      <c r="N55" s="41">
        <f>'jan-mar'!M55</f>
        <v>19912081.275705811</v>
      </c>
      <c r="O55" s="41">
        <f t="shared" si="12"/>
        <v>504537.28568149731</v>
      </c>
    </row>
    <row r="56" spans="1:15" s="34" customFormat="1" x14ac:dyDescent="0.2">
      <c r="A56" s="33">
        <v>1578</v>
      </c>
      <c r="B56" s="34" t="s">
        <v>394</v>
      </c>
      <c r="C56" s="36">
        <v>29640025</v>
      </c>
      <c r="D56" s="36">
        <f>jan!D56</f>
        <v>2491</v>
      </c>
      <c r="E56" s="37">
        <f t="shared" si="3"/>
        <v>11898.845845042151</v>
      </c>
      <c r="F56" s="38">
        <f t="shared" si="4"/>
        <v>1.0686635895582033</v>
      </c>
      <c r="G56" s="39">
        <f t="shared" si="5"/>
        <v>-458.71356073321692</v>
      </c>
      <c r="H56" s="39">
        <f t="shared" si="6"/>
        <v>0</v>
      </c>
      <c r="I56" s="66">
        <f t="shared" si="7"/>
        <v>-458.71356073321692</v>
      </c>
      <c r="J56" s="81">
        <f t="shared" si="8"/>
        <v>-126.82776722694076</v>
      </c>
      <c r="K56" s="37">
        <f t="shared" si="9"/>
        <v>-585.54132796015767</v>
      </c>
      <c r="L56" s="37">
        <f t="shared" si="10"/>
        <v>-1142655.4797864433</v>
      </c>
      <c r="M56" s="37">
        <f t="shared" si="11"/>
        <v>-1458583.4479487527</v>
      </c>
      <c r="N56" s="41">
        <f>'jan-mar'!M56</f>
        <v>1134854.1156728673</v>
      </c>
      <c r="O56" s="41">
        <f t="shared" si="12"/>
        <v>-2593437.5636216197</v>
      </c>
    </row>
    <row r="57" spans="1:15" s="34" customFormat="1" x14ac:dyDescent="0.2">
      <c r="A57" s="33">
        <v>1579</v>
      </c>
      <c r="B57" s="34" t="s">
        <v>395</v>
      </c>
      <c r="C57" s="36">
        <v>120500032</v>
      </c>
      <c r="D57" s="36">
        <f>jan!D57</f>
        <v>13287</v>
      </c>
      <c r="E57" s="37">
        <f t="shared" si="3"/>
        <v>9069.0172348912474</v>
      </c>
      <c r="F57" s="38">
        <f t="shared" si="4"/>
        <v>0.81450996493431416</v>
      </c>
      <c r="G57" s="39">
        <f t="shared" si="5"/>
        <v>1239.1836053573254</v>
      </c>
      <c r="H57" s="39">
        <f t="shared" si="6"/>
        <v>333.15578959140203</v>
      </c>
      <c r="I57" s="66">
        <f t="shared" si="7"/>
        <v>1572.3393949487274</v>
      </c>
      <c r="J57" s="81">
        <f t="shared" si="8"/>
        <v>-126.82776722694076</v>
      </c>
      <c r="K57" s="37">
        <f t="shared" si="9"/>
        <v>1445.5116277217867</v>
      </c>
      <c r="L57" s="37">
        <f t="shared" si="10"/>
        <v>20891673.540683743</v>
      </c>
      <c r="M57" s="37">
        <f t="shared" si="11"/>
        <v>19206512.997539379</v>
      </c>
      <c r="N57" s="41">
        <f>'jan-mar'!M57</f>
        <v>16457488.036900083</v>
      </c>
      <c r="O57" s="41">
        <f t="shared" si="12"/>
        <v>2749024.9606392961</v>
      </c>
    </row>
    <row r="58" spans="1:15" s="34" customFormat="1" x14ac:dyDescent="0.2">
      <c r="A58" s="33">
        <v>1804</v>
      </c>
      <c r="B58" s="34" t="s">
        <v>288</v>
      </c>
      <c r="C58" s="36">
        <v>581655084</v>
      </c>
      <c r="D58" s="36">
        <f>jan!D58</f>
        <v>52803</v>
      </c>
      <c r="E58" s="37">
        <f t="shared" si="3"/>
        <v>11015.568888131356</v>
      </c>
      <c r="F58" s="38">
        <f t="shared" si="4"/>
        <v>0.98933438942913043</v>
      </c>
      <c r="G58" s="39">
        <f t="shared" si="5"/>
        <v>71.252613413260036</v>
      </c>
      <c r="H58" s="39">
        <f t="shared" si="6"/>
        <v>0</v>
      </c>
      <c r="I58" s="66">
        <f t="shared" si="7"/>
        <v>71.252613413260036</v>
      </c>
      <c r="J58" s="81">
        <f t="shared" si="8"/>
        <v>-126.82776722694076</v>
      </c>
      <c r="K58" s="37">
        <f t="shared" si="9"/>
        <v>-55.575153813680728</v>
      </c>
      <c r="L58" s="37">
        <f t="shared" si="10"/>
        <v>3762351.7460603695</v>
      </c>
      <c r="M58" s="37">
        <f t="shared" si="11"/>
        <v>-2934534.8468237836</v>
      </c>
      <c r="N58" s="41">
        <f>'jan-mar'!M58</f>
        <v>-8571735.4837116431</v>
      </c>
      <c r="O58" s="41">
        <f t="shared" si="12"/>
        <v>5637200.6368878596</v>
      </c>
    </row>
    <row r="59" spans="1:15" s="34" customFormat="1" x14ac:dyDescent="0.2">
      <c r="A59" s="33">
        <v>1806</v>
      </c>
      <c r="B59" s="34" t="s">
        <v>289</v>
      </c>
      <c r="C59" s="36">
        <v>219481156</v>
      </c>
      <c r="D59" s="36">
        <f>jan!D59</f>
        <v>21530</v>
      </c>
      <c r="E59" s="37">
        <f t="shared" si="3"/>
        <v>10194.201393404552</v>
      </c>
      <c r="F59" s="38">
        <f t="shared" si="4"/>
        <v>0.91556542505289973</v>
      </c>
      <c r="G59" s="39">
        <f t="shared" si="5"/>
        <v>564.07311024934279</v>
      </c>
      <c r="H59" s="39">
        <f t="shared" si="6"/>
        <v>0</v>
      </c>
      <c r="I59" s="66">
        <f t="shared" si="7"/>
        <v>564.07311024934279</v>
      </c>
      <c r="J59" s="81">
        <f t="shared" si="8"/>
        <v>-126.82776722694076</v>
      </c>
      <c r="K59" s="37">
        <f t="shared" si="9"/>
        <v>437.24534302240204</v>
      </c>
      <c r="L59" s="37">
        <f t="shared" si="10"/>
        <v>12144494.06366835</v>
      </c>
      <c r="M59" s="37">
        <f t="shared" si="11"/>
        <v>9413892.2352723163</v>
      </c>
      <c r="N59" s="41">
        <f>'jan-mar'!M59</f>
        <v>11861921.31582441</v>
      </c>
      <c r="O59" s="41">
        <f t="shared" si="12"/>
        <v>-2448029.0805520937</v>
      </c>
    </row>
    <row r="60" spans="1:15" s="34" customFormat="1" x14ac:dyDescent="0.2">
      <c r="A60" s="33">
        <v>1811</v>
      </c>
      <c r="B60" s="34" t="s">
        <v>290</v>
      </c>
      <c r="C60" s="36">
        <v>15175677</v>
      </c>
      <c r="D60" s="36">
        <f>jan!D60</f>
        <v>1406</v>
      </c>
      <c r="E60" s="37">
        <f t="shared" si="3"/>
        <v>10793.511379800853</v>
      </c>
      <c r="F60" s="38">
        <f t="shared" si="4"/>
        <v>0.96939087750946784</v>
      </c>
      <c r="G60" s="39">
        <f t="shared" si="5"/>
        <v>204.48711841156182</v>
      </c>
      <c r="H60" s="39">
        <f t="shared" si="6"/>
        <v>0</v>
      </c>
      <c r="I60" s="66">
        <f t="shared" si="7"/>
        <v>204.48711841156182</v>
      </c>
      <c r="J60" s="81">
        <f t="shared" si="8"/>
        <v>-126.82776722694076</v>
      </c>
      <c r="K60" s="37">
        <f t="shared" si="9"/>
        <v>77.659351184621059</v>
      </c>
      <c r="L60" s="37">
        <f t="shared" si="10"/>
        <v>287508.88848665589</v>
      </c>
      <c r="M60" s="37">
        <f t="shared" si="11"/>
        <v>109189.04776557721</v>
      </c>
      <c r="N60" s="41">
        <f>'jan-mar'!M60</f>
        <v>1393717.8458592254</v>
      </c>
      <c r="O60" s="41">
        <f t="shared" si="12"/>
        <v>-1284528.7980936482</v>
      </c>
    </row>
    <row r="61" spans="1:15" s="34" customFormat="1" x14ac:dyDescent="0.2">
      <c r="A61" s="33">
        <v>1812</v>
      </c>
      <c r="B61" s="34" t="s">
        <v>291</v>
      </c>
      <c r="C61" s="36">
        <v>17071461</v>
      </c>
      <c r="D61" s="36">
        <f>jan!D61</f>
        <v>1981</v>
      </c>
      <c r="E61" s="37">
        <f t="shared" si="3"/>
        <v>8617.5976779404336</v>
      </c>
      <c r="F61" s="38">
        <f t="shared" si="4"/>
        <v>0.77396690299282034</v>
      </c>
      <c r="G61" s="39">
        <f t="shared" si="5"/>
        <v>1510.0353395278137</v>
      </c>
      <c r="H61" s="39">
        <f t="shared" si="6"/>
        <v>491.15263452418679</v>
      </c>
      <c r="I61" s="66">
        <f t="shared" si="7"/>
        <v>2001.1879740520005</v>
      </c>
      <c r="J61" s="81">
        <f t="shared" si="8"/>
        <v>-126.82776722694076</v>
      </c>
      <c r="K61" s="37">
        <f t="shared" si="9"/>
        <v>1874.3602068250598</v>
      </c>
      <c r="L61" s="37">
        <f t="shared" si="10"/>
        <v>3964353.3765970129</v>
      </c>
      <c r="M61" s="37">
        <f t="shared" si="11"/>
        <v>3713107.5697204433</v>
      </c>
      <c r="N61" s="41">
        <f>'jan-mar'!M61</f>
        <v>4015321.4374801754</v>
      </c>
      <c r="O61" s="41">
        <f t="shared" si="12"/>
        <v>-302213.86775973206</v>
      </c>
    </row>
    <row r="62" spans="1:15" s="34" customFormat="1" x14ac:dyDescent="0.2">
      <c r="A62" s="33">
        <v>1813</v>
      </c>
      <c r="B62" s="34" t="s">
        <v>292</v>
      </c>
      <c r="C62" s="36">
        <v>78365504</v>
      </c>
      <c r="D62" s="36">
        <f>jan!D62</f>
        <v>7777</v>
      </c>
      <c r="E62" s="37">
        <f t="shared" si="3"/>
        <v>10076.572457245724</v>
      </c>
      <c r="F62" s="38">
        <f t="shared" si="4"/>
        <v>0.90500089108141513</v>
      </c>
      <c r="G62" s="39">
        <f t="shared" si="5"/>
        <v>634.65047194463943</v>
      </c>
      <c r="H62" s="39">
        <f t="shared" si="6"/>
        <v>0</v>
      </c>
      <c r="I62" s="66">
        <f t="shared" si="7"/>
        <v>634.65047194463943</v>
      </c>
      <c r="J62" s="81">
        <f t="shared" si="8"/>
        <v>-126.82776722694076</v>
      </c>
      <c r="K62" s="37">
        <f t="shared" si="9"/>
        <v>507.82270471769868</v>
      </c>
      <c r="L62" s="37">
        <f t="shared" si="10"/>
        <v>4935676.7203134606</v>
      </c>
      <c r="M62" s="37">
        <f t="shared" si="11"/>
        <v>3949337.1745895427</v>
      </c>
      <c r="N62" s="41">
        <f>'jan-mar'!M62</f>
        <v>6832877.2450193418</v>
      </c>
      <c r="O62" s="41">
        <f t="shared" si="12"/>
        <v>-2883540.0704297991</v>
      </c>
    </row>
    <row r="63" spans="1:15" s="34" customFormat="1" x14ac:dyDescent="0.2">
      <c r="A63" s="33">
        <v>1815</v>
      </c>
      <c r="B63" s="34" t="s">
        <v>293</v>
      </c>
      <c r="C63" s="36">
        <v>10140110</v>
      </c>
      <c r="D63" s="36">
        <f>jan!D63</f>
        <v>1175</v>
      </c>
      <c r="E63" s="37">
        <f t="shared" si="3"/>
        <v>8629.8808510638301</v>
      </c>
      <c r="F63" s="38">
        <f t="shared" si="4"/>
        <v>0.77507008392752275</v>
      </c>
      <c r="G63" s="39">
        <f t="shared" si="5"/>
        <v>1502.6654356537758</v>
      </c>
      <c r="H63" s="39">
        <f t="shared" si="6"/>
        <v>486.85352393099805</v>
      </c>
      <c r="I63" s="66">
        <f t="shared" si="7"/>
        <v>1989.5189595847739</v>
      </c>
      <c r="J63" s="81">
        <f t="shared" si="8"/>
        <v>-126.82776722694076</v>
      </c>
      <c r="K63" s="37">
        <f t="shared" si="9"/>
        <v>1862.6911923578332</v>
      </c>
      <c r="L63" s="37">
        <f t="shared" si="10"/>
        <v>2337684.7775121094</v>
      </c>
      <c r="M63" s="37">
        <f t="shared" si="11"/>
        <v>2188662.1510204538</v>
      </c>
      <c r="N63" s="41">
        <f>'jan-mar'!M63</f>
        <v>2308364.9024428092</v>
      </c>
      <c r="O63" s="41">
        <f t="shared" si="12"/>
        <v>-119702.75142235542</v>
      </c>
    </row>
    <row r="64" spans="1:15" s="34" customFormat="1" x14ac:dyDescent="0.2">
      <c r="A64" s="33">
        <v>1816</v>
      </c>
      <c r="B64" s="34" t="s">
        <v>294</v>
      </c>
      <c r="C64" s="36">
        <v>4470477</v>
      </c>
      <c r="D64" s="36">
        <f>jan!D64</f>
        <v>462</v>
      </c>
      <c r="E64" s="37">
        <f t="shared" si="3"/>
        <v>9676.3571428571431</v>
      </c>
      <c r="F64" s="38">
        <f t="shared" si="4"/>
        <v>0.8690566037076215</v>
      </c>
      <c r="G64" s="39">
        <f t="shared" si="5"/>
        <v>874.77966057778792</v>
      </c>
      <c r="H64" s="39">
        <f t="shared" si="6"/>
        <v>120.58682180333852</v>
      </c>
      <c r="I64" s="66">
        <f t="shared" si="7"/>
        <v>995.36648238112639</v>
      </c>
      <c r="J64" s="81">
        <f t="shared" si="8"/>
        <v>-126.82776722694076</v>
      </c>
      <c r="K64" s="37">
        <f t="shared" si="9"/>
        <v>868.53871515418564</v>
      </c>
      <c r="L64" s="37">
        <f t="shared" si="10"/>
        <v>459859.31486008037</v>
      </c>
      <c r="M64" s="37">
        <f t="shared" si="11"/>
        <v>401264.88640123379</v>
      </c>
      <c r="N64" s="41">
        <f>'jan-mar'!M64</f>
        <v>1095284.6868328322</v>
      </c>
      <c r="O64" s="41">
        <f t="shared" si="12"/>
        <v>-694019.80043159844</v>
      </c>
    </row>
    <row r="65" spans="1:15" s="34" customFormat="1" x14ac:dyDescent="0.2">
      <c r="A65" s="33">
        <v>1818</v>
      </c>
      <c r="B65" s="34" t="s">
        <v>396</v>
      </c>
      <c r="C65" s="36">
        <v>18612907</v>
      </c>
      <c r="D65" s="36">
        <f>jan!D65</f>
        <v>1825</v>
      </c>
      <c r="E65" s="37">
        <f t="shared" si="3"/>
        <v>10198.853150684932</v>
      </c>
      <c r="F65" s="38">
        <f t="shared" si="4"/>
        <v>0.91598321041609743</v>
      </c>
      <c r="G65" s="39">
        <f t="shared" si="5"/>
        <v>561.2820558811145</v>
      </c>
      <c r="H65" s="39">
        <f t="shared" si="6"/>
        <v>0</v>
      </c>
      <c r="I65" s="66">
        <f t="shared" si="7"/>
        <v>561.2820558811145</v>
      </c>
      <c r="J65" s="81">
        <f t="shared" si="8"/>
        <v>-126.82776722694076</v>
      </c>
      <c r="K65" s="37">
        <f t="shared" si="9"/>
        <v>434.45428865417375</v>
      </c>
      <c r="L65" s="37">
        <f t="shared" si="10"/>
        <v>1024339.751983034</v>
      </c>
      <c r="M65" s="37">
        <f t="shared" si="11"/>
        <v>792879.07679386705</v>
      </c>
      <c r="N65" s="41">
        <f>'jan-mar'!M65</f>
        <v>713286.32208068343</v>
      </c>
      <c r="O65" s="41">
        <f t="shared" si="12"/>
        <v>79592.754713183618</v>
      </c>
    </row>
    <row r="66" spans="1:15" s="34" customFormat="1" x14ac:dyDescent="0.2">
      <c r="A66" s="33">
        <v>1820</v>
      </c>
      <c r="B66" s="34" t="s">
        <v>295</v>
      </c>
      <c r="C66" s="36">
        <v>66168845</v>
      </c>
      <c r="D66" s="36">
        <f>jan!D66</f>
        <v>7333</v>
      </c>
      <c r="E66" s="37">
        <f t="shared" si="3"/>
        <v>9023.4344742942867</v>
      </c>
      <c r="F66" s="38">
        <f t="shared" si="4"/>
        <v>0.81041606900559116</v>
      </c>
      <c r="G66" s="39">
        <f t="shared" si="5"/>
        <v>1266.5332617155018</v>
      </c>
      <c r="H66" s="39">
        <f t="shared" si="6"/>
        <v>349.10975580033823</v>
      </c>
      <c r="I66" s="66">
        <f t="shared" si="7"/>
        <v>1615.64301751584</v>
      </c>
      <c r="J66" s="81">
        <f t="shared" si="8"/>
        <v>-126.82776722694076</v>
      </c>
      <c r="K66" s="37">
        <f t="shared" si="9"/>
        <v>1488.8152502888993</v>
      </c>
      <c r="L66" s="37">
        <f t="shared" si="10"/>
        <v>11847510.247443656</v>
      </c>
      <c r="M66" s="37">
        <f t="shared" si="11"/>
        <v>10917482.230368499</v>
      </c>
      <c r="N66" s="41">
        <f>'jan-mar'!M66</f>
        <v>9164899.7700111642</v>
      </c>
      <c r="O66" s="41">
        <f t="shared" si="12"/>
        <v>1752582.4603573345</v>
      </c>
    </row>
    <row r="67" spans="1:15" s="34" customFormat="1" x14ac:dyDescent="0.2">
      <c r="A67" s="33">
        <v>1822</v>
      </c>
      <c r="B67" s="34" t="s">
        <v>296</v>
      </c>
      <c r="C67" s="36">
        <v>17088632</v>
      </c>
      <c r="D67" s="36">
        <f>jan!D67</f>
        <v>2257</v>
      </c>
      <c r="E67" s="37">
        <f t="shared" si="3"/>
        <v>7571.3921134249003</v>
      </c>
      <c r="F67" s="38">
        <f t="shared" si="4"/>
        <v>0.68000469787216267</v>
      </c>
      <c r="G67" s="39">
        <f t="shared" si="5"/>
        <v>2137.7586782371336</v>
      </c>
      <c r="H67" s="39">
        <f t="shared" si="6"/>
        <v>857.32458210462346</v>
      </c>
      <c r="I67" s="66">
        <f t="shared" si="7"/>
        <v>2995.0832603417571</v>
      </c>
      <c r="J67" s="81">
        <f t="shared" si="8"/>
        <v>-126.82776722694076</v>
      </c>
      <c r="K67" s="37">
        <f t="shared" si="9"/>
        <v>2868.2554931148161</v>
      </c>
      <c r="L67" s="37">
        <f t="shared" si="10"/>
        <v>6759902.9185913457</v>
      </c>
      <c r="M67" s="37">
        <f t="shared" si="11"/>
        <v>6473652.6479601404</v>
      </c>
      <c r="N67" s="41">
        <f>'jan-mar'!M67</f>
        <v>6154678.3354582293</v>
      </c>
      <c r="O67" s="41">
        <f t="shared" si="12"/>
        <v>318974.31250191107</v>
      </c>
    </row>
    <row r="68" spans="1:15" s="34" customFormat="1" x14ac:dyDescent="0.2">
      <c r="A68" s="33">
        <v>1824</v>
      </c>
      <c r="B68" s="34" t="s">
        <v>297</v>
      </c>
      <c r="C68" s="36">
        <v>121959226</v>
      </c>
      <c r="D68" s="36">
        <f>jan!D68</f>
        <v>13233</v>
      </c>
      <c r="E68" s="37">
        <f t="shared" si="3"/>
        <v>9216.2945666137693</v>
      </c>
      <c r="F68" s="38">
        <f t="shared" si="4"/>
        <v>0.8277372916875827</v>
      </c>
      <c r="G68" s="39">
        <f t="shared" si="5"/>
        <v>1150.8172063238121</v>
      </c>
      <c r="H68" s="39">
        <f t="shared" si="6"/>
        <v>281.60872348851933</v>
      </c>
      <c r="I68" s="66">
        <f t="shared" si="7"/>
        <v>1432.4259298123316</v>
      </c>
      <c r="J68" s="81">
        <f t="shared" si="8"/>
        <v>-126.82776722694076</v>
      </c>
      <c r="K68" s="37">
        <f t="shared" si="9"/>
        <v>1305.5981625853908</v>
      </c>
      <c r="L68" s="37">
        <f t="shared" si="10"/>
        <v>18955292.329206582</v>
      </c>
      <c r="M68" s="37">
        <f t="shared" si="11"/>
        <v>17276980.485492475</v>
      </c>
      <c r="N68" s="41">
        <f>'jan-mar'!M68</f>
        <v>15123098.65142612</v>
      </c>
      <c r="O68" s="41">
        <f t="shared" si="12"/>
        <v>2153881.8340663556</v>
      </c>
    </row>
    <row r="69" spans="1:15" s="34" customFormat="1" x14ac:dyDescent="0.2">
      <c r="A69" s="33">
        <v>1825</v>
      </c>
      <c r="B69" s="34" t="s">
        <v>298</v>
      </c>
      <c r="C69" s="36">
        <v>13631782</v>
      </c>
      <c r="D69" s="36">
        <f>jan!D69</f>
        <v>1461</v>
      </c>
      <c r="E69" s="37">
        <f t="shared" si="3"/>
        <v>9330.446269678303</v>
      </c>
      <c r="F69" s="38">
        <f t="shared" si="4"/>
        <v>0.83798952710098251</v>
      </c>
      <c r="G69" s="39">
        <f t="shared" si="5"/>
        <v>1082.326184485092</v>
      </c>
      <c r="H69" s="39">
        <f t="shared" si="6"/>
        <v>241.65562741593257</v>
      </c>
      <c r="I69" s="66">
        <f t="shared" si="7"/>
        <v>1323.9818119010245</v>
      </c>
      <c r="J69" s="81">
        <f t="shared" si="8"/>
        <v>-126.82776722694076</v>
      </c>
      <c r="K69" s="37">
        <f t="shared" si="9"/>
        <v>1197.1540446740837</v>
      </c>
      <c r="L69" s="37">
        <f t="shared" si="10"/>
        <v>1934337.4271873967</v>
      </c>
      <c r="M69" s="37">
        <f t="shared" si="11"/>
        <v>1749042.0592688364</v>
      </c>
      <c r="N69" s="41">
        <f>'jan-mar'!M69</f>
        <v>2846805.8681012299</v>
      </c>
      <c r="O69" s="41">
        <f t="shared" si="12"/>
        <v>-1097763.8088323935</v>
      </c>
    </row>
    <row r="70" spans="1:15" s="34" customFormat="1" x14ac:dyDescent="0.2">
      <c r="A70" s="33">
        <v>1826</v>
      </c>
      <c r="B70" s="34" t="s">
        <v>397</v>
      </c>
      <c r="C70" s="36">
        <v>11808791</v>
      </c>
      <c r="D70" s="36">
        <f>jan!D70</f>
        <v>1273</v>
      </c>
      <c r="E70" s="37">
        <f t="shared" si="3"/>
        <v>9276.3479968578158</v>
      </c>
      <c r="F70" s="38">
        <f t="shared" si="4"/>
        <v>0.83313083280624733</v>
      </c>
      <c r="G70" s="39">
        <f t="shared" si="5"/>
        <v>1114.7851481773844</v>
      </c>
      <c r="H70" s="39">
        <f t="shared" si="6"/>
        <v>260.59002290310309</v>
      </c>
      <c r="I70" s="66">
        <f t="shared" si="7"/>
        <v>1375.3751710804875</v>
      </c>
      <c r="J70" s="81">
        <f t="shared" si="8"/>
        <v>-126.82776722694076</v>
      </c>
      <c r="K70" s="37">
        <f t="shared" si="9"/>
        <v>1248.5474038535467</v>
      </c>
      <c r="L70" s="37">
        <f t="shared" si="10"/>
        <v>1750852.5927854606</v>
      </c>
      <c r="M70" s="37">
        <f t="shared" si="11"/>
        <v>1589400.8451055649</v>
      </c>
      <c r="N70" s="41">
        <f>'jan-mar'!M70</f>
        <v>2619036.2557103802</v>
      </c>
      <c r="O70" s="41">
        <f t="shared" si="12"/>
        <v>-1029635.4106048152</v>
      </c>
    </row>
    <row r="71" spans="1:15" s="34" customFormat="1" x14ac:dyDescent="0.2">
      <c r="A71" s="33">
        <v>1827</v>
      </c>
      <c r="B71" s="34" t="s">
        <v>299</v>
      </c>
      <c r="C71" s="36">
        <v>14185051</v>
      </c>
      <c r="D71" s="36">
        <f>jan!D71</f>
        <v>1369</v>
      </c>
      <c r="E71" s="37">
        <f t="shared" si="3"/>
        <v>10361.615047479912</v>
      </c>
      <c r="F71" s="38">
        <f t="shared" si="4"/>
        <v>0.93060124271413747</v>
      </c>
      <c r="G71" s="39">
        <f t="shared" si="5"/>
        <v>463.62491780412637</v>
      </c>
      <c r="H71" s="39">
        <f t="shared" si="6"/>
        <v>0</v>
      </c>
      <c r="I71" s="66">
        <f t="shared" si="7"/>
        <v>463.62491780412637</v>
      </c>
      <c r="J71" s="81">
        <f t="shared" si="8"/>
        <v>-126.82776722694076</v>
      </c>
      <c r="K71" s="37">
        <f t="shared" si="9"/>
        <v>336.79715057718562</v>
      </c>
      <c r="L71" s="37">
        <f t="shared" si="10"/>
        <v>634702.512473849</v>
      </c>
      <c r="M71" s="37">
        <f t="shared" si="11"/>
        <v>461075.29914016713</v>
      </c>
      <c r="N71" s="41">
        <f>'jan-mar'!M71</f>
        <v>256240.95349504345</v>
      </c>
      <c r="O71" s="41">
        <f t="shared" si="12"/>
        <v>204834.34564512369</v>
      </c>
    </row>
    <row r="72" spans="1:15" s="34" customFormat="1" x14ac:dyDescent="0.2">
      <c r="A72" s="33">
        <v>1828</v>
      </c>
      <c r="B72" s="34" t="s">
        <v>300</v>
      </c>
      <c r="C72" s="36">
        <v>12556396</v>
      </c>
      <c r="D72" s="36">
        <f>jan!D72</f>
        <v>1698</v>
      </c>
      <c r="E72" s="37">
        <f t="shared" si="3"/>
        <v>7394.8150765606597</v>
      </c>
      <c r="F72" s="38">
        <f t="shared" si="4"/>
        <v>0.66414589505159194</v>
      </c>
      <c r="G72" s="39">
        <f t="shared" si="5"/>
        <v>2243.7049003556781</v>
      </c>
      <c r="H72" s="39">
        <f t="shared" si="6"/>
        <v>919.12654500710767</v>
      </c>
      <c r="I72" s="66">
        <f t="shared" si="7"/>
        <v>3162.8314453627859</v>
      </c>
      <c r="J72" s="81">
        <f t="shared" si="8"/>
        <v>-126.82776722694076</v>
      </c>
      <c r="K72" s="37">
        <f t="shared" si="9"/>
        <v>3036.0036781358449</v>
      </c>
      <c r="L72" s="37">
        <f t="shared" si="10"/>
        <v>5370487.7942260103</v>
      </c>
      <c r="M72" s="37">
        <f t="shared" si="11"/>
        <v>5155134.2454746645</v>
      </c>
      <c r="N72" s="41">
        <f>'jan-mar'!M72</f>
        <v>4681283.6321258629</v>
      </c>
      <c r="O72" s="41">
        <f t="shared" si="12"/>
        <v>473850.61334880162</v>
      </c>
    </row>
    <row r="73" spans="1:15" s="34" customFormat="1" x14ac:dyDescent="0.2">
      <c r="A73" s="33">
        <v>1832</v>
      </c>
      <c r="B73" s="34" t="s">
        <v>301</v>
      </c>
      <c r="C73" s="36">
        <v>68279102</v>
      </c>
      <c r="D73" s="36">
        <f>jan!D73</f>
        <v>4420</v>
      </c>
      <c r="E73" s="37">
        <f t="shared" ref="E73:E136" si="13">(C73)/D73</f>
        <v>15447.760633484162</v>
      </c>
      <c r="F73" s="38">
        <f t="shared" ref="F73:F136" si="14">IF(ISNUMBER(C73),E73/E$365,"")</f>
        <v>1.3874000507447206</v>
      </c>
      <c r="G73" s="39">
        <f t="shared" ref="G73:G136" si="15">(E$365-E73)*0.6</f>
        <v>-2588.0624337984232</v>
      </c>
      <c r="H73" s="39">
        <f t="shared" ref="H73:H136" si="16">IF(E73&gt;=E$365*0.9,0,IF(E73&lt;0.9*E$365,(E$365*0.9-E73)*0.35))</f>
        <v>0</v>
      </c>
      <c r="I73" s="66">
        <f t="shared" ref="I73:I136" si="17">G73+H73</f>
        <v>-2588.0624337984232</v>
      </c>
      <c r="J73" s="81">
        <f t="shared" ref="J73:J136" si="18">I$367</f>
        <v>-126.82776722694076</v>
      </c>
      <c r="K73" s="37">
        <f t="shared" ref="K73:K136" si="19">I73+J73</f>
        <v>-2714.8902010253641</v>
      </c>
      <c r="L73" s="37">
        <f t="shared" ref="L73:L136" si="20">(I73*D73)</f>
        <v>-11439235.957389031</v>
      </c>
      <c r="M73" s="37">
        <f t="shared" ref="M73:M136" si="21">(K73*D73)</f>
        <v>-11999814.68853211</v>
      </c>
      <c r="N73" s="41">
        <f>'jan-mar'!M73</f>
        <v>-2618833.1974813039</v>
      </c>
      <c r="O73" s="41">
        <f t="shared" ref="O73:O136" si="22">M73-N73</f>
        <v>-9380981.4910508059</v>
      </c>
    </row>
    <row r="74" spans="1:15" s="34" customFormat="1" x14ac:dyDescent="0.2">
      <c r="A74" s="33">
        <v>1833</v>
      </c>
      <c r="B74" s="34" t="s">
        <v>302</v>
      </c>
      <c r="C74" s="36">
        <v>268995585</v>
      </c>
      <c r="D74" s="36">
        <f>jan!D74</f>
        <v>26092</v>
      </c>
      <c r="E74" s="37">
        <f t="shared" si="13"/>
        <v>10309.504254177526</v>
      </c>
      <c r="F74" s="38">
        <f t="shared" si="14"/>
        <v>0.92592104867259029</v>
      </c>
      <c r="G74" s="39">
        <f t="shared" si="15"/>
        <v>494.89139378555842</v>
      </c>
      <c r="H74" s="39">
        <f t="shared" si="16"/>
        <v>0</v>
      </c>
      <c r="I74" s="66">
        <f t="shared" si="17"/>
        <v>494.89139378555842</v>
      </c>
      <c r="J74" s="81">
        <f t="shared" si="18"/>
        <v>-126.82776722694076</v>
      </c>
      <c r="K74" s="37">
        <f t="shared" si="19"/>
        <v>368.06362655861767</v>
      </c>
      <c r="L74" s="37">
        <f t="shared" si="20"/>
        <v>12912706.246652789</v>
      </c>
      <c r="M74" s="37">
        <f t="shared" si="21"/>
        <v>9603516.1441674531</v>
      </c>
      <c r="N74" s="41">
        <f>'jan-mar'!M74</f>
        <v>14165626.051606631</v>
      </c>
      <c r="O74" s="41">
        <f t="shared" si="22"/>
        <v>-4562109.9074391779</v>
      </c>
    </row>
    <row r="75" spans="1:15" s="34" customFormat="1" x14ac:dyDescent="0.2">
      <c r="A75" s="33">
        <v>1834</v>
      </c>
      <c r="B75" s="34" t="s">
        <v>303</v>
      </c>
      <c r="C75" s="36">
        <v>23392256</v>
      </c>
      <c r="D75" s="36">
        <f>jan!D75</f>
        <v>1869</v>
      </c>
      <c r="E75" s="37">
        <f t="shared" si="13"/>
        <v>12515.920813269127</v>
      </c>
      <c r="F75" s="38">
        <f t="shared" si="14"/>
        <v>1.1240845572016092</v>
      </c>
      <c r="G75" s="39">
        <f t="shared" si="15"/>
        <v>-828.95854166940262</v>
      </c>
      <c r="H75" s="39">
        <f t="shared" si="16"/>
        <v>0</v>
      </c>
      <c r="I75" s="66">
        <f t="shared" si="17"/>
        <v>-828.95854166940262</v>
      </c>
      <c r="J75" s="81">
        <f t="shared" si="18"/>
        <v>-126.82776722694076</v>
      </c>
      <c r="K75" s="37">
        <f t="shared" si="19"/>
        <v>-955.78630889634337</v>
      </c>
      <c r="L75" s="37">
        <f t="shared" si="20"/>
        <v>-1549323.5143801135</v>
      </c>
      <c r="M75" s="37">
        <f t="shared" si="21"/>
        <v>-1786364.6113272659</v>
      </c>
      <c r="N75" s="41">
        <f>'jan-mar'!M75</f>
        <v>-1588155.7774417554</v>
      </c>
      <c r="O75" s="41">
        <f t="shared" si="22"/>
        <v>-198208.83388551045</v>
      </c>
    </row>
    <row r="76" spans="1:15" s="34" customFormat="1" x14ac:dyDescent="0.2">
      <c r="A76" s="33">
        <v>1835</v>
      </c>
      <c r="B76" s="34" t="s">
        <v>304</v>
      </c>
      <c r="C76" s="36">
        <v>4371052</v>
      </c>
      <c r="D76" s="36">
        <f>jan!D76</f>
        <v>450</v>
      </c>
      <c r="E76" s="37">
        <f t="shared" si="13"/>
        <v>9713.4488888888882</v>
      </c>
      <c r="F76" s="38">
        <f t="shared" si="14"/>
        <v>0.87238790146317502</v>
      </c>
      <c r="G76" s="39">
        <f t="shared" si="15"/>
        <v>852.52461295874093</v>
      </c>
      <c r="H76" s="39">
        <f t="shared" si="16"/>
        <v>107.60471069222775</v>
      </c>
      <c r="I76" s="66">
        <f t="shared" si="17"/>
        <v>960.12932365096867</v>
      </c>
      <c r="J76" s="81">
        <f t="shared" si="18"/>
        <v>-126.82776722694076</v>
      </c>
      <c r="K76" s="37">
        <f t="shared" si="19"/>
        <v>833.30155642402792</v>
      </c>
      <c r="L76" s="37">
        <f t="shared" si="20"/>
        <v>432058.19564293593</v>
      </c>
      <c r="M76" s="37">
        <f t="shared" si="21"/>
        <v>374985.70039081259</v>
      </c>
      <c r="N76" s="41">
        <f>'jan-mar'!M76</f>
        <v>321866.69561639545</v>
      </c>
      <c r="O76" s="41">
        <f t="shared" si="22"/>
        <v>53119.004774417146</v>
      </c>
    </row>
    <row r="77" spans="1:15" s="34" customFormat="1" x14ac:dyDescent="0.2">
      <c r="A77" s="33">
        <v>1836</v>
      </c>
      <c r="B77" s="34" t="s">
        <v>305</v>
      </c>
      <c r="C77" s="36">
        <v>10647234</v>
      </c>
      <c r="D77" s="36">
        <f>jan!D77</f>
        <v>1153</v>
      </c>
      <c r="E77" s="37">
        <f t="shared" si="13"/>
        <v>9234.3746747614914</v>
      </c>
      <c r="F77" s="38">
        <f t="shared" si="14"/>
        <v>0.8293611091169677</v>
      </c>
      <c r="G77" s="39">
        <f t="shared" si="15"/>
        <v>1139.9691414351789</v>
      </c>
      <c r="H77" s="39">
        <f t="shared" si="16"/>
        <v>275.2806856368166</v>
      </c>
      <c r="I77" s="66">
        <f t="shared" si="17"/>
        <v>1415.2498270719955</v>
      </c>
      <c r="J77" s="81">
        <f t="shared" si="18"/>
        <v>-126.82776722694076</v>
      </c>
      <c r="K77" s="37">
        <f t="shared" si="19"/>
        <v>1288.4220598450547</v>
      </c>
      <c r="L77" s="37">
        <f t="shared" si="20"/>
        <v>1631783.0506140108</v>
      </c>
      <c r="M77" s="37">
        <f t="shared" si="21"/>
        <v>1485550.6350013481</v>
      </c>
      <c r="N77" s="41">
        <f>'jan-mar'!M77</f>
        <v>1585677.5435460075</v>
      </c>
      <c r="O77" s="41">
        <f t="shared" si="22"/>
        <v>-100126.90854465938</v>
      </c>
    </row>
    <row r="78" spans="1:15" s="34" customFormat="1" x14ac:dyDescent="0.2">
      <c r="A78" s="33">
        <v>1837</v>
      </c>
      <c r="B78" s="34" t="s">
        <v>306</v>
      </c>
      <c r="C78" s="36">
        <v>70555812</v>
      </c>
      <c r="D78" s="36">
        <f>jan!D78</f>
        <v>6214</v>
      </c>
      <c r="E78" s="37">
        <f t="shared" si="13"/>
        <v>11354.330865786933</v>
      </c>
      <c r="F78" s="38">
        <f t="shared" si="14"/>
        <v>1.019759406759537</v>
      </c>
      <c r="G78" s="39">
        <f t="shared" si="15"/>
        <v>-132.00457318008594</v>
      </c>
      <c r="H78" s="39">
        <f t="shared" si="16"/>
        <v>0</v>
      </c>
      <c r="I78" s="66">
        <f t="shared" si="17"/>
        <v>-132.00457318008594</v>
      </c>
      <c r="J78" s="81">
        <f t="shared" si="18"/>
        <v>-126.82776722694076</v>
      </c>
      <c r="K78" s="37">
        <f t="shared" si="19"/>
        <v>-258.83234040702672</v>
      </c>
      <c r="L78" s="37">
        <f t="shared" si="20"/>
        <v>-820276.41774105409</v>
      </c>
      <c r="M78" s="37">
        <f t="shared" si="21"/>
        <v>-1608384.1632892641</v>
      </c>
      <c r="N78" s="41">
        <f>'jan-mar'!M78</f>
        <v>1207628.8447174565</v>
      </c>
      <c r="O78" s="41">
        <f t="shared" si="22"/>
        <v>-2816013.0080067208</v>
      </c>
    </row>
    <row r="79" spans="1:15" s="34" customFormat="1" x14ac:dyDescent="0.2">
      <c r="A79" s="33">
        <v>1838</v>
      </c>
      <c r="B79" s="34" t="s">
        <v>307</v>
      </c>
      <c r="C79" s="36">
        <v>20927187</v>
      </c>
      <c r="D79" s="36">
        <f>jan!D79</f>
        <v>1894</v>
      </c>
      <c r="E79" s="37">
        <f t="shared" si="13"/>
        <v>11049.201161562831</v>
      </c>
      <c r="F79" s="38">
        <f t="shared" si="14"/>
        <v>0.99235498373872544</v>
      </c>
      <c r="G79" s="39">
        <f t="shared" si="15"/>
        <v>51.073249354375363</v>
      </c>
      <c r="H79" s="39">
        <f t="shared" si="16"/>
        <v>0</v>
      </c>
      <c r="I79" s="66">
        <f t="shared" si="17"/>
        <v>51.073249354375363</v>
      </c>
      <c r="J79" s="81">
        <f t="shared" si="18"/>
        <v>-126.82776722694076</v>
      </c>
      <c r="K79" s="37">
        <f t="shared" si="19"/>
        <v>-75.754517872565401</v>
      </c>
      <c r="L79" s="37">
        <f t="shared" si="20"/>
        <v>96732.734277186944</v>
      </c>
      <c r="M79" s="37">
        <f t="shared" si="21"/>
        <v>-143479.05685063888</v>
      </c>
      <c r="N79" s="41">
        <f>'jan-mar'!M79</f>
        <v>846834.61601140432</v>
      </c>
      <c r="O79" s="41">
        <f t="shared" si="22"/>
        <v>-990313.67286204314</v>
      </c>
    </row>
    <row r="80" spans="1:15" s="34" customFormat="1" x14ac:dyDescent="0.2">
      <c r="A80" s="33">
        <v>1839</v>
      </c>
      <c r="B80" s="34" t="s">
        <v>308</v>
      </c>
      <c r="C80" s="36">
        <v>12522853</v>
      </c>
      <c r="D80" s="36">
        <f>jan!D80</f>
        <v>1012</v>
      </c>
      <c r="E80" s="37">
        <f t="shared" si="13"/>
        <v>12374.360671936758</v>
      </c>
      <c r="F80" s="38">
        <f t="shared" si="14"/>
        <v>1.1113707048881387</v>
      </c>
      <c r="G80" s="39">
        <f t="shared" si="15"/>
        <v>-744.02245686998106</v>
      </c>
      <c r="H80" s="39">
        <f t="shared" si="16"/>
        <v>0</v>
      </c>
      <c r="I80" s="66">
        <f t="shared" si="17"/>
        <v>-744.02245686998106</v>
      </c>
      <c r="J80" s="81">
        <f t="shared" si="18"/>
        <v>-126.82776722694076</v>
      </c>
      <c r="K80" s="37">
        <f t="shared" si="19"/>
        <v>-870.85022409692181</v>
      </c>
      <c r="L80" s="37">
        <f t="shared" si="20"/>
        <v>-752950.72635242087</v>
      </c>
      <c r="M80" s="37">
        <f t="shared" si="21"/>
        <v>-881300.42678608489</v>
      </c>
      <c r="N80" s="41">
        <f>'jan-mar'!M80</f>
        <v>628594.70925287087</v>
      </c>
      <c r="O80" s="41">
        <f t="shared" si="22"/>
        <v>-1509895.1360389558</v>
      </c>
    </row>
    <row r="81" spans="1:15" s="34" customFormat="1" x14ac:dyDescent="0.2">
      <c r="A81" s="33">
        <v>1840</v>
      </c>
      <c r="B81" s="34" t="s">
        <v>309</v>
      </c>
      <c r="C81" s="36">
        <v>40268051</v>
      </c>
      <c r="D81" s="36">
        <f>jan!D81</f>
        <v>4617</v>
      </c>
      <c r="E81" s="37">
        <f t="shared" si="13"/>
        <v>8721.6917912064109</v>
      </c>
      <c r="F81" s="38">
        <f t="shared" si="14"/>
        <v>0.78331584239277463</v>
      </c>
      <c r="G81" s="39">
        <f t="shared" si="15"/>
        <v>1447.5788715682272</v>
      </c>
      <c r="H81" s="39">
        <f t="shared" si="16"/>
        <v>454.71969488109477</v>
      </c>
      <c r="I81" s="66">
        <f t="shared" si="17"/>
        <v>1902.2985664493219</v>
      </c>
      <c r="J81" s="81">
        <f t="shared" si="18"/>
        <v>-126.82776722694076</v>
      </c>
      <c r="K81" s="37">
        <f t="shared" si="19"/>
        <v>1775.4707992223812</v>
      </c>
      <c r="L81" s="37">
        <f t="shared" si="20"/>
        <v>8782912.4812965188</v>
      </c>
      <c r="M81" s="37">
        <f t="shared" si="21"/>
        <v>8197348.6800097339</v>
      </c>
      <c r="N81" s="41">
        <f>'jan-mar'!M81</f>
        <v>7766429.2580242166</v>
      </c>
      <c r="O81" s="41">
        <f t="shared" si="22"/>
        <v>430919.42198551726</v>
      </c>
    </row>
    <row r="82" spans="1:15" s="34" customFormat="1" x14ac:dyDescent="0.2">
      <c r="A82" s="33">
        <v>1841</v>
      </c>
      <c r="B82" s="34" t="s">
        <v>398</v>
      </c>
      <c r="C82" s="36">
        <v>98693172</v>
      </c>
      <c r="D82" s="36">
        <f>jan!D82</f>
        <v>9603</v>
      </c>
      <c r="E82" s="37">
        <f t="shared" si="13"/>
        <v>10277.327085285848</v>
      </c>
      <c r="F82" s="38">
        <f t="shared" si="14"/>
        <v>0.92303114075568682</v>
      </c>
      <c r="G82" s="39">
        <f t="shared" si="15"/>
        <v>514.19769512056519</v>
      </c>
      <c r="H82" s="39">
        <f t="shared" si="16"/>
        <v>0</v>
      </c>
      <c r="I82" s="66">
        <f t="shared" si="17"/>
        <v>514.19769512056519</v>
      </c>
      <c r="J82" s="81">
        <f t="shared" si="18"/>
        <v>-126.82776722694076</v>
      </c>
      <c r="K82" s="37">
        <f t="shared" si="19"/>
        <v>387.36992789362444</v>
      </c>
      <c r="L82" s="37">
        <f t="shared" si="20"/>
        <v>4937840.4662427874</v>
      </c>
      <c r="M82" s="37">
        <f t="shared" si="21"/>
        <v>3719913.4175624754</v>
      </c>
      <c r="N82" s="41">
        <f>'jan-mar'!M82</f>
        <v>6488192.9834538661</v>
      </c>
      <c r="O82" s="41">
        <f t="shared" si="22"/>
        <v>-2768279.5658913907</v>
      </c>
    </row>
    <row r="83" spans="1:15" s="34" customFormat="1" x14ac:dyDescent="0.2">
      <c r="A83" s="33">
        <v>1845</v>
      </c>
      <c r="B83" s="34" t="s">
        <v>310</v>
      </c>
      <c r="C83" s="36">
        <v>29073427</v>
      </c>
      <c r="D83" s="36">
        <f>jan!D83</f>
        <v>1869</v>
      </c>
      <c r="E83" s="37">
        <f t="shared" si="13"/>
        <v>15555.605671482075</v>
      </c>
      <c r="F83" s="38">
        <f t="shared" si="14"/>
        <v>1.3970858695983965</v>
      </c>
      <c r="G83" s="39">
        <f t="shared" si="15"/>
        <v>-2652.769456597171</v>
      </c>
      <c r="H83" s="39">
        <f t="shared" si="16"/>
        <v>0</v>
      </c>
      <c r="I83" s="66">
        <f t="shared" si="17"/>
        <v>-2652.769456597171</v>
      </c>
      <c r="J83" s="81">
        <f t="shared" si="18"/>
        <v>-126.82776722694076</v>
      </c>
      <c r="K83" s="37">
        <f t="shared" si="19"/>
        <v>-2779.597223824112</v>
      </c>
      <c r="L83" s="37">
        <f t="shared" si="20"/>
        <v>-4958026.1143801128</v>
      </c>
      <c r="M83" s="37">
        <f t="shared" si="21"/>
        <v>-5195067.211327265</v>
      </c>
      <c r="N83" s="41">
        <f>'jan-mar'!M83</f>
        <v>-1626137.5774417561</v>
      </c>
      <c r="O83" s="41">
        <f t="shared" si="22"/>
        <v>-3568929.6338855089</v>
      </c>
    </row>
    <row r="84" spans="1:15" s="34" customFormat="1" x14ac:dyDescent="0.2">
      <c r="A84" s="33">
        <v>1848</v>
      </c>
      <c r="B84" s="34" t="s">
        <v>311</v>
      </c>
      <c r="C84" s="36">
        <v>23604869</v>
      </c>
      <c r="D84" s="36">
        <f>jan!D84</f>
        <v>2591</v>
      </c>
      <c r="E84" s="37">
        <f t="shared" si="13"/>
        <v>9110.3315322269391</v>
      </c>
      <c r="F84" s="38">
        <f t="shared" si="14"/>
        <v>0.81822050004551838</v>
      </c>
      <c r="G84" s="39">
        <f t="shared" si="15"/>
        <v>1214.3950269559102</v>
      </c>
      <c r="H84" s="39">
        <f t="shared" si="16"/>
        <v>318.69578552390993</v>
      </c>
      <c r="I84" s="66">
        <f t="shared" si="17"/>
        <v>1533.0908124798202</v>
      </c>
      <c r="J84" s="81">
        <f t="shared" si="18"/>
        <v>-126.82776722694076</v>
      </c>
      <c r="K84" s="37">
        <f t="shared" si="19"/>
        <v>1406.2630452528795</v>
      </c>
      <c r="L84" s="37">
        <f t="shared" si="20"/>
        <v>3972238.295135214</v>
      </c>
      <c r="M84" s="37">
        <f t="shared" si="21"/>
        <v>3643627.5502502108</v>
      </c>
      <c r="N84" s="41">
        <f>'jan-mar'!M84</f>
        <v>3198044.4159823977</v>
      </c>
      <c r="O84" s="41">
        <f t="shared" si="22"/>
        <v>445583.13426781306</v>
      </c>
    </row>
    <row r="85" spans="1:15" s="34" customFormat="1" x14ac:dyDescent="0.2">
      <c r="A85" s="33">
        <v>1851</v>
      </c>
      <c r="B85" s="34" t="s">
        <v>312</v>
      </c>
      <c r="C85" s="36">
        <v>17886779</v>
      </c>
      <c r="D85" s="36">
        <f>jan!D85</f>
        <v>1976</v>
      </c>
      <c r="E85" s="37">
        <f t="shared" si="13"/>
        <v>9052.0136639676111</v>
      </c>
      <c r="F85" s="38">
        <f t="shared" si="14"/>
        <v>0.81298283386839387</v>
      </c>
      <c r="G85" s="39">
        <f t="shared" si="15"/>
        <v>1249.385747911507</v>
      </c>
      <c r="H85" s="39">
        <f t="shared" si="16"/>
        <v>339.10703941467472</v>
      </c>
      <c r="I85" s="66">
        <f t="shared" si="17"/>
        <v>1588.4927873261818</v>
      </c>
      <c r="J85" s="81">
        <f t="shared" si="18"/>
        <v>-126.82776722694076</v>
      </c>
      <c r="K85" s="37">
        <f t="shared" si="19"/>
        <v>1461.665020099241</v>
      </c>
      <c r="L85" s="37">
        <f t="shared" si="20"/>
        <v>3138861.7477565352</v>
      </c>
      <c r="M85" s="37">
        <f t="shared" si="21"/>
        <v>2888250.0797161004</v>
      </c>
      <c r="N85" s="41">
        <f>'jan-mar'!M85</f>
        <v>2520249.7536399923</v>
      </c>
      <c r="O85" s="41">
        <f t="shared" si="22"/>
        <v>368000.32607610803</v>
      </c>
    </row>
    <row r="86" spans="1:15" s="34" customFormat="1" x14ac:dyDescent="0.2">
      <c r="A86" s="33">
        <v>1853</v>
      </c>
      <c r="B86" s="34" t="s">
        <v>314</v>
      </c>
      <c r="C86" s="36">
        <v>11039164</v>
      </c>
      <c r="D86" s="36">
        <f>jan!D86</f>
        <v>1334</v>
      </c>
      <c r="E86" s="37">
        <f t="shared" si="13"/>
        <v>8275.2353823088451</v>
      </c>
      <c r="F86" s="38">
        <f t="shared" si="14"/>
        <v>0.74321853255893611</v>
      </c>
      <c r="G86" s="39">
        <f t="shared" si="15"/>
        <v>1715.4527169067667</v>
      </c>
      <c r="H86" s="39">
        <f t="shared" si="16"/>
        <v>610.97943799524273</v>
      </c>
      <c r="I86" s="66">
        <f t="shared" si="17"/>
        <v>2326.4321549020096</v>
      </c>
      <c r="J86" s="81">
        <f t="shared" si="18"/>
        <v>-126.82776722694076</v>
      </c>
      <c r="K86" s="37">
        <f t="shared" si="19"/>
        <v>2199.6043876750687</v>
      </c>
      <c r="L86" s="37">
        <f t="shared" si="20"/>
        <v>3103460.4946392807</v>
      </c>
      <c r="M86" s="37">
        <f t="shared" si="21"/>
        <v>2934272.2531585414</v>
      </c>
      <c r="N86" s="41">
        <f>'jan-mar'!M86</f>
        <v>3030207.5985606024</v>
      </c>
      <c r="O86" s="41">
        <f t="shared" si="22"/>
        <v>-95935.345402061008</v>
      </c>
    </row>
    <row r="87" spans="1:15" s="34" customFormat="1" x14ac:dyDescent="0.2">
      <c r="A87" s="33">
        <v>1856</v>
      </c>
      <c r="B87" s="34" t="s">
        <v>315</v>
      </c>
      <c r="C87" s="36">
        <v>3977924</v>
      </c>
      <c r="D87" s="36">
        <f>jan!D87</f>
        <v>469</v>
      </c>
      <c r="E87" s="37">
        <f t="shared" si="13"/>
        <v>8481.7142857142862</v>
      </c>
      <c r="F87" s="38">
        <f t="shared" si="14"/>
        <v>0.76176289299144317</v>
      </c>
      <c r="G87" s="39">
        <f t="shared" si="15"/>
        <v>1591.565374863502</v>
      </c>
      <c r="H87" s="39">
        <f t="shared" si="16"/>
        <v>538.71182180333835</v>
      </c>
      <c r="I87" s="66">
        <f t="shared" si="17"/>
        <v>2130.2771966668406</v>
      </c>
      <c r="J87" s="81">
        <f t="shared" si="18"/>
        <v>-126.82776722694076</v>
      </c>
      <c r="K87" s="37">
        <f t="shared" si="19"/>
        <v>2003.4494294398999</v>
      </c>
      <c r="L87" s="37">
        <f t="shared" si="20"/>
        <v>999100.00523674826</v>
      </c>
      <c r="M87" s="37">
        <f t="shared" si="21"/>
        <v>939617.782407313</v>
      </c>
      <c r="N87" s="41">
        <f>'jan-mar'!M87</f>
        <v>783452.44420908741</v>
      </c>
      <c r="O87" s="41">
        <f t="shared" si="22"/>
        <v>156165.3381982256</v>
      </c>
    </row>
    <row r="88" spans="1:15" s="34" customFormat="1" x14ac:dyDescent="0.2">
      <c r="A88" s="33">
        <v>1857</v>
      </c>
      <c r="B88" s="34" t="s">
        <v>316</v>
      </c>
      <c r="C88" s="36">
        <v>6983227</v>
      </c>
      <c r="D88" s="36">
        <f>jan!D88</f>
        <v>678</v>
      </c>
      <c r="E88" s="37">
        <f t="shared" si="13"/>
        <v>10299.744837758111</v>
      </c>
      <c r="F88" s="38">
        <f t="shared" si="14"/>
        <v>0.9250445323180978</v>
      </c>
      <c r="G88" s="39">
        <f t="shared" si="15"/>
        <v>500.74704363720701</v>
      </c>
      <c r="H88" s="39">
        <f t="shared" si="16"/>
        <v>0</v>
      </c>
      <c r="I88" s="66">
        <f t="shared" si="17"/>
        <v>500.74704363720701</v>
      </c>
      <c r="J88" s="81">
        <f t="shared" si="18"/>
        <v>-126.82776722694076</v>
      </c>
      <c r="K88" s="37">
        <f t="shared" si="19"/>
        <v>373.91927641026626</v>
      </c>
      <c r="L88" s="37">
        <f t="shared" si="20"/>
        <v>339506.49558602634</v>
      </c>
      <c r="M88" s="37">
        <f t="shared" si="21"/>
        <v>253517.26940616051</v>
      </c>
      <c r="N88" s="41">
        <f>'jan-mar'!M88</f>
        <v>144616.16644970013</v>
      </c>
      <c r="O88" s="41">
        <f t="shared" si="22"/>
        <v>108901.10295646038</v>
      </c>
    </row>
    <row r="89" spans="1:15" s="34" customFormat="1" x14ac:dyDescent="0.2">
      <c r="A89" s="33">
        <v>1859</v>
      </c>
      <c r="B89" s="34" t="s">
        <v>317</v>
      </c>
      <c r="C89" s="36">
        <v>11801015</v>
      </c>
      <c r="D89" s="36">
        <f>jan!D89</f>
        <v>1216</v>
      </c>
      <c r="E89" s="37">
        <f t="shared" si="13"/>
        <v>9704.7820723684217</v>
      </c>
      <c r="F89" s="38">
        <f t="shared" si="14"/>
        <v>0.87160951409910448</v>
      </c>
      <c r="G89" s="39">
        <f t="shared" si="15"/>
        <v>857.72470287102078</v>
      </c>
      <c r="H89" s="39">
        <f t="shared" si="16"/>
        <v>110.63809647439102</v>
      </c>
      <c r="I89" s="66">
        <f t="shared" si="17"/>
        <v>968.36279934541176</v>
      </c>
      <c r="J89" s="81">
        <f t="shared" si="18"/>
        <v>-126.82776722694076</v>
      </c>
      <c r="K89" s="37">
        <f t="shared" si="19"/>
        <v>841.53503211847101</v>
      </c>
      <c r="L89" s="37">
        <f t="shared" si="20"/>
        <v>1177529.1640040206</v>
      </c>
      <c r="M89" s="37">
        <f t="shared" si="21"/>
        <v>1023306.5990560608</v>
      </c>
      <c r="N89" s="41">
        <f>'jan-mar'!M89</f>
        <v>1020220.2599323035</v>
      </c>
      <c r="O89" s="41">
        <f t="shared" si="22"/>
        <v>3086.3391237573233</v>
      </c>
    </row>
    <row r="90" spans="1:15" s="34" customFormat="1" x14ac:dyDescent="0.2">
      <c r="A90" s="33">
        <v>1860</v>
      </c>
      <c r="B90" s="34" t="s">
        <v>318</v>
      </c>
      <c r="C90" s="36">
        <v>105732823</v>
      </c>
      <c r="D90" s="36">
        <f>jan!D90</f>
        <v>11566</v>
      </c>
      <c r="E90" s="37">
        <f t="shared" si="13"/>
        <v>9141.693152343074</v>
      </c>
      <c r="F90" s="38">
        <f t="shared" si="14"/>
        <v>0.82103716159102735</v>
      </c>
      <c r="G90" s="39">
        <f t="shared" si="15"/>
        <v>1195.5780548862294</v>
      </c>
      <c r="H90" s="39">
        <f t="shared" si="16"/>
        <v>307.71921848326269</v>
      </c>
      <c r="I90" s="66">
        <f t="shared" si="17"/>
        <v>1503.2972733694921</v>
      </c>
      <c r="J90" s="81">
        <f t="shared" si="18"/>
        <v>-126.82776722694076</v>
      </c>
      <c r="K90" s="37">
        <f t="shared" si="19"/>
        <v>1376.4695061425514</v>
      </c>
      <c r="L90" s="37">
        <f t="shared" si="20"/>
        <v>17387136.263791546</v>
      </c>
      <c r="M90" s="37">
        <f t="shared" si="21"/>
        <v>15920246.308044748</v>
      </c>
      <c r="N90" s="41">
        <f>'jan-mar'!M90</f>
        <v>15267469.159109389</v>
      </c>
      <c r="O90" s="41">
        <f t="shared" si="22"/>
        <v>652777.14893535897</v>
      </c>
    </row>
    <row r="91" spans="1:15" s="34" customFormat="1" x14ac:dyDescent="0.2">
      <c r="A91" s="33">
        <v>1865</v>
      </c>
      <c r="B91" s="34" t="s">
        <v>319</v>
      </c>
      <c r="C91" s="36">
        <v>96538221</v>
      </c>
      <c r="D91" s="36">
        <f>jan!D91</f>
        <v>9724</v>
      </c>
      <c r="E91" s="37">
        <f t="shared" si="13"/>
        <v>9927.8302139037442</v>
      </c>
      <c r="F91" s="38">
        <f t="shared" si="14"/>
        <v>0.89164199713835168</v>
      </c>
      <c r="G91" s="39">
        <f t="shared" si="15"/>
        <v>723.89581794982735</v>
      </c>
      <c r="H91" s="39">
        <f t="shared" si="16"/>
        <v>32.571246937028171</v>
      </c>
      <c r="I91" s="66">
        <f t="shared" si="17"/>
        <v>756.4670648868555</v>
      </c>
      <c r="J91" s="81">
        <f t="shared" si="18"/>
        <v>-126.82776722694076</v>
      </c>
      <c r="K91" s="37">
        <f t="shared" si="19"/>
        <v>629.63929765991475</v>
      </c>
      <c r="L91" s="37">
        <f t="shared" si="20"/>
        <v>7355885.7389597828</v>
      </c>
      <c r="M91" s="37">
        <f t="shared" si="21"/>
        <v>6122612.5304450113</v>
      </c>
      <c r="N91" s="41">
        <f>'jan-mar'!M91</f>
        <v>7347472.6823862791</v>
      </c>
      <c r="O91" s="41">
        <f t="shared" si="22"/>
        <v>-1224860.1519412678</v>
      </c>
    </row>
    <row r="92" spans="1:15" s="34" customFormat="1" x14ac:dyDescent="0.2">
      <c r="A92" s="33">
        <v>1866</v>
      </c>
      <c r="B92" s="34" t="s">
        <v>320</v>
      </c>
      <c r="C92" s="36">
        <v>83301023</v>
      </c>
      <c r="D92" s="36">
        <f>jan!D92</f>
        <v>8107</v>
      </c>
      <c r="E92" s="37">
        <f t="shared" si="13"/>
        <v>10275.197113605525</v>
      </c>
      <c r="F92" s="38">
        <f t="shared" si="14"/>
        <v>0.92283984294317678</v>
      </c>
      <c r="G92" s="39">
        <f t="shared" si="15"/>
        <v>515.47567812875855</v>
      </c>
      <c r="H92" s="39">
        <f t="shared" si="16"/>
        <v>0</v>
      </c>
      <c r="I92" s="66">
        <f t="shared" si="17"/>
        <v>515.47567812875855</v>
      </c>
      <c r="J92" s="81">
        <f t="shared" si="18"/>
        <v>-126.82776722694076</v>
      </c>
      <c r="K92" s="37">
        <f t="shared" si="19"/>
        <v>388.6479109018178</v>
      </c>
      <c r="L92" s="37">
        <f t="shared" si="20"/>
        <v>4178961.3225898454</v>
      </c>
      <c r="M92" s="37">
        <f t="shared" si="21"/>
        <v>3150768.613681037</v>
      </c>
      <c r="N92" s="41">
        <f>'jan-mar'!M92</f>
        <v>2325742.4129907419</v>
      </c>
      <c r="O92" s="41">
        <f t="shared" si="22"/>
        <v>825026.20069029508</v>
      </c>
    </row>
    <row r="93" spans="1:15" s="34" customFormat="1" x14ac:dyDescent="0.2">
      <c r="A93" s="33">
        <v>1867</v>
      </c>
      <c r="B93" s="34" t="s">
        <v>422</v>
      </c>
      <c r="C93" s="36">
        <v>37531489</v>
      </c>
      <c r="D93" s="36">
        <f>jan!D93</f>
        <v>2565</v>
      </c>
      <c r="E93" s="37">
        <f t="shared" si="13"/>
        <v>14632.159454191033</v>
      </c>
      <c r="F93" s="38">
        <f t="shared" si="14"/>
        <v>1.3141489728450548</v>
      </c>
      <c r="G93" s="39">
        <f t="shared" si="15"/>
        <v>-2098.7017262225459</v>
      </c>
      <c r="H93" s="39">
        <f t="shared" si="16"/>
        <v>0</v>
      </c>
      <c r="I93" s="66">
        <f t="shared" si="17"/>
        <v>-2098.7017262225459</v>
      </c>
      <c r="J93" s="81">
        <f t="shared" si="18"/>
        <v>-126.82776722694076</v>
      </c>
      <c r="K93" s="37">
        <f t="shared" si="19"/>
        <v>-2225.5294934494868</v>
      </c>
      <c r="L93" s="37">
        <f t="shared" si="20"/>
        <v>-5383169.9277608301</v>
      </c>
      <c r="M93" s="37">
        <f t="shared" si="21"/>
        <v>-5708483.1506979335</v>
      </c>
      <c r="N93" s="41">
        <f>'jan-mar'!M93</f>
        <v>-5400721.7517057788</v>
      </c>
      <c r="O93" s="41">
        <f t="shared" si="22"/>
        <v>-307761.39899215475</v>
      </c>
    </row>
    <row r="94" spans="1:15" s="34" customFormat="1" x14ac:dyDescent="0.2">
      <c r="A94" s="33">
        <v>1868</v>
      </c>
      <c r="B94" s="34" t="s">
        <v>321</v>
      </c>
      <c r="C94" s="36">
        <v>44624268</v>
      </c>
      <c r="D94" s="36">
        <f>jan!D94</f>
        <v>4458</v>
      </c>
      <c r="E94" s="37">
        <f t="shared" si="13"/>
        <v>10009.93001345895</v>
      </c>
      <c r="F94" s="38">
        <f t="shared" si="14"/>
        <v>0.89901557501617857</v>
      </c>
      <c r="G94" s="39">
        <f t="shared" si="15"/>
        <v>674.63593821670361</v>
      </c>
      <c r="H94" s="39">
        <f t="shared" si="16"/>
        <v>3.8363170927060306</v>
      </c>
      <c r="I94" s="66">
        <f t="shared" si="17"/>
        <v>678.47225530940966</v>
      </c>
      <c r="J94" s="81">
        <f t="shared" si="18"/>
        <v>-126.82776722694076</v>
      </c>
      <c r="K94" s="37">
        <f t="shared" si="19"/>
        <v>551.64448808246891</v>
      </c>
      <c r="L94" s="37">
        <f t="shared" si="20"/>
        <v>3024629.3141693482</v>
      </c>
      <c r="M94" s="37">
        <f t="shared" si="21"/>
        <v>2459231.1278716465</v>
      </c>
      <c r="N94" s="41">
        <f>'jan-mar'!M94</f>
        <v>1836920.2165674996</v>
      </c>
      <c r="O94" s="41">
        <f t="shared" si="22"/>
        <v>622310.91130414698</v>
      </c>
    </row>
    <row r="95" spans="1:15" s="34" customFormat="1" x14ac:dyDescent="0.2">
      <c r="A95" s="33">
        <v>1870</v>
      </c>
      <c r="B95" s="34" t="s">
        <v>385</v>
      </c>
      <c r="C95" s="36">
        <v>101425208</v>
      </c>
      <c r="D95" s="36">
        <f>jan!D95</f>
        <v>10468</v>
      </c>
      <c r="E95" s="37">
        <f t="shared" si="13"/>
        <v>9689.0722200993496</v>
      </c>
      <c r="F95" s="38">
        <f t="shared" si="14"/>
        <v>0.87019857497644226</v>
      </c>
      <c r="G95" s="39">
        <f t="shared" si="15"/>
        <v>867.15061423246402</v>
      </c>
      <c r="H95" s="39">
        <f t="shared" si="16"/>
        <v>116.13654476856627</v>
      </c>
      <c r="I95" s="66">
        <f t="shared" si="17"/>
        <v>983.28715900103032</v>
      </c>
      <c r="J95" s="81">
        <f t="shared" si="18"/>
        <v>-126.82776722694076</v>
      </c>
      <c r="K95" s="37">
        <f t="shared" si="19"/>
        <v>856.45939177408957</v>
      </c>
      <c r="L95" s="37">
        <f t="shared" si="20"/>
        <v>10293049.980422786</v>
      </c>
      <c r="M95" s="37">
        <f t="shared" si="21"/>
        <v>8965416.9130911697</v>
      </c>
      <c r="N95" s="41">
        <f>'jan-mar'!M95</f>
        <v>7044216.9878053823</v>
      </c>
      <c r="O95" s="41">
        <f t="shared" si="22"/>
        <v>1921199.9252857873</v>
      </c>
    </row>
    <row r="96" spans="1:15" s="34" customFormat="1" x14ac:dyDescent="0.2">
      <c r="A96" s="33">
        <v>1871</v>
      </c>
      <c r="B96" s="34" t="s">
        <v>322</v>
      </c>
      <c r="C96" s="36">
        <v>42858349</v>
      </c>
      <c r="D96" s="36">
        <f>jan!D96</f>
        <v>4572</v>
      </c>
      <c r="E96" s="37">
        <f t="shared" si="13"/>
        <v>9374.0920822397202</v>
      </c>
      <c r="F96" s="38">
        <f t="shared" si="14"/>
        <v>0.84190946112891207</v>
      </c>
      <c r="G96" s="39">
        <f t="shared" si="15"/>
        <v>1056.1386969482417</v>
      </c>
      <c r="H96" s="39">
        <f t="shared" si="16"/>
        <v>226.37959301943656</v>
      </c>
      <c r="I96" s="66">
        <f t="shared" si="17"/>
        <v>1282.5182899676781</v>
      </c>
      <c r="J96" s="81">
        <f t="shared" si="18"/>
        <v>-126.82776722694076</v>
      </c>
      <c r="K96" s="37">
        <f t="shared" si="19"/>
        <v>1155.6905227407374</v>
      </c>
      <c r="L96" s="37">
        <f t="shared" si="20"/>
        <v>5863673.6217322247</v>
      </c>
      <c r="M96" s="37">
        <f t="shared" si="21"/>
        <v>5283817.0699706515</v>
      </c>
      <c r="N96" s="41">
        <f>'jan-mar'!M96</f>
        <v>4140645.9534625709</v>
      </c>
      <c r="O96" s="41">
        <f t="shared" si="22"/>
        <v>1143171.1165080806</v>
      </c>
    </row>
    <row r="97" spans="1:15" s="34" customFormat="1" x14ac:dyDescent="0.2">
      <c r="A97" s="33">
        <v>1874</v>
      </c>
      <c r="B97" s="34" t="s">
        <v>323</v>
      </c>
      <c r="C97" s="36">
        <v>11101628</v>
      </c>
      <c r="D97" s="36">
        <f>jan!D97</f>
        <v>982</v>
      </c>
      <c r="E97" s="37">
        <f t="shared" si="13"/>
        <v>11305.12016293279</v>
      </c>
      <c r="F97" s="38">
        <f t="shared" si="14"/>
        <v>1.0153396767250731</v>
      </c>
      <c r="G97" s="39">
        <f t="shared" si="15"/>
        <v>-102.47815146760003</v>
      </c>
      <c r="H97" s="39">
        <f t="shared" si="16"/>
        <v>0</v>
      </c>
      <c r="I97" s="66">
        <f t="shared" si="17"/>
        <v>-102.47815146760003</v>
      </c>
      <c r="J97" s="81">
        <f t="shared" si="18"/>
        <v>-126.82776722694076</v>
      </c>
      <c r="K97" s="37">
        <f t="shared" si="19"/>
        <v>-229.30591869454079</v>
      </c>
      <c r="L97" s="37">
        <f t="shared" si="20"/>
        <v>-100633.54474118323</v>
      </c>
      <c r="M97" s="37">
        <f t="shared" si="21"/>
        <v>-225178.41215803905</v>
      </c>
      <c r="N97" s="41">
        <f>'jan-mar'!M97</f>
        <v>29147.678840126868</v>
      </c>
      <c r="O97" s="41">
        <f t="shared" si="22"/>
        <v>-254326.09099816592</v>
      </c>
    </row>
    <row r="98" spans="1:15" s="34" customFormat="1" x14ac:dyDescent="0.2">
      <c r="A98" s="33">
        <v>1875</v>
      </c>
      <c r="B98" s="34" t="s">
        <v>384</v>
      </c>
      <c r="C98" s="36">
        <v>27767943</v>
      </c>
      <c r="D98" s="36">
        <f>jan!D98</f>
        <v>2708</v>
      </c>
      <c r="E98" s="37">
        <f t="shared" si="13"/>
        <v>10254.040989660265</v>
      </c>
      <c r="F98" s="38">
        <f t="shared" si="14"/>
        <v>0.92093976123349564</v>
      </c>
      <c r="G98" s="39">
        <f t="shared" si="15"/>
        <v>528.16935249591472</v>
      </c>
      <c r="H98" s="39">
        <f t="shared" si="16"/>
        <v>0</v>
      </c>
      <c r="I98" s="66">
        <f t="shared" si="17"/>
        <v>528.16935249591472</v>
      </c>
      <c r="J98" s="81">
        <f t="shared" si="18"/>
        <v>-126.82776722694076</v>
      </c>
      <c r="K98" s="37">
        <f t="shared" si="19"/>
        <v>401.34158526897397</v>
      </c>
      <c r="L98" s="37">
        <f t="shared" si="20"/>
        <v>1430282.6065589371</v>
      </c>
      <c r="M98" s="37">
        <f t="shared" si="21"/>
        <v>1086833.0129083814</v>
      </c>
      <c r="N98" s="41">
        <f>'jan-mar'!M98</f>
        <v>2625245.9178426601</v>
      </c>
      <c r="O98" s="41">
        <f t="shared" si="22"/>
        <v>-1538412.9049342787</v>
      </c>
    </row>
    <row r="99" spans="1:15" s="34" customFormat="1" x14ac:dyDescent="0.2">
      <c r="A99" s="33">
        <v>3001</v>
      </c>
      <c r="B99" s="34" t="s">
        <v>63</v>
      </c>
      <c r="C99" s="36">
        <v>268614053</v>
      </c>
      <c r="D99" s="36">
        <f>jan!D99</f>
        <v>31444</v>
      </c>
      <c r="E99" s="37">
        <f t="shared" si="13"/>
        <v>8542.6171288640126</v>
      </c>
      <c r="F99" s="38">
        <f t="shared" si="14"/>
        <v>0.76723272189941283</v>
      </c>
      <c r="G99" s="39">
        <f t="shared" si="15"/>
        <v>1555.0236689736662</v>
      </c>
      <c r="H99" s="39">
        <f t="shared" si="16"/>
        <v>517.39582670093421</v>
      </c>
      <c r="I99" s="66">
        <f t="shared" si="17"/>
        <v>2072.4194956746005</v>
      </c>
      <c r="J99" s="81">
        <f t="shared" si="18"/>
        <v>-126.82776722694076</v>
      </c>
      <c r="K99" s="37">
        <f t="shared" si="19"/>
        <v>1945.5917284476598</v>
      </c>
      <c r="L99" s="37">
        <f t="shared" si="20"/>
        <v>65165158.621992141</v>
      </c>
      <c r="M99" s="37">
        <f t="shared" si="21"/>
        <v>61177186.309308216</v>
      </c>
      <c r="N99" s="41">
        <f>'jan-mar'!M99</f>
        <v>57948637.784137614</v>
      </c>
      <c r="O99" s="41">
        <f t="shared" si="22"/>
        <v>3228548.5251706019</v>
      </c>
    </row>
    <row r="100" spans="1:15" s="34" customFormat="1" x14ac:dyDescent="0.2">
      <c r="A100" s="33">
        <v>3002</v>
      </c>
      <c r="B100" s="34" t="s">
        <v>64</v>
      </c>
      <c r="C100" s="36">
        <v>489052427</v>
      </c>
      <c r="D100" s="36">
        <f>jan!D100</f>
        <v>50290</v>
      </c>
      <c r="E100" s="37">
        <f t="shared" si="13"/>
        <v>9724.645595545835</v>
      </c>
      <c r="F100" s="38">
        <f t="shared" si="14"/>
        <v>0.87339350426558704</v>
      </c>
      <c r="G100" s="39">
        <f t="shared" si="15"/>
        <v>845.80658896457282</v>
      </c>
      <c r="H100" s="39">
        <f t="shared" si="16"/>
        <v>103.68586336229636</v>
      </c>
      <c r="I100" s="66">
        <f t="shared" si="17"/>
        <v>949.49245232686917</v>
      </c>
      <c r="J100" s="81">
        <f t="shared" si="18"/>
        <v>-126.82776722694076</v>
      </c>
      <c r="K100" s="37">
        <f t="shared" si="19"/>
        <v>822.66468509992842</v>
      </c>
      <c r="L100" s="37">
        <f t="shared" si="20"/>
        <v>47749975.427518249</v>
      </c>
      <c r="M100" s="37">
        <f t="shared" si="21"/>
        <v>41371807.013675399</v>
      </c>
      <c r="N100" s="41">
        <f>'jan-mar'!M100</f>
        <v>35389778.764552265</v>
      </c>
      <c r="O100" s="41">
        <f t="shared" si="22"/>
        <v>5982028.2491231337</v>
      </c>
    </row>
    <row r="101" spans="1:15" s="34" customFormat="1" x14ac:dyDescent="0.2">
      <c r="A101" s="33">
        <v>3003</v>
      </c>
      <c r="B101" s="34" t="s">
        <v>65</v>
      </c>
      <c r="C101" s="36">
        <v>516878796</v>
      </c>
      <c r="D101" s="36">
        <f>jan!D101</f>
        <v>58182</v>
      </c>
      <c r="E101" s="37">
        <f t="shared" si="13"/>
        <v>8883.8265442920492</v>
      </c>
      <c r="F101" s="38">
        <f t="shared" si="14"/>
        <v>0.7978775494256316</v>
      </c>
      <c r="G101" s="39">
        <f t="shared" si="15"/>
        <v>1350.2980197168442</v>
      </c>
      <c r="H101" s="39">
        <f t="shared" si="16"/>
        <v>397.97253130112136</v>
      </c>
      <c r="I101" s="66">
        <f t="shared" si="17"/>
        <v>1748.2705510179655</v>
      </c>
      <c r="J101" s="81">
        <f t="shared" si="18"/>
        <v>-126.82776722694076</v>
      </c>
      <c r="K101" s="37">
        <f t="shared" si="19"/>
        <v>1621.4427837910248</v>
      </c>
      <c r="L101" s="37">
        <f t="shared" si="20"/>
        <v>101717877.19932728</v>
      </c>
      <c r="M101" s="37">
        <f t="shared" si="21"/>
        <v>94338784.046529397</v>
      </c>
      <c r="N101" s="41">
        <f>'jan-mar'!M101</f>
        <v>88597140.987895757</v>
      </c>
      <c r="O101" s="41">
        <f t="shared" si="22"/>
        <v>5741643.0586336404</v>
      </c>
    </row>
    <row r="102" spans="1:15" s="34" customFormat="1" x14ac:dyDescent="0.2">
      <c r="A102" s="33">
        <v>3004</v>
      </c>
      <c r="B102" s="34" t="s">
        <v>66</v>
      </c>
      <c r="C102" s="36">
        <v>784248535</v>
      </c>
      <c r="D102" s="36">
        <f>jan!D102</f>
        <v>83892</v>
      </c>
      <c r="E102" s="37">
        <f t="shared" si="13"/>
        <v>9348.3113407714682</v>
      </c>
      <c r="F102" s="38">
        <f t="shared" si="14"/>
        <v>0.8395940315420658</v>
      </c>
      <c r="G102" s="39">
        <f t="shared" si="15"/>
        <v>1071.6071418291929</v>
      </c>
      <c r="H102" s="39">
        <f t="shared" si="16"/>
        <v>235.40285253332476</v>
      </c>
      <c r="I102" s="66">
        <f t="shared" si="17"/>
        <v>1307.0099943625175</v>
      </c>
      <c r="J102" s="81">
        <f t="shared" si="18"/>
        <v>-126.82776722694076</v>
      </c>
      <c r="K102" s="37">
        <f t="shared" si="19"/>
        <v>1180.1822271355768</v>
      </c>
      <c r="L102" s="37">
        <f t="shared" si="20"/>
        <v>109647682.44706032</v>
      </c>
      <c r="M102" s="37">
        <f t="shared" si="21"/>
        <v>99007847.398857802</v>
      </c>
      <c r="N102" s="41">
        <f>'jan-mar'!M102</f>
        <v>93461149.294112533</v>
      </c>
      <c r="O102" s="41">
        <f t="shared" si="22"/>
        <v>5546698.1047452688</v>
      </c>
    </row>
    <row r="103" spans="1:15" s="34" customFormat="1" x14ac:dyDescent="0.2">
      <c r="A103" s="33">
        <v>3005</v>
      </c>
      <c r="B103" s="34" t="s">
        <v>138</v>
      </c>
      <c r="C103" s="36">
        <v>1027111743</v>
      </c>
      <c r="D103" s="36">
        <f>jan!D103</f>
        <v>102273</v>
      </c>
      <c r="E103" s="37">
        <f t="shared" si="13"/>
        <v>10042.843595083747</v>
      </c>
      <c r="F103" s="38">
        <f t="shared" si="14"/>
        <v>0.90197162190866165</v>
      </c>
      <c r="G103" s="39">
        <f t="shared" si="15"/>
        <v>654.88778924182589</v>
      </c>
      <c r="H103" s="39">
        <f t="shared" si="16"/>
        <v>0</v>
      </c>
      <c r="I103" s="66">
        <f t="shared" si="17"/>
        <v>654.88778924182589</v>
      </c>
      <c r="J103" s="81">
        <f t="shared" si="18"/>
        <v>-126.82776722694076</v>
      </c>
      <c r="K103" s="37">
        <f t="shared" si="19"/>
        <v>528.06002201488513</v>
      </c>
      <c r="L103" s="37">
        <f t="shared" si="20"/>
        <v>66977338.869129255</v>
      </c>
      <c r="M103" s="37">
        <f t="shared" si="21"/>
        <v>54006282.631528348</v>
      </c>
      <c r="N103" s="41">
        <f>'jan-mar'!M103</f>
        <v>45894583.921401501</v>
      </c>
      <c r="O103" s="41">
        <f t="shared" si="22"/>
        <v>8111698.710126847</v>
      </c>
    </row>
    <row r="104" spans="1:15" s="34" customFormat="1" x14ac:dyDescent="0.2">
      <c r="A104" s="33">
        <v>3006</v>
      </c>
      <c r="B104" s="34" t="s">
        <v>139</v>
      </c>
      <c r="C104" s="36">
        <v>301465106</v>
      </c>
      <c r="D104" s="36">
        <f>jan!D104</f>
        <v>27879</v>
      </c>
      <c r="E104" s="37">
        <f t="shared" si="13"/>
        <v>10813.340005021701</v>
      </c>
      <c r="F104" s="38">
        <f t="shared" si="14"/>
        <v>0.97117173340763407</v>
      </c>
      <c r="G104" s="39">
        <f t="shared" si="15"/>
        <v>192.58994327905347</v>
      </c>
      <c r="H104" s="39">
        <f t="shared" si="16"/>
        <v>0</v>
      </c>
      <c r="I104" s="66">
        <f t="shared" si="17"/>
        <v>192.58994327905347</v>
      </c>
      <c r="J104" s="81">
        <f t="shared" si="18"/>
        <v>-126.82776722694076</v>
      </c>
      <c r="K104" s="37">
        <f t="shared" si="19"/>
        <v>65.762176052112707</v>
      </c>
      <c r="L104" s="37">
        <f t="shared" si="20"/>
        <v>5369215.0286767315</v>
      </c>
      <c r="M104" s="37">
        <f t="shared" si="21"/>
        <v>1833383.7061568501</v>
      </c>
      <c r="N104" s="41">
        <f>'jan-mar'!M104</f>
        <v>853610.49122595729</v>
      </c>
      <c r="O104" s="41">
        <f t="shared" si="22"/>
        <v>979773.21493089281</v>
      </c>
    </row>
    <row r="105" spans="1:15" s="34" customFormat="1" x14ac:dyDescent="0.2">
      <c r="A105" s="33">
        <v>3007</v>
      </c>
      <c r="B105" s="34" t="s">
        <v>140</v>
      </c>
      <c r="C105" s="36">
        <v>298293387</v>
      </c>
      <c r="D105" s="36">
        <f>jan!D105</f>
        <v>31011</v>
      </c>
      <c r="E105" s="37">
        <f t="shared" si="13"/>
        <v>9618.9541453032798</v>
      </c>
      <c r="F105" s="38">
        <f t="shared" si="14"/>
        <v>0.86390110424017752</v>
      </c>
      <c r="G105" s="39">
        <f t="shared" si="15"/>
        <v>909.22145911010591</v>
      </c>
      <c r="H105" s="39">
        <f t="shared" si="16"/>
        <v>140.67787094719068</v>
      </c>
      <c r="I105" s="66">
        <f t="shared" si="17"/>
        <v>1049.8993300572965</v>
      </c>
      <c r="J105" s="81">
        <f t="shared" si="18"/>
        <v>-126.82776722694076</v>
      </c>
      <c r="K105" s="37">
        <f t="shared" si="19"/>
        <v>923.07156283035579</v>
      </c>
      <c r="L105" s="37">
        <f t="shared" si="20"/>
        <v>32558428.124406822</v>
      </c>
      <c r="M105" s="37">
        <f t="shared" si="21"/>
        <v>28625372.234932162</v>
      </c>
      <c r="N105" s="41">
        <f>'jan-mar'!M105</f>
        <v>26153667.113577869</v>
      </c>
      <c r="O105" s="41">
        <f t="shared" si="22"/>
        <v>2471705.1213542931</v>
      </c>
    </row>
    <row r="106" spans="1:15" s="34" customFormat="1" x14ac:dyDescent="0.2">
      <c r="A106" s="33">
        <v>3011</v>
      </c>
      <c r="B106" s="34" t="s">
        <v>67</v>
      </c>
      <c r="C106" s="36">
        <v>54136624</v>
      </c>
      <c r="D106" s="36">
        <f>jan!D106</f>
        <v>4741</v>
      </c>
      <c r="E106" s="37">
        <f t="shared" si="13"/>
        <v>11418.819658299937</v>
      </c>
      <c r="F106" s="38">
        <f t="shared" si="14"/>
        <v>1.0255512982917681</v>
      </c>
      <c r="G106" s="39">
        <f t="shared" si="15"/>
        <v>-170.69784868788847</v>
      </c>
      <c r="H106" s="39">
        <f t="shared" si="16"/>
        <v>0</v>
      </c>
      <c r="I106" s="66">
        <f t="shared" si="17"/>
        <v>-170.69784868788847</v>
      </c>
      <c r="J106" s="81">
        <f t="shared" si="18"/>
        <v>-126.82776722694076</v>
      </c>
      <c r="K106" s="37">
        <f t="shared" si="19"/>
        <v>-297.52561591482925</v>
      </c>
      <c r="L106" s="37">
        <f t="shared" si="20"/>
        <v>-809278.50062927918</v>
      </c>
      <c r="M106" s="37">
        <f t="shared" si="21"/>
        <v>-1410568.9450522054</v>
      </c>
      <c r="N106" s="41">
        <f>'jan-mar'!M106</f>
        <v>-1283559.8735427319</v>
      </c>
      <c r="O106" s="41">
        <f t="shared" si="22"/>
        <v>-127009.07150947349</v>
      </c>
    </row>
    <row r="107" spans="1:15" s="34" customFormat="1" x14ac:dyDescent="0.2">
      <c r="A107" s="33">
        <v>3012</v>
      </c>
      <c r="B107" s="34" t="s">
        <v>68</v>
      </c>
      <c r="C107" s="36">
        <v>11001780</v>
      </c>
      <c r="D107" s="36">
        <f>jan!D107</f>
        <v>1315</v>
      </c>
      <c r="E107" s="37">
        <f t="shared" si="13"/>
        <v>8366.3726235741451</v>
      </c>
      <c r="F107" s="38">
        <f t="shared" si="14"/>
        <v>0.75140378452886469</v>
      </c>
      <c r="G107" s="39">
        <f t="shared" si="15"/>
        <v>1660.7703721475866</v>
      </c>
      <c r="H107" s="39">
        <f t="shared" si="16"/>
        <v>579.08140355238777</v>
      </c>
      <c r="I107" s="66">
        <f t="shared" si="17"/>
        <v>2239.8517756999745</v>
      </c>
      <c r="J107" s="81">
        <f t="shared" si="18"/>
        <v>-126.82776722694076</v>
      </c>
      <c r="K107" s="37">
        <f t="shared" si="19"/>
        <v>2113.0240084730335</v>
      </c>
      <c r="L107" s="37">
        <f t="shared" si="20"/>
        <v>2945405.0850454667</v>
      </c>
      <c r="M107" s="37">
        <f t="shared" si="21"/>
        <v>2778626.5711420393</v>
      </c>
      <c r="N107" s="41">
        <f>'jan-mar'!M107</f>
        <v>2418695.6999679091</v>
      </c>
      <c r="O107" s="41">
        <f t="shared" si="22"/>
        <v>359930.87117413012</v>
      </c>
    </row>
    <row r="108" spans="1:15" s="34" customFormat="1" x14ac:dyDescent="0.2">
      <c r="A108" s="33">
        <v>3013</v>
      </c>
      <c r="B108" s="34" t="s">
        <v>69</v>
      </c>
      <c r="C108" s="36">
        <v>31071752</v>
      </c>
      <c r="D108" s="36">
        <f>jan!D108</f>
        <v>3578</v>
      </c>
      <c r="E108" s="37">
        <f t="shared" si="13"/>
        <v>8684.1117942984911</v>
      </c>
      <c r="F108" s="38">
        <f t="shared" si="14"/>
        <v>0.77994069366707386</v>
      </c>
      <c r="G108" s="39">
        <f t="shared" si="15"/>
        <v>1470.1268697129792</v>
      </c>
      <c r="H108" s="39">
        <f t="shared" si="16"/>
        <v>467.87269379886669</v>
      </c>
      <c r="I108" s="66">
        <f t="shared" si="17"/>
        <v>1937.999563511846</v>
      </c>
      <c r="J108" s="81">
        <f t="shared" si="18"/>
        <v>-126.82776722694076</v>
      </c>
      <c r="K108" s="37">
        <f t="shared" si="19"/>
        <v>1811.1717962849052</v>
      </c>
      <c r="L108" s="37">
        <f t="shared" si="20"/>
        <v>6934162.438245385</v>
      </c>
      <c r="M108" s="37">
        <f t="shared" si="21"/>
        <v>6480372.6871073907</v>
      </c>
      <c r="N108" s="41">
        <f>'jan-mar'!M108</f>
        <v>5793377.2560343565</v>
      </c>
      <c r="O108" s="41">
        <f t="shared" si="22"/>
        <v>686995.43107303418</v>
      </c>
    </row>
    <row r="109" spans="1:15" s="34" customFormat="1" x14ac:dyDescent="0.2">
      <c r="A109" s="33">
        <v>3014</v>
      </c>
      <c r="B109" s="34" t="s">
        <v>399</v>
      </c>
      <c r="C109" s="36">
        <v>428358000</v>
      </c>
      <c r="D109" s="36">
        <f>jan!D109</f>
        <v>45608</v>
      </c>
      <c r="E109" s="37">
        <f t="shared" si="13"/>
        <v>9392.1680406946143</v>
      </c>
      <c r="F109" s="38">
        <f t="shared" si="14"/>
        <v>0.84353290586453411</v>
      </c>
      <c r="G109" s="39">
        <f t="shared" si="15"/>
        <v>1045.2931218753051</v>
      </c>
      <c r="H109" s="39">
        <f t="shared" si="16"/>
        <v>220.05300756022359</v>
      </c>
      <c r="I109" s="66">
        <f t="shared" si="17"/>
        <v>1265.3461294355288</v>
      </c>
      <c r="J109" s="81">
        <f t="shared" si="18"/>
        <v>-126.82776722694076</v>
      </c>
      <c r="K109" s="37">
        <f t="shared" si="19"/>
        <v>1138.5183622085881</v>
      </c>
      <c r="L109" s="37">
        <f t="shared" si="20"/>
        <v>57709906.2712956</v>
      </c>
      <c r="M109" s="37">
        <f t="shared" si="21"/>
        <v>51925545.463609286</v>
      </c>
      <c r="N109" s="41">
        <f>'jan-mar'!M109</f>
        <v>59626780.716605671</v>
      </c>
      <c r="O109" s="41">
        <f t="shared" si="22"/>
        <v>-7701235.2529963851</v>
      </c>
    </row>
    <row r="110" spans="1:15" s="34" customFormat="1" x14ac:dyDescent="0.2">
      <c r="A110" s="33">
        <v>3015</v>
      </c>
      <c r="B110" s="34" t="s">
        <v>70</v>
      </c>
      <c r="C110" s="36">
        <v>35804142</v>
      </c>
      <c r="D110" s="36">
        <f>jan!D110</f>
        <v>3846</v>
      </c>
      <c r="E110" s="37">
        <f t="shared" si="13"/>
        <v>9309.449297971918</v>
      </c>
      <c r="F110" s="38">
        <f t="shared" si="14"/>
        <v>0.83610373923165349</v>
      </c>
      <c r="G110" s="39">
        <f t="shared" si="15"/>
        <v>1094.9243675089231</v>
      </c>
      <c r="H110" s="39">
        <f t="shared" si="16"/>
        <v>249.0045675131673</v>
      </c>
      <c r="I110" s="66">
        <f t="shared" si="17"/>
        <v>1343.9289350220904</v>
      </c>
      <c r="J110" s="81">
        <f t="shared" si="18"/>
        <v>-126.82776722694076</v>
      </c>
      <c r="K110" s="37">
        <f t="shared" si="19"/>
        <v>1217.1011677951496</v>
      </c>
      <c r="L110" s="37">
        <f t="shared" si="20"/>
        <v>5168750.6840949599</v>
      </c>
      <c r="M110" s="37">
        <f t="shared" si="21"/>
        <v>4680971.0913401451</v>
      </c>
      <c r="N110" s="41">
        <f>'jan-mar'!M110</f>
        <v>5120046.8598681241</v>
      </c>
      <c r="O110" s="41">
        <f t="shared" si="22"/>
        <v>-439075.76852797903</v>
      </c>
    </row>
    <row r="111" spans="1:15" s="34" customFormat="1" x14ac:dyDescent="0.2">
      <c r="A111" s="33">
        <v>3016</v>
      </c>
      <c r="B111" s="34" t="s">
        <v>71</v>
      </c>
      <c r="C111" s="36">
        <v>70805522</v>
      </c>
      <c r="D111" s="36">
        <f>jan!D111</f>
        <v>8312</v>
      </c>
      <c r="E111" s="37">
        <f t="shared" si="13"/>
        <v>8518.4699230028873</v>
      </c>
      <c r="F111" s="38">
        <f t="shared" si="14"/>
        <v>0.76506400402295571</v>
      </c>
      <c r="G111" s="39">
        <f t="shared" si="15"/>
        <v>1569.5119924903413</v>
      </c>
      <c r="H111" s="39">
        <f t="shared" si="16"/>
        <v>525.847348752328</v>
      </c>
      <c r="I111" s="66">
        <f t="shared" si="17"/>
        <v>2095.3593412426694</v>
      </c>
      <c r="J111" s="81">
        <f t="shared" si="18"/>
        <v>-126.82776722694076</v>
      </c>
      <c r="K111" s="37">
        <f t="shared" si="19"/>
        <v>1968.5315740157287</v>
      </c>
      <c r="L111" s="37">
        <f t="shared" si="20"/>
        <v>17416626.844409067</v>
      </c>
      <c r="M111" s="37">
        <f t="shared" si="21"/>
        <v>16362434.443218736</v>
      </c>
      <c r="N111" s="41">
        <f>'jan-mar'!M111</f>
        <v>14523660.565918833</v>
      </c>
      <c r="O111" s="41">
        <f t="shared" si="22"/>
        <v>1838773.877299903</v>
      </c>
    </row>
    <row r="112" spans="1:15" s="34" customFormat="1" x14ac:dyDescent="0.2">
      <c r="A112" s="33">
        <v>3017</v>
      </c>
      <c r="B112" s="34" t="s">
        <v>72</v>
      </c>
      <c r="C112" s="36">
        <v>71522162</v>
      </c>
      <c r="D112" s="36">
        <f>jan!D112</f>
        <v>7633</v>
      </c>
      <c r="E112" s="37">
        <f t="shared" si="13"/>
        <v>9370.1247216035626</v>
      </c>
      <c r="F112" s="38">
        <f t="shared" si="14"/>
        <v>0.84155314305287998</v>
      </c>
      <c r="G112" s="39">
        <f t="shared" si="15"/>
        <v>1058.5191133299361</v>
      </c>
      <c r="H112" s="39">
        <f t="shared" si="16"/>
        <v>227.76816924209169</v>
      </c>
      <c r="I112" s="66">
        <f t="shared" si="17"/>
        <v>1286.2872825720278</v>
      </c>
      <c r="J112" s="81">
        <f t="shared" si="18"/>
        <v>-126.82776722694076</v>
      </c>
      <c r="K112" s="37">
        <f t="shared" si="19"/>
        <v>1159.4595153450871</v>
      </c>
      <c r="L112" s="37">
        <f t="shared" si="20"/>
        <v>9818230.8278722893</v>
      </c>
      <c r="M112" s="37">
        <f t="shared" si="21"/>
        <v>8850154.4806290492</v>
      </c>
      <c r="N112" s="41">
        <f>'jan-mar'!M112</f>
        <v>8366756.350422103</v>
      </c>
      <c r="O112" s="41">
        <f t="shared" si="22"/>
        <v>483398.13020694628</v>
      </c>
    </row>
    <row r="113" spans="1:15" s="34" customFormat="1" x14ac:dyDescent="0.2">
      <c r="A113" s="33">
        <v>3018</v>
      </c>
      <c r="B113" s="34" t="s">
        <v>400</v>
      </c>
      <c r="C113" s="36">
        <v>52752776</v>
      </c>
      <c r="D113" s="36">
        <f>jan!D113</f>
        <v>5913</v>
      </c>
      <c r="E113" s="37">
        <f t="shared" si="13"/>
        <v>8921.4909521393547</v>
      </c>
      <c r="F113" s="38">
        <f t="shared" si="14"/>
        <v>0.80126027929816435</v>
      </c>
      <c r="G113" s="39">
        <f t="shared" si="15"/>
        <v>1327.6993750084609</v>
      </c>
      <c r="H113" s="39">
        <f t="shared" si="16"/>
        <v>384.78998855456445</v>
      </c>
      <c r="I113" s="66">
        <f t="shared" si="17"/>
        <v>1712.4893635630253</v>
      </c>
      <c r="J113" s="81">
        <f t="shared" si="18"/>
        <v>-126.82776722694076</v>
      </c>
      <c r="K113" s="37">
        <f t="shared" si="19"/>
        <v>1585.6615963360846</v>
      </c>
      <c r="L113" s="37">
        <f t="shared" si="20"/>
        <v>10125949.606748169</v>
      </c>
      <c r="M113" s="37">
        <f t="shared" si="21"/>
        <v>9376017.0191352684</v>
      </c>
      <c r="N113" s="41">
        <f>'jan-mar'!M113</f>
        <v>8310237.5093994346</v>
      </c>
      <c r="O113" s="41">
        <f t="shared" si="22"/>
        <v>1065779.5097358339</v>
      </c>
    </row>
    <row r="114" spans="1:15" s="34" customFormat="1" x14ac:dyDescent="0.2">
      <c r="A114" s="33">
        <v>3019</v>
      </c>
      <c r="B114" s="34" t="s">
        <v>73</v>
      </c>
      <c r="C114" s="36">
        <v>198456071</v>
      </c>
      <c r="D114" s="36">
        <f>jan!D114</f>
        <v>18699</v>
      </c>
      <c r="E114" s="37">
        <f t="shared" si="13"/>
        <v>10613.191668003637</v>
      </c>
      <c r="F114" s="38">
        <f t="shared" si="14"/>
        <v>0.95319593616920284</v>
      </c>
      <c r="G114" s="39">
        <f t="shared" si="15"/>
        <v>312.6789454898913</v>
      </c>
      <c r="H114" s="39">
        <f t="shared" si="16"/>
        <v>0</v>
      </c>
      <c r="I114" s="66">
        <f t="shared" si="17"/>
        <v>312.6789454898913</v>
      </c>
      <c r="J114" s="81">
        <f t="shared" si="18"/>
        <v>-126.82776722694076</v>
      </c>
      <c r="K114" s="37">
        <f t="shared" si="19"/>
        <v>185.85117826295055</v>
      </c>
      <c r="L114" s="37">
        <f t="shared" si="20"/>
        <v>5846783.6017154772</v>
      </c>
      <c r="M114" s="37">
        <f t="shared" si="21"/>
        <v>3475231.1823389125</v>
      </c>
      <c r="N114" s="41">
        <f>'jan-mar'!M114</f>
        <v>2330249.8552255845</v>
      </c>
      <c r="O114" s="41">
        <f t="shared" si="22"/>
        <v>1144981.327113328</v>
      </c>
    </row>
    <row r="115" spans="1:15" s="34" customFormat="1" x14ac:dyDescent="0.2">
      <c r="A115" s="33">
        <v>3020</v>
      </c>
      <c r="B115" s="34" t="s">
        <v>401</v>
      </c>
      <c r="C115" s="36">
        <v>753308750</v>
      </c>
      <c r="D115" s="36">
        <f>jan!D115</f>
        <v>61032</v>
      </c>
      <c r="E115" s="37">
        <f t="shared" si="13"/>
        <v>12342.848833398873</v>
      </c>
      <c r="F115" s="38">
        <f t="shared" si="14"/>
        <v>1.1085405518695999</v>
      </c>
      <c r="G115" s="39">
        <f t="shared" si="15"/>
        <v>-725.1153537472502</v>
      </c>
      <c r="H115" s="39">
        <f t="shared" si="16"/>
        <v>0</v>
      </c>
      <c r="I115" s="66">
        <f t="shared" si="17"/>
        <v>-725.1153537472502</v>
      </c>
      <c r="J115" s="81">
        <f t="shared" si="18"/>
        <v>-126.82776722694076</v>
      </c>
      <c r="K115" s="37">
        <f t="shared" si="19"/>
        <v>-851.94312097419095</v>
      </c>
      <c r="L115" s="37">
        <f t="shared" si="20"/>
        <v>-44255240.269902177</v>
      </c>
      <c r="M115" s="37">
        <f t="shared" si="21"/>
        <v>-51995792.559296824</v>
      </c>
      <c r="N115" s="41">
        <f>'jan-mar'!M115</f>
        <v>-53708247.646669477</v>
      </c>
      <c r="O115" s="41">
        <f t="shared" si="22"/>
        <v>1712455.0873726532</v>
      </c>
    </row>
    <row r="116" spans="1:15" s="34" customFormat="1" x14ac:dyDescent="0.2">
      <c r="A116" s="33">
        <v>3021</v>
      </c>
      <c r="B116" s="34" t="s">
        <v>74</v>
      </c>
      <c r="C116" s="36">
        <v>210806932</v>
      </c>
      <c r="D116" s="36">
        <f>jan!D116</f>
        <v>20780</v>
      </c>
      <c r="E116" s="37">
        <f t="shared" si="13"/>
        <v>10144.703176130895</v>
      </c>
      <c r="F116" s="38">
        <f t="shared" si="14"/>
        <v>0.91111987266594796</v>
      </c>
      <c r="G116" s="39">
        <f t="shared" si="15"/>
        <v>593.77204061353655</v>
      </c>
      <c r="H116" s="39">
        <f t="shared" si="16"/>
        <v>0</v>
      </c>
      <c r="I116" s="66">
        <f t="shared" si="17"/>
        <v>593.77204061353655</v>
      </c>
      <c r="J116" s="81">
        <f t="shared" si="18"/>
        <v>-126.82776722694076</v>
      </c>
      <c r="K116" s="37">
        <f t="shared" si="19"/>
        <v>466.9442733865958</v>
      </c>
      <c r="L116" s="37">
        <f t="shared" si="20"/>
        <v>12338583.00394929</v>
      </c>
      <c r="M116" s="37">
        <f t="shared" si="21"/>
        <v>9703102.0009734612</v>
      </c>
      <c r="N116" s="41">
        <f>'jan-mar'!M116</f>
        <v>7301470.7982666269</v>
      </c>
      <c r="O116" s="41">
        <f t="shared" si="22"/>
        <v>2401631.2027068343</v>
      </c>
    </row>
    <row r="117" spans="1:15" s="34" customFormat="1" x14ac:dyDescent="0.2">
      <c r="A117" s="33">
        <v>3022</v>
      </c>
      <c r="B117" s="34" t="s">
        <v>75</v>
      </c>
      <c r="C117" s="36">
        <v>207957298</v>
      </c>
      <c r="D117" s="36">
        <f>jan!D117</f>
        <v>16084</v>
      </c>
      <c r="E117" s="37">
        <f t="shared" si="13"/>
        <v>12929.451504600846</v>
      </c>
      <c r="F117" s="38">
        <f t="shared" si="14"/>
        <v>1.1612247301852918</v>
      </c>
      <c r="G117" s="39">
        <f t="shared" si="15"/>
        <v>-1077.0769564684335</v>
      </c>
      <c r="H117" s="39">
        <f t="shared" si="16"/>
        <v>0</v>
      </c>
      <c r="I117" s="66">
        <f t="shared" si="17"/>
        <v>-1077.0769564684335</v>
      </c>
      <c r="J117" s="81">
        <f t="shared" si="18"/>
        <v>-126.82776722694076</v>
      </c>
      <c r="K117" s="37">
        <f t="shared" si="19"/>
        <v>-1203.9047236953743</v>
      </c>
      <c r="L117" s="37">
        <f t="shared" si="20"/>
        <v>-17323705.767838284</v>
      </c>
      <c r="M117" s="37">
        <f t="shared" si="21"/>
        <v>-19363603.575916398</v>
      </c>
      <c r="N117" s="41">
        <f>'jan-mar'!M117</f>
        <v>-19538981.979974955</v>
      </c>
      <c r="O117" s="41">
        <f t="shared" si="22"/>
        <v>175378.404058557</v>
      </c>
    </row>
    <row r="118" spans="1:15" s="34" customFormat="1" x14ac:dyDescent="0.2">
      <c r="A118" s="33">
        <v>3023</v>
      </c>
      <c r="B118" s="34" t="s">
        <v>76</v>
      </c>
      <c r="C118" s="36">
        <v>228271209</v>
      </c>
      <c r="D118" s="36">
        <f>jan!D118</f>
        <v>19939</v>
      </c>
      <c r="E118" s="37">
        <f t="shared" si="13"/>
        <v>11448.478308841968</v>
      </c>
      <c r="F118" s="38">
        <f t="shared" si="14"/>
        <v>1.0282150120974987</v>
      </c>
      <c r="G118" s="39">
        <f t="shared" si="15"/>
        <v>-188.49303901310705</v>
      </c>
      <c r="H118" s="39">
        <f t="shared" si="16"/>
        <v>0</v>
      </c>
      <c r="I118" s="66">
        <f t="shared" si="17"/>
        <v>-188.49303901310705</v>
      </c>
      <c r="J118" s="81">
        <f t="shared" si="18"/>
        <v>-126.82776722694076</v>
      </c>
      <c r="K118" s="37">
        <f t="shared" si="19"/>
        <v>-315.32080624004783</v>
      </c>
      <c r="L118" s="37">
        <f t="shared" si="20"/>
        <v>-3758362.7048823414</v>
      </c>
      <c r="M118" s="37">
        <f t="shared" si="21"/>
        <v>-6287181.5556203136</v>
      </c>
      <c r="N118" s="41">
        <f>'jan-mar'!M118</f>
        <v>-7631428.9494976867</v>
      </c>
      <c r="O118" s="41">
        <f t="shared" si="22"/>
        <v>1344247.3938773731</v>
      </c>
    </row>
    <row r="119" spans="1:15" s="34" customFormat="1" x14ac:dyDescent="0.2">
      <c r="A119" s="33">
        <v>3024</v>
      </c>
      <c r="B119" s="34" t="s">
        <v>77</v>
      </c>
      <c r="C119" s="36">
        <v>2224461975</v>
      </c>
      <c r="D119" s="36">
        <f>jan!D119</f>
        <v>128982</v>
      </c>
      <c r="E119" s="37">
        <f t="shared" si="13"/>
        <v>17246.297739219426</v>
      </c>
      <c r="F119" s="38">
        <f t="shared" si="14"/>
        <v>1.5489309373869335</v>
      </c>
      <c r="G119" s="39">
        <f t="shared" si="15"/>
        <v>-3667.184697239582</v>
      </c>
      <c r="H119" s="39">
        <f t="shared" si="16"/>
        <v>0</v>
      </c>
      <c r="I119" s="66">
        <f t="shared" si="17"/>
        <v>-3667.184697239582</v>
      </c>
      <c r="J119" s="81">
        <f t="shared" si="18"/>
        <v>-126.82776722694076</v>
      </c>
      <c r="K119" s="37">
        <f t="shared" si="19"/>
        <v>-3794.0124644665229</v>
      </c>
      <c r="L119" s="37">
        <f t="shared" si="20"/>
        <v>-473000816.61935574</v>
      </c>
      <c r="M119" s="37">
        <f t="shared" si="21"/>
        <v>-489359315.69182104</v>
      </c>
      <c r="N119" s="41">
        <f>'jan-mar'!M119</f>
        <v>-477639047.24098045</v>
      </c>
      <c r="O119" s="41">
        <f t="shared" si="22"/>
        <v>-11720268.450840592</v>
      </c>
    </row>
    <row r="120" spans="1:15" s="34" customFormat="1" x14ac:dyDescent="0.2">
      <c r="A120" s="33">
        <v>3025</v>
      </c>
      <c r="B120" s="34" t="s">
        <v>78</v>
      </c>
      <c r="C120" s="36">
        <v>1388854917</v>
      </c>
      <c r="D120" s="36">
        <f>jan!D120</f>
        <v>96088</v>
      </c>
      <c r="E120" s="37">
        <f t="shared" si="13"/>
        <v>14453.989228623761</v>
      </c>
      <c r="F120" s="38">
        <f t="shared" si="14"/>
        <v>1.2981470819653229</v>
      </c>
      <c r="G120" s="39">
        <f t="shared" si="15"/>
        <v>-1991.7995908821827</v>
      </c>
      <c r="H120" s="39">
        <f t="shared" si="16"/>
        <v>0</v>
      </c>
      <c r="I120" s="66">
        <f t="shared" si="17"/>
        <v>-1991.7995908821827</v>
      </c>
      <c r="J120" s="81">
        <f t="shared" si="18"/>
        <v>-126.82776722694076</v>
      </c>
      <c r="K120" s="37">
        <f t="shared" si="19"/>
        <v>-2118.6273581091236</v>
      </c>
      <c r="L120" s="37">
        <f t="shared" si="20"/>
        <v>-191388039.08868718</v>
      </c>
      <c r="M120" s="37">
        <f t="shared" si="21"/>
        <v>-203574665.58598948</v>
      </c>
      <c r="N120" s="41">
        <f>'jan-mar'!M120</f>
        <v>-205405857.33891037</v>
      </c>
      <c r="O120" s="41">
        <f t="shared" si="22"/>
        <v>1831191.7529208958</v>
      </c>
    </row>
    <row r="121" spans="1:15" s="34" customFormat="1" x14ac:dyDescent="0.2">
      <c r="A121" s="33">
        <v>3026</v>
      </c>
      <c r="B121" s="34" t="s">
        <v>79</v>
      </c>
      <c r="C121" s="36">
        <v>154417438</v>
      </c>
      <c r="D121" s="36">
        <f>jan!D121</f>
        <v>17754</v>
      </c>
      <c r="E121" s="37">
        <f t="shared" si="13"/>
        <v>8697.6139461529801</v>
      </c>
      <c r="F121" s="38">
        <f t="shared" si="14"/>
        <v>0.78115335397509789</v>
      </c>
      <c r="G121" s="39">
        <f t="shared" si="15"/>
        <v>1462.0255786002856</v>
      </c>
      <c r="H121" s="39">
        <f t="shared" si="16"/>
        <v>463.14694064979557</v>
      </c>
      <c r="I121" s="66">
        <f t="shared" si="17"/>
        <v>1925.1725192500812</v>
      </c>
      <c r="J121" s="81">
        <f t="shared" si="18"/>
        <v>-126.82776722694076</v>
      </c>
      <c r="K121" s="37">
        <f t="shared" si="19"/>
        <v>1798.3447520231405</v>
      </c>
      <c r="L121" s="37">
        <f t="shared" si="20"/>
        <v>34179512.906765945</v>
      </c>
      <c r="M121" s="37">
        <f t="shared" si="21"/>
        <v>31927812.727418836</v>
      </c>
      <c r="N121" s="41">
        <f>'jan-mar'!M121</f>
        <v>29387887.379718833</v>
      </c>
      <c r="O121" s="41">
        <f t="shared" si="22"/>
        <v>2539925.3477000035</v>
      </c>
    </row>
    <row r="122" spans="1:15" s="34" customFormat="1" x14ac:dyDescent="0.2">
      <c r="A122" s="33">
        <v>3027</v>
      </c>
      <c r="B122" s="34" t="s">
        <v>80</v>
      </c>
      <c r="C122" s="36">
        <v>205259072</v>
      </c>
      <c r="D122" s="36">
        <f>jan!D122</f>
        <v>19024</v>
      </c>
      <c r="E122" s="37">
        <f t="shared" si="13"/>
        <v>10789.48023549201</v>
      </c>
      <c r="F122" s="38">
        <f t="shared" si="14"/>
        <v>0.96902883087038894</v>
      </c>
      <c r="G122" s="39">
        <f t="shared" si="15"/>
        <v>206.90580499686766</v>
      </c>
      <c r="H122" s="39">
        <f t="shared" si="16"/>
        <v>0</v>
      </c>
      <c r="I122" s="66">
        <f t="shared" si="17"/>
        <v>206.90580499686766</v>
      </c>
      <c r="J122" s="81">
        <f t="shared" si="18"/>
        <v>-126.82776722694076</v>
      </c>
      <c r="K122" s="37">
        <f t="shared" si="19"/>
        <v>80.078037769926894</v>
      </c>
      <c r="L122" s="37">
        <f t="shared" si="20"/>
        <v>3936176.0342604103</v>
      </c>
      <c r="M122" s="37">
        <f t="shared" si="21"/>
        <v>1523404.5905350891</v>
      </c>
      <c r="N122" s="41">
        <f>'jan-mar'!M122</f>
        <v>625391.97011666768</v>
      </c>
      <c r="O122" s="41">
        <f t="shared" si="22"/>
        <v>898012.62041842146</v>
      </c>
    </row>
    <row r="123" spans="1:15" s="34" customFormat="1" x14ac:dyDescent="0.2">
      <c r="A123" s="33">
        <v>3028</v>
      </c>
      <c r="B123" s="34" t="s">
        <v>81</v>
      </c>
      <c r="C123" s="36">
        <v>101149055</v>
      </c>
      <c r="D123" s="36">
        <f>jan!D123</f>
        <v>11249</v>
      </c>
      <c r="E123" s="37">
        <f t="shared" si="13"/>
        <v>8991.8263845675174</v>
      </c>
      <c r="F123" s="38">
        <f t="shared" si="14"/>
        <v>0.8075772714393078</v>
      </c>
      <c r="G123" s="39">
        <f t="shared" si="15"/>
        <v>1285.4981155515634</v>
      </c>
      <c r="H123" s="39">
        <f t="shared" si="16"/>
        <v>360.1725872047075</v>
      </c>
      <c r="I123" s="66">
        <f t="shared" si="17"/>
        <v>1645.6707027562709</v>
      </c>
      <c r="J123" s="81">
        <f t="shared" si="18"/>
        <v>-126.82776722694076</v>
      </c>
      <c r="K123" s="37">
        <f t="shared" si="19"/>
        <v>1518.8429355293301</v>
      </c>
      <c r="L123" s="37">
        <f t="shared" si="20"/>
        <v>18512149.735305291</v>
      </c>
      <c r="M123" s="37">
        <f t="shared" si="21"/>
        <v>17085464.181769434</v>
      </c>
      <c r="N123" s="41">
        <f>'jan-mar'!M123</f>
        <v>14586039.003641833</v>
      </c>
      <c r="O123" s="41">
        <f t="shared" si="22"/>
        <v>2499425.1781276017</v>
      </c>
    </row>
    <row r="124" spans="1:15" s="34" customFormat="1" x14ac:dyDescent="0.2">
      <c r="A124" s="33">
        <v>3029</v>
      </c>
      <c r="B124" s="34" t="s">
        <v>82</v>
      </c>
      <c r="C124" s="36">
        <v>486540101</v>
      </c>
      <c r="D124" s="36">
        <f>jan!D124</f>
        <v>44693</v>
      </c>
      <c r="E124" s="37">
        <f t="shared" si="13"/>
        <v>10886.270803034033</v>
      </c>
      <c r="F124" s="38">
        <f t="shared" si="14"/>
        <v>0.97772182149249465</v>
      </c>
      <c r="G124" s="39">
        <f t="shared" si="15"/>
        <v>148.83146447165419</v>
      </c>
      <c r="H124" s="39">
        <f t="shared" si="16"/>
        <v>0</v>
      </c>
      <c r="I124" s="66">
        <f t="shared" si="17"/>
        <v>148.83146447165419</v>
      </c>
      <c r="J124" s="81">
        <f t="shared" si="18"/>
        <v>-126.82776722694076</v>
      </c>
      <c r="K124" s="37">
        <f t="shared" si="19"/>
        <v>22.003697244713422</v>
      </c>
      <c r="L124" s="37">
        <f t="shared" si="20"/>
        <v>6651724.6416316405</v>
      </c>
      <c r="M124" s="37">
        <f t="shared" si="21"/>
        <v>983411.24095797702</v>
      </c>
      <c r="N124" s="41">
        <f>'jan-mar'!M124</f>
        <v>-1883213.6399167294</v>
      </c>
      <c r="O124" s="41">
        <f t="shared" si="22"/>
        <v>2866624.8808747064</v>
      </c>
    </row>
    <row r="125" spans="1:15" s="34" customFormat="1" x14ac:dyDescent="0.2">
      <c r="A125" s="33">
        <v>3030</v>
      </c>
      <c r="B125" s="34" t="s">
        <v>402</v>
      </c>
      <c r="C125" s="36">
        <v>971271008</v>
      </c>
      <c r="D125" s="36">
        <f>jan!D125</f>
        <v>89095</v>
      </c>
      <c r="E125" s="37">
        <f t="shared" si="13"/>
        <v>10901.52093832426</v>
      </c>
      <c r="F125" s="38">
        <f t="shared" si="14"/>
        <v>0.97909147234205951</v>
      </c>
      <c r="G125" s="39">
        <f t="shared" si="15"/>
        <v>139.68138329751781</v>
      </c>
      <c r="H125" s="39">
        <f t="shared" si="16"/>
        <v>0</v>
      </c>
      <c r="I125" s="66">
        <f t="shared" si="17"/>
        <v>139.68138329751781</v>
      </c>
      <c r="J125" s="81">
        <f t="shared" si="18"/>
        <v>-126.82776722694076</v>
      </c>
      <c r="K125" s="37">
        <f t="shared" si="19"/>
        <v>12.853616070577047</v>
      </c>
      <c r="L125" s="37">
        <f t="shared" si="20"/>
        <v>12444912.844892349</v>
      </c>
      <c r="M125" s="37">
        <f t="shared" si="21"/>
        <v>1145192.923808062</v>
      </c>
      <c r="N125" s="41">
        <f>'jan-mar'!M125</f>
        <v>-3661340.371628277</v>
      </c>
      <c r="O125" s="41">
        <f t="shared" si="22"/>
        <v>4806533.2954363395</v>
      </c>
    </row>
    <row r="126" spans="1:15" s="34" customFormat="1" x14ac:dyDescent="0.2">
      <c r="A126" s="33">
        <v>3031</v>
      </c>
      <c r="B126" s="34" t="s">
        <v>83</v>
      </c>
      <c r="C126" s="36">
        <v>289676910</v>
      </c>
      <c r="D126" s="36">
        <f>jan!D126</f>
        <v>24947</v>
      </c>
      <c r="E126" s="37">
        <f t="shared" si="13"/>
        <v>11611.693189561871</v>
      </c>
      <c r="F126" s="38">
        <f t="shared" si="14"/>
        <v>1.042873727957081</v>
      </c>
      <c r="G126" s="39">
        <f t="shared" si="15"/>
        <v>-286.42196744504872</v>
      </c>
      <c r="H126" s="39">
        <f t="shared" si="16"/>
        <v>0</v>
      </c>
      <c r="I126" s="66">
        <f t="shared" si="17"/>
        <v>-286.42196744504872</v>
      </c>
      <c r="J126" s="81">
        <f t="shared" si="18"/>
        <v>-126.82776722694076</v>
      </c>
      <c r="K126" s="37">
        <f t="shared" si="19"/>
        <v>-413.24973467198947</v>
      </c>
      <c r="L126" s="37">
        <f t="shared" si="20"/>
        <v>-7145368.8218516307</v>
      </c>
      <c r="M126" s="37">
        <f t="shared" si="21"/>
        <v>-10309341.130862121</v>
      </c>
      <c r="N126" s="41">
        <f>'jan-mar'!M126</f>
        <v>-11858327.076960666</v>
      </c>
      <c r="O126" s="41">
        <f t="shared" si="22"/>
        <v>1548985.9460985456</v>
      </c>
    </row>
    <row r="127" spans="1:15" s="34" customFormat="1" x14ac:dyDescent="0.2">
      <c r="A127" s="33">
        <v>3032</v>
      </c>
      <c r="B127" s="34" t="s">
        <v>84</v>
      </c>
      <c r="C127" s="36">
        <v>82076005</v>
      </c>
      <c r="D127" s="36">
        <f>jan!D127</f>
        <v>6989</v>
      </c>
      <c r="E127" s="37">
        <f t="shared" si="13"/>
        <v>11743.597796537417</v>
      </c>
      <c r="F127" s="38">
        <f t="shared" si="14"/>
        <v>1.0547203938106844</v>
      </c>
      <c r="G127" s="39">
        <f t="shared" si="15"/>
        <v>-365.56473163037623</v>
      </c>
      <c r="H127" s="39">
        <f t="shared" si="16"/>
        <v>0</v>
      </c>
      <c r="I127" s="66">
        <f t="shared" si="17"/>
        <v>-365.56473163037623</v>
      </c>
      <c r="J127" s="81">
        <f t="shared" si="18"/>
        <v>-126.82776722694076</v>
      </c>
      <c r="K127" s="37">
        <f t="shared" si="19"/>
        <v>-492.39249885731698</v>
      </c>
      <c r="L127" s="37">
        <f t="shared" si="20"/>
        <v>-2554931.9093646994</v>
      </c>
      <c r="M127" s="37">
        <f t="shared" si="21"/>
        <v>-3441331.1745137884</v>
      </c>
      <c r="N127" s="41">
        <f>'jan-mar'!M127</f>
        <v>-3266643.1582345832</v>
      </c>
      <c r="O127" s="41">
        <f t="shared" si="22"/>
        <v>-174688.01627920521</v>
      </c>
    </row>
    <row r="128" spans="1:15" s="34" customFormat="1" x14ac:dyDescent="0.2">
      <c r="A128" s="33">
        <v>3033</v>
      </c>
      <c r="B128" s="34" t="s">
        <v>85</v>
      </c>
      <c r="C128" s="36">
        <v>410342667</v>
      </c>
      <c r="D128" s="36">
        <f>jan!D128</f>
        <v>41565</v>
      </c>
      <c r="E128" s="37">
        <f t="shared" si="13"/>
        <v>9872.312450378924</v>
      </c>
      <c r="F128" s="38">
        <f t="shared" si="14"/>
        <v>0.88665581501402413</v>
      </c>
      <c r="G128" s="39">
        <f t="shared" si="15"/>
        <v>757.20647606471937</v>
      </c>
      <c r="H128" s="39">
        <f t="shared" si="16"/>
        <v>52.002464170715207</v>
      </c>
      <c r="I128" s="66">
        <f t="shared" si="17"/>
        <v>809.20894023543462</v>
      </c>
      <c r="J128" s="81">
        <f t="shared" si="18"/>
        <v>-126.82776722694076</v>
      </c>
      <c r="K128" s="37">
        <f t="shared" si="19"/>
        <v>682.38117300849387</v>
      </c>
      <c r="L128" s="37">
        <f t="shared" si="20"/>
        <v>33634769.600885838</v>
      </c>
      <c r="M128" s="37">
        <f t="shared" si="21"/>
        <v>28363173.456098046</v>
      </c>
      <c r="N128" s="41">
        <f>'jan-mar'!M128</f>
        <v>21713602.835223887</v>
      </c>
      <c r="O128" s="41">
        <f t="shared" si="22"/>
        <v>6649570.620874159</v>
      </c>
    </row>
    <row r="129" spans="1:15" s="34" customFormat="1" x14ac:dyDescent="0.2">
      <c r="A129" s="33">
        <v>3034</v>
      </c>
      <c r="B129" s="34" t="s">
        <v>86</v>
      </c>
      <c r="C129" s="36">
        <v>220265792</v>
      </c>
      <c r="D129" s="36">
        <f>jan!D129</f>
        <v>23898</v>
      </c>
      <c r="E129" s="37">
        <f t="shared" si="13"/>
        <v>9216.9132144949363</v>
      </c>
      <c r="F129" s="38">
        <f t="shared" si="14"/>
        <v>0.82779285392227087</v>
      </c>
      <c r="G129" s="39">
        <f t="shared" si="15"/>
        <v>1150.4460175951119</v>
      </c>
      <c r="H129" s="39">
        <f t="shared" si="16"/>
        <v>281.39219673011092</v>
      </c>
      <c r="I129" s="66">
        <f t="shared" si="17"/>
        <v>1431.8382143252229</v>
      </c>
      <c r="J129" s="81">
        <f t="shared" si="18"/>
        <v>-126.82776722694076</v>
      </c>
      <c r="K129" s="37">
        <f t="shared" si="19"/>
        <v>1305.0104470982822</v>
      </c>
      <c r="L129" s="37">
        <f t="shared" si="20"/>
        <v>34218069.645944178</v>
      </c>
      <c r="M129" s="37">
        <f t="shared" si="21"/>
        <v>31187139.664754748</v>
      </c>
      <c r="N129" s="41">
        <f>'jan-mar'!M129</f>
        <v>34019076.632534683</v>
      </c>
      <c r="O129" s="41">
        <f t="shared" si="22"/>
        <v>-2831936.9677799344</v>
      </c>
    </row>
    <row r="130" spans="1:15" s="34" customFormat="1" x14ac:dyDescent="0.2">
      <c r="A130" s="33">
        <v>3035</v>
      </c>
      <c r="B130" s="34" t="s">
        <v>87</v>
      </c>
      <c r="C130" s="36">
        <v>237636501</v>
      </c>
      <c r="D130" s="36">
        <f>jan!D130</f>
        <v>26716</v>
      </c>
      <c r="E130" s="37">
        <f t="shared" si="13"/>
        <v>8894.9131980835446</v>
      </c>
      <c r="F130" s="38">
        <f t="shared" si="14"/>
        <v>0.79887326811896564</v>
      </c>
      <c r="G130" s="39">
        <f t="shared" si="15"/>
        <v>1343.6460274419471</v>
      </c>
      <c r="H130" s="39">
        <f t="shared" si="16"/>
        <v>394.09220247409803</v>
      </c>
      <c r="I130" s="66">
        <f t="shared" si="17"/>
        <v>1737.7382299160452</v>
      </c>
      <c r="J130" s="81">
        <f t="shared" si="18"/>
        <v>-126.82776722694076</v>
      </c>
      <c r="K130" s="37">
        <f t="shared" si="19"/>
        <v>1610.9104626891044</v>
      </c>
      <c r="L130" s="37">
        <f t="shared" si="20"/>
        <v>46425414.550437063</v>
      </c>
      <c r="M130" s="37">
        <f t="shared" si="21"/>
        <v>43037083.921202116</v>
      </c>
      <c r="N130" s="41">
        <f>'jan-mar'!M130</f>
        <v>39008884.594861351</v>
      </c>
      <c r="O130" s="41">
        <f t="shared" si="22"/>
        <v>4028199.3263407648</v>
      </c>
    </row>
    <row r="131" spans="1:15" s="34" customFormat="1" x14ac:dyDescent="0.2">
      <c r="A131" s="33">
        <v>3036</v>
      </c>
      <c r="B131" s="34" t="s">
        <v>88</v>
      </c>
      <c r="C131" s="36">
        <v>136442036</v>
      </c>
      <c r="D131" s="36">
        <f>jan!D131</f>
        <v>15074</v>
      </c>
      <c r="E131" s="37">
        <f t="shared" si="13"/>
        <v>9051.4817566671081</v>
      </c>
      <c r="F131" s="38">
        <f t="shared" si="14"/>
        <v>0.81293506201115073</v>
      </c>
      <c r="G131" s="39">
        <f t="shared" si="15"/>
        <v>1249.7048922918088</v>
      </c>
      <c r="H131" s="39">
        <f t="shared" si="16"/>
        <v>339.29320696985076</v>
      </c>
      <c r="I131" s="66">
        <f t="shared" si="17"/>
        <v>1588.9980992616597</v>
      </c>
      <c r="J131" s="81">
        <f t="shared" si="18"/>
        <v>-126.82776722694076</v>
      </c>
      <c r="K131" s="37">
        <f t="shared" si="19"/>
        <v>1462.170332034719</v>
      </c>
      <c r="L131" s="37">
        <f t="shared" si="20"/>
        <v>23952557.34827026</v>
      </c>
      <c r="M131" s="37">
        <f t="shared" si="21"/>
        <v>22040755.585091352</v>
      </c>
      <c r="N131" s="41">
        <f>'jan-mar'!M131</f>
        <v>19543845.241381209</v>
      </c>
      <c r="O131" s="41">
        <f t="shared" si="22"/>
        <v>2496910.3437101431</v>
      </c>
    </row>
    <row r="132" spans="1:15" s="34" customFormat="1" x14ac:dyDescent="0.2">
      <c r="A132" s="33">
        <v>3037</v>
      </c>
      <c r="B132" s="34" t="s">
        <v>89</v>
      </c>
      <c r="C132" s="36">
        <v>22831375</v>
      </c>
      <c r="D132" s="36">
        <f>jan!D132</f>
        <v>2905</v>
      </c>
      <c r="E132" s="37">
        <f t="shared" si="13"/>
        <v>7859.3373493975905</v>
      </c>
      <c r="F132" s="38">
        <f t="shared" si="14"/>
        <v>0.70586574300865157</v>
      </c>
      <c r="G132" s="39">
        <f t="shared" si="15"/>
        <v>1964.9915366535195</v>
      </c>
      <c r="H132" s="39">
        <f t="shared" si="16"/>
        <v>756.54374951418185</v>
      </c>
      <c r="I132" s="66">
        <f t="shared" si="17"/>
        <v>2721.5352861677011</v>
      </c>
      <c r="J132" s="81">
        <f t="shared" si="18"/>
        <v>-126.82776722694076</v>
      </c>
      <c r="K132" s="37">
        <f t="shared" si="19"/>
        <v>2594.7075189407601</v>
      </c>
      <c r="L132" s="37">
        <f t="shared" si="20"/>
        <v>7906060.0063171713</v>
      </c>
      <c r="M132" s="37">
        <f t="shared" si="21"/>
        <v>7537625.342522908</v>
      </c>
      <c r="N132" s="41">
        <f>'jan-mar'!M132</f>
        <v>6711514.0611458374</v>
      </c>
      <c r="O132" s="41">
        <f t="shared" si="22"/>
        <v>826111.28137707058</v>
      </c>
    </row>
    <row r="133" spans="1:15" s="34" customFormat="1" x14ac:dyDescent="0.2">
      <c r="A133" s="33">
        <v>3038</v>
      </c>
      <c r="B133" s="34" t="s">
        <v>141</v>
      </c>
      <c r="C133" s="36">
        <v>82073097</v>
      </c>
      <c r="D133" s="36">
        <f>jan!D133</f>
        <v>6859</v>
      </c>
      <c r="E133" s="37">
        <f t="shared" si="13"/>
        <v>11965.752587840792</v>
      </c>
      <c r="F133" s="38">
        <f t="shared" si="14"/>
        <v>1.0746726429450606</v>
      </c>
      <c r="G133" s="39">
        <f t="shared" si="15"/>
        <v>-498.85760641240154</v>
      </c>
      <c r="H133" s="39">
        <f t="shared" si="16"/>
        <v>0</v>
      </c>
      <c r="I133" s="66">
        <f t="shared" si="17"/>
        <v>-498.85760641240154</v>
      </c>
      <c r="J133" s="81">
        <f t="shared" si="18"/>
        <v>-126.82776722694076</v>
      </c>
      <c r="K133" s="37">
        <f t="shared" si="19"/>
        <v>-625.68537363934229</v>
      </c>
      <c r="L133" s="37">
        <f t="shared" si="20"/>
        <v>-3421664.322382662</v>
      </c>
      <c r="M133" s="37">
        <f t="shared" si="21"/>
        <v>-4291575.9777922491</v>
      </c>
      <c r="N133" s="41">
        <f>'jan-mar'!M133</f>
        <v>-4332631.7641910138</v>
      </c>
      <c r="O133" s="41">
        <f t="shared" si="22"/>
        <v>41055.7863987647</v>
      </c>
    </row>
    <row r="134" spans="1:15" s="34" customFormat="1" x14ac:dyDescent="0.2">
      <c r="A134" s="33">
        <v>3039</v>
      </c>
      <c r="B134" s="34" t="s">
        <v>142</v>
      </c>
      <c r="C134" s="36">
        <v>11896498</v>
      </c>
      <c r="D134" s="36">
        <f>jan!D134</f>
        <v>1057</v>
      </c>
      <c r="E134" s="37">
        <f t="shared" si="13"/>
        <v>11254.964995269631</v>
      </c>
      <c r="F134" s="38">
        <f t="shared" si="14"/>
        <v>1.0108351220642411</v>
      </c>
      <c r="G134" s="39">
        <f t="shared" si="15"/>
        <v>-72.385050869704713</v>
      </c>
      <c r="H134" s="39">
        <f t="shared" si="16"/>
        <v>0</v>
      </c>
      <c r="I134" s="66">
        <f t="shared" si="17"/>
        <v>-72.385050869704713</v>
      </c>
      <c r="J134" s="81">
        <f t="shared" si="18"/>
        <v>-126.82776722694076</v>
      </c>
      <c r="K134" s="37">
        <f t="shared" si="19"/>
        <v>-199.21281809664549</v>
      </c>
      <c r="L134" s="37">
        <f t="shared" si="20"/>
        <v>-76510.998769277881</v>
      </c>
      <c r="M134" s="37">
        <f t="shared" si="21"/>
        <v>-210567.9487281543</v>
      </c>
      <c r="N134" s="41">
        <f>'jan-mar'!M134</f>
        <v>-258408.94080039329</v>
      </c>
      <c r="O134" s="41">
        <f t="shared" si="22"/>
        <v>47840.992072238994</v>
      </c>
    </row>
    <row r="135" spans="1:15" s="34" customFormat="1" x14ac:dyDescent="0.2">
      <c r="A135" s="33">
        <v>3040</v>
      </c>
      <c r="B135" s="34" t="s">
        <v>403</v>
      </c>
      <c r="C135" s="36">
        <v>36691267</v>
      </c>
      <c r="D135" s="36">
        <f>jan!D135</f>
        <v>3273</v>
      </c>
      <c r="E135" s="37">
        <f t="shared" si="13"/>
        <v>11210.286281698747</v>
      </c>
      <c r="F135" s="38">
        <f t="shared" si="14"/>
        <v>1.0068224207448608</v>
      </c>
      <c r="G135" s="39">
        <f t="shared" si="15"/>
        <v>-45.5778227271745</v>
      </c>
      <c r="H135" s="39">
        <f t="shared" si="16"/>
        <v>0</v>
      </c>
      <c r="I135" s="66">
        <f t="shared" si="17"/>
        <v>-45.5778227271745</v>
      </c>
      <c r="J135" s="81">
        <f t="shared" si="18"/>
        <v>-126.82776722694076</v>
      </c>
      <c r="K135" s="37">
        <f t="shared" si="19"/>
        <v>-172.40558995411527</v>
      </c>
      <c r="L135" s="37">
        <f t="shared" si="20"/>
        <v>-149176.21378604215</v>
      </c>
      <c r="M135" s="37">
        <f t="shared" si="21"/>
        <v>-564283.49591981934</v>
      </c>
      <c r="N135" s="41">
        <f>'jan-mar'!M135</f>
        <v>365090.0468877122</v>
      </c>
      <c r="O135" s="41">
        <f t="shared" si="22"/>
        <v>-929373.54280753154</v>
      </c>
    </row>
    <row r="136" spans="1:15" s="34" customFormat="1" x14ac:dyDescent="0.2">
      <c r="A136" s="33">
        <v>3041</v>
      </c>
      <c r="B136" s="34" t="s">
        <v>143</v>
      </c>
      <c r="C136" s="36">
        <v>49751399</v>
      </c>
      <c r="D136" s="36">
        <f>jan!D136</f>
        <v>4667</v>
      </c>
      <c r="E136" s="37">
        <f t="shared" si="13"/>
        <v>10660.252624812514</v>
      </c>
      <c r="F136" s="38">
        <f t="shared" si="14"/>
        <v>0.95742259240850291</v>
      </c>
      <c r="G136" s="39">
        <f t="shared" si="15"/>
        <v>284.44237140456534</v>
      </c>
      <c r="H136" s="39">
        <f t="shared" si="16"/>
        <v>0</v>
      </c>
      <c r="I136" s="66">
        <f t="shared" si="17"/>
        <v>284.44237140456534</v>
      </c>
      <c r="J136" s="81">
        <f t="shared" si="18"/>
        <v>-126.82776722694076</v>
      </c>
      <c r="K136" s="37">
        <f t="shared" si="19"/>
        <v>157.61460417762459</v>
      </c>
      <c r="L136" s="37">
        <f t="shared" si="20"/>
        <v>1327492.5473451065</v>
      </c>
      <c r="M136" s="37">
        <f t="shared" si="21"/>
        <v>735587.35769697395</v>
      </c>
      <c r="N136" s="41">
        <f>'jan-mar'!M136</f>
        <v>1424034.5938359147</v>
      </c>
      <c r="O136" s="41">
        <f t="shared" si="22"/>
        <v>-688447.23613894079</v>
      </c>
    </row>
    <row r="137" spans="1:15" s="34" customFormat="1" x14ac:dyDescent="0.2">
      <c r="A137" s="33">
        <v>3042</v>
      </c>
      <c r="B137" s="34" t="s">
        <v>144</v>
      </c>
      <c r="C137" s="36">
        <v>32166216</v>
      </c>
      <c r="D137" s="36">
        <f>jan!D137</f>
        <v>2611</v>
      </c>
      <c r="E137" s="37">
        <f t="shared" ref="E137:E200" si="23">(C137)/D137</f>
        <v>12319.500574492531</v>
      </c>
      <c r="F137" s="38">
        <f t="shared" ref="F137:F200" si="24">IF(ISNUMBER(C137),E137/E$365,"")</f>
        <v>1.106443589315607</v>
      </c>
      <c r="G137" s="39">
        <f t="shared" ref="G137:G200" si="25">(E$365-E137)*0.6</f>
        <v>-711.10639840344481</v>
      </c>
      <c r="H137" s="39">
        <f t="shared" ref="H137:H200" si="26">IF(E137&gt;=E$365*0.9,0,IF(E137&lt;0.9*E$365,(E$365*0.9-E137)*0.35))</f>
        <v>0</v>
      </c>
      <c r="I137" s="66">
        <f t="shared" ref="I137:I200" si="27">G137+H137</f>
        <v>-711.10639840344481</v>
      </c>
      <c r="J137" s="81">
        <f t="shared" ref="J137:J200" si="28">I$367</f>
        <v>-126.82776722694076</v>
      </c>
      <c r="K137" s="37">
        <f t="shared" ref="K137:K200" si="29">I137+J137</f>
        <v>-837.93416563038556</v>
      </c>
      <c r="L137" s="37">
        <f t="shared" ref="L137:L200" si="30">(I137*D137)</f>
        <v>-1856698.8062313944</v>
      </c>
      <c r="M137" s="37">
        <f t="shared" ref="M137:M200" si="31">(K137*D137)</f>
        <v>-2187846.1064609368</v>
      </c>
      <c r="N137" s="41">
        <f>'jan-mar'!M137</f>
        <v>-1924313.3557519661</v>
      </c>
      <c r="O137" s="41">
        <f t="shared" ref="O137:O200" si="32">M137-N137</f>
        <v>-263532.75070897071</v>
      </c>
    </row>
    <row r="138" spans="1:15" s="34" customFormat="1" x14ac:dyDescent="0.2">
      <c r="A138" s="33">
        <v>3043</v>
      </c>
      <c r="B138" s="34" t="s">
        <v>145</v>
      </c>
      <c r="C138" s="36">
        <v>50213762</v>
      </c>
      <c r="D138" s="36">
        <f>jan!D138</f>
        <v>4650</v>
      </c>
      <c r="E138" s="37">
        <f t="shared" si="23"/>
        <v>10798.658494623656</v>
      </c>
      <c r="F138" s="38">
        <f t="shared" si="24"/>
        <v>0.96985315210937761</v>
      </c>
      <c r="G138" s="39">
        <f t="shared" si="25"/>
        <v>201.39884951788008</v>
      </c>
      <c r="H138" s="39">
        <f t="shared" si="26"/>
        <v>0</v>
      </c>
      <c r="I138" s="66">
        <f t="shared" si="27"/>
        <v>201.39884951788008</v>
      </c>
      <c r="J138" s="81">
        <f t="shared" si="28"/>
        <v>-126.82776722694076</v>
      </c>
      <c r="K138" s="37">
        <f t="shared" si="29"/>
        <v>74.571082290939316</v>
      </c>
      <c r="L138" s="37">
        <f t="shared" si="30"/>
        <v>936504.65025814238</v>
      </c>
      <c r="M138" s="37">
        <f t="shared" si="31"/>
        <v>346755.53265286784</v>
      </c>
      <c r="N138" s="41">
        <f>'jan-mar'!M138</f>
        <v>1918064.382287767</v>
      </c>
      <c r="O138" s="41">
        <f t="shared" si="32"/>
        <v>-1571308.8496348993</v>
      </c>
    </row>
    <row r="139" spans="1:15" s="34" customFormat="1" x14ac:dyDescent="0.2">
      <c r="A139" s="33">
        <v>3044</v>
      </c>
      <c r="B139" s="34" t="s">
        <v>146</v>
      </c>
      <c r="C139" s="36">
        <v>65709030</v>
      </c>
      <c r="D139" s="36">
        <f>jan!D139</f>
        <v>4504</v>
      </c>
      <c r="E139" s="37">
        <f t="shared" si="23"/>
        <v>14589.038632326821</v>
      </c>
      <c r="F139" s="38">
        <f t="shared" si="24"/>
        <v>1.3102761894778083</v>
      </c>
      <c r="G139" s="39">
        <f t="shared" si="25"/>
        <v>-2072.8292331040188</v>
      </c>
      <c r="H139" s="39">
        <f t="shared" si="26"/>
        <v>0</v>
      </c>
      <c r="I139" s="66">
        <f t="shared" si="27"/>
        <v>-2072.8292331040188</v>
      </c>
      <c r="J139" s="81">
        <f t="shared" si="28"/>
        <v>-126.82776722694076</v>
      </c>
      <c r="K139" s="37">
        <f t="shared" si="29"/>
        <v>-2199.6570003309598</v>
      </c>
      <c r="L139" s="37">
        <f t="shared" si="30"/>
        <v>-9336022.8659005016</v>
      </c>
      <c r="M139" s="37">
        <f t="shared" si="31"/>
        <v>-9907255.1294906437</v>
      </c>
      <c r="N139" s="41">
        <f>'jan-mar'!M139</f>
        <v>-5784099.1874786876</v>
      </c>
      <c r="O139" s="41">
        <f t="shared" si="32"/>
        <v>-4123155.9420119561</v>
      </c>
    </row>
    <row r="140" spans="1:15" s="34" customFormat="1" x14ac:dyDescent="0.2">
      <c r="A140" s="33">
        <v>3045</v>
      </c>
      <c r="B140" s="34" t="s">
        <v>147</v>
      </c>
      <c r="C140" s="36">
        <v>35715890</v>
      </c>
      <c r="D140" s="36">
        <f>jan!D140</f>
        <v>3492</v>
      </c>
      <c r="E140" s="37">
        <f t="shared" si="23"/>
        <v>10227.918098510881</v>
      </c>
      <c r="F140" s="38">
        <f t="shared" si="24"/>
        <v>0.91859360237162835</v>
      </c>
      <c r="G140" s="39">
        <f t="shared" si="25"/>
        <v>543.84308718554496</v>
      </c>
      <c r="H140" s="39">
        <f t="shared" si="26"/>
        <v>0</v>
      </c>
      <c r="I140" s="66">
        <f t="shared" si="27"/>
        <v>543.84308718554496</v>
      </c>
      <c r="J140" s="81">
        <f t="shared" si="28"/>
        <v>-126.82776722694076</v>
      </c>
      <c r="K140" s="37">
        <f t="shared" si="29"/>
        <v>417.01531995860421</v>
      </c>
      <c r="L140" s="37">
        <f t="shared" si="30"/>
        <v>1899100.0604519229</v>
      </c>
      <c r="M140" s="37">
        <f t="shared" si="31"/>
        <v>1456217.497295446</v>
      </c>
      <c r="N140" s="41">
        <f>'jan-mar'!M140</f>
        <v>1093859.901537396</v>
      </c>
      <c r="O140" s="41">
        <f t="shared" si="32"/>
        <v>362357.59575804998</v>
      </c>
    </row>
    <row r="141" spans="1:15" s="34" customFormat="1" x14ac:dyDescent="0.2">
      <c r="A141" s="33">
        <v>3046</v>
      </c>
      <c r="B141" s="34" t="s">
        <v>148</v>
      </c>
      <c r="C141" s="36">
        <v>27926916</v>
      </c>
      <c r="D141" s="36">
        <f>jan!D141</f>
        <v>2189</v>
      </c>
      <c r="E141" s="37">
        <f t="shared" si="23"/>
        <v>12757.841936957515</v>
      </c>
      <c r="F141" s="38">
        <f t="shared" si="24"/>
        <v>1.1458120675667012</v>
      </c>
      <c r="G141" s="39">
        <f t="shared" si="25"/>
        <v>-974.11121588243509</v>
      </c>
      <c r="H141" s="39">
        <f t="shared" si="26"/>
        <v>0</v>
      </c>
      <c r="I141" s="66">
        <f t="shared" si="27"/>
        <v>-974.11121588243509</v>
      </c>
      <c r="J141" s="81">
        <f t="shared" si="28"/>
        <v>-126.82776722694076</v>
      </c>
      <c r="K141" s="37">
        <f t="shared" si="29"/>
        <v>-1100.9389831093758</v>
      </c>
      <c r="L141" s="37">
        <f t="shared" si="30"/>
        <v>-2132329.4515666505</v>
      </c>
      <c r="M141" s="37">
        <f t="shared" si="31"/>
        <v>-2409955.4340264238</v>
      </c>
      <c r="N141" s="41">
        <f>'jan-mar'!M141</f>
        <v>-2448577.9012413062</v>
      </c>
      <c r="O141" s="41">
        <f t="shared" si="32"/>
        <v>38622.467214882374</v>
      </c>
    </row>
    <row r="142" spans="1:15" s="34" customFormat="1" x14ac:dyDescent="0.2">
      <c r="A142" s="33">
        <v>3047</v>
      </c>
      <c r="B142" s="34" t="s">
        <v>149</v>
      </c>
      <c r="C142" s="36">
        <v>136183061</v>
      </c>
      <c r="D142" s="36">
        <f>jan!D142</f>
        <v>14273</v>
      </c>
      <c r="E142" s="37">
        <f t="shared" si="23"/>
        <v>9541.3060323688078</v>
      </c>
      <c r="F142" s="38">
        <f t="shared" si="24"/>
        <v>0.85692734290469907</v>
      </c>
      <c r="G142" s="39">
        <f t="shared" si="25"/>
        <v>955.81032687078914</v>
      </c>
      <c r="H142" s="39">
        <f t="shared" si="26"/>
        <v>167.85471047425588</v>
      </c>
      <c r="I142" s="66">
        <f t="shared" si="27"/>
        <v>1123.665037345045</v>
      </c>
      <c r="J142" s="81">
        <f t="shared" si="28"/>
        <v>-126.82776722694076</v>
      </c>
      <c r="K142" s="37">
        <f t="shared" si="29"/>
        <v>996.83727011810424</v>
      </c>
      <c r="L142" s="37">
        <f t="shared" si="30"/>
        <v>16038071.078025827</v>
      </c>
      <c r="M142" s="37">
        <f t="shared" si="31"/>
        <v>14227858.356395701</v>
      </c>
      <c r="N142" s="41">
        <f>'jan-mar'!M142</f>
        <v>20870652.590184007</v>
      </c>
      <c r="O142" s="41">
        <f t="shared" si="32"/>
        <v>-6642794.2337883059</v>
      </c>
    </row>
    <row r="143" spans="1:15" s="34" customFormat="1" x14ac:dyDescent="0.2">
      <c r="A143" s="33">
        <v>3048</v>
      </c>
      <c r="B143" s="34" t="s">
        <v>150</v>
      </c>
      <c r="C143" s="36">
        <v>200499914</v>
      </c>
      <c r="D143" s="36">
        <f>jan!D143</f>
        <v>20044</v>
      </c>
      <c r="E143" s="37">
        <f t="shared" si="23"/>
        <v>10002.98912392736</v>
      </c>
      <c r="F143" s="38">
        <f t="shared" si="24"/>
        <v>0.89839219725180097</v>
      </c>
      <c r="G143" s="39">
        <f t="shared" si="25"/>
        <v>678.8004719356577</v>
      </c>
      <c r="H143" s="39">
        <f t="shared" si="26"/>
        <v>6.2656284287625565</v>
      </c>
      <c r="I143" s="66">
        <f t="shared" si="27"/>
        <v>685.06610036442021</v>
      </c>
      <c r="J143" s="81">
        <f t="shared" si="28"/>
        <v>-126.82776722694076</v>
      </c>
      <c r="K143" s="37">
        <f t="shared" si="29"/>
        <v>558.23833313747946</v>
      </c>
      <c r="L143" s="37">
        <f t="shared" si="30"/>
        <v>13731464.915704438</v>
      </c>
      <c r="M143" s="37">
        <f t="shared" si="31"/>
        <v>11189329.149407638</v>
      </c>
      <c r="N143" s="41">
        <f>'jan-mar'!M143</f>
        <v>9971289.0630056001</v>
      </c>
      <c r="O143" s="41">
        <f t="shared" si="32"/>
        <v>1218040.0864020381</v>
      </c>
    </row>
    <row r="144" spans="1:15" s="34" customFormat="1" x14ac:dyDescent="0.2">
      <c r="A144" s="33">
        <v>3049</v>
      </c>
      <c r="B144" s="34" t="s">
        <v>151</v>
      </c>
      <c r="C144" s="36">
        <v>327882494</v>
      </c>
      <c r="D144" s="36">
        <f>jan!D144</f>
        <v>27584</v>
      </c>
      <c r="E144" s="37">
        <f t="shared" si="23"/>
        <v>11886.691342807424</v>
      </c>
      <c r="F144" s="38">
        <f t="shared" si="24"/>
        <v>1.0675719648614377</v>
      </c>
      <c r="G144" s="39">
        <f t="shared" si="25"/>
        <v>-451.42085939238058</v>
      </c>
      <c r="H144" s="39">
        <f t="shared" si="26"/>
        <v>0</v>
      </c>
      <c r="I144" s="66">
        <f t="shared" si="27"/>
        <v>-451.42085939238058</v>
      </c>
      <c r="J144" s="81">
        <f t="shared" si="28"/>
        <v>-126.82776722694076</v>
      </c>
      <c r="K144" s="37">
        <f t="shared" si="29"/>
        <v>-578.24862661932139</v>
      </c>
      <c r="L144" s="37">
        <f t="shared" si="30"/>
        <v>-12451992.985479426</v>
      </c>
      <c r="M144" s="37">
        <f t="shared" si="31"/>
        <v>-15950410.116667362</v>
      </c>
      <c r="N144" s="41">
        <f>'jan-mar'!M144</f>
        <v>-17498417.791521326</v>
      </c>
      <c r="O144" s="41">
        <f t="shared" si="32"/>
        <v>1548007.6748539638</v>
      </c>
    </row>
    <row r="145" spans="1:15" s="34" customFormat="1" x14ac:dyDescent="0.2">
      <c r="A145" s="33">
        <v>3050</v>
      </c>
      <c r="B145" s="34" t="s">
        <v>152</v>
      </c>
      <c r="C145" s="36">
        <v>28048270</v>
      </c>
      <c r="D145" s="36">
        <f>jan!D145</f>
        <v>2720</v>
      </c>
      <c r="E145" s="37">
        <f t="shared" si="23"/>
        <v>10311.863970588236</v>
      </c>
      <c r="F145" s="38">
        <f t="shared" si="24"/>
        <v>0.92613298040468006</v>
      </c>
      <c r="G145" s="39">
        <f t="shared" si="25"/>
        <v>493.47556393913214</v>
      </c>
      <c r="H145" s="39">
        <f t="shared" si="26"/>
        <v>0</v>
      </c>
      <c r="I145" s="66">
        <f t="shared" si="27"/>
        <v>493.47556393913214</v>
      </c>
      <c r="J145" s="81">
        <f t="shared" si="28"/>
        <v>-126.82776722694076</v>
      </c>
      <c r="K145" s="37">
        <f t="shared" si="29"/>
        <v>366.64779671219139</v>
      </c>
      <c r="L145" s="37">
        <f t="shared" si="30"/>
        <v>1342253.5339144394</v>
      </c>
      <c r="M145" s="37">
        <f t="shared" si="31"/>
        <v>997282.0070571606</v>
      </c>
      <c r="N145" s="41">
        <f>'jan-mar'!M145</f>
        <v>1090290.647703812</v>
      </c>
      <c r="O145" s="41">
        <f t="shared" si="32"/>
        <v>-93008.640646651387</v>
      </c>
    </row>
    <row r="146" spans="1:15" s="34" customFormat="1" x14ac:dyDescent="0.2">
      <c r="A146" s="33">
        <v>3051</v>
      </c>
      <c r="B146" s="34" t="s">
        <v>153</v>
      </c>
      <c r="C146" s="36">
        <v>15699666</v>
      </c>
      <c r="D146" s="36">
        <f>jan!D146</f>
        <v>1370</v>
      </c>
      <c r="E146" s="37">
        <f t="shared" si="23"/>
        <v>11459.610218978101</v>
      </c>
      <c r="F146" s="38">
        <f t="shared" si="24"/>
        <v>1.0292147953705693</v>
      </c>
      <c r="G146" s="39">
        <f t="shared" si="25"/>
        <v>-195.17218509478698</v>
      </c>
      <c r="H146" s="39">
        <f t="shared" si="26"/>
        <v>0</v>
      </c>
      <c r="I146" s="66">
        <f t="shared" si="27"/>
        <v>-195.17218509478698</v>
      </c>
      <c r="J146" s="81">
        <f t="shared" si="28"/>
        <v>-126.82776722694076</v>
      </c>
      <c r="K146" s="37">
        <f t="shared" si="29"/>
        <v>-321.99995232172773</v>
      </c>
      <c r="L146" s="37">
        <f t="shared" si="30"/>
        <v>-267385.89357985818</v>
      </c>
      <c r="M146" s="37">
        <f t="shared" si="31"/>
        <v>-441139.93468076701</v>
      </c>
      <c r="N146" s="41">
        <f>'jan-mar'!M146</f>
        <v>1401515.8222099144</v>
      </c>
      <c r="O146" s="41">
        <f t="shared" si="32"/>
        <v>-1842655.7568906816</v>
      </c>
    </row>
    <row r="147" spans="1:15" s="34" customFormat="1" x14ac:dyDescent="0.2">
      <c r="A147" s="33">
        <v>3052</v>
      </c>
      <c r="B147" s="34" t="s">
        <v>154</v>
      </c>
      <c r="C147" s="36">
        <v>45368844</v>
      </c>
      <c r="D147" s="36">
        <f>jan!D147</f>
        <v>2455</v>
      </c>
      <c r="E147" s="37">
        <f t="shared" si="23"/>
        <v>18480.18085539715</v>
      </c>
      <c r="F147" s="38">
        <f t="shared" si="24"/>
        <v>1.6597489089113875</v>
      </c>
      <c r="G147" s="39">
        <f t="shared" si="25"/>
        <v>-4407.5145669462154</v>
      </c>
      <c r="H147" s="39">
        <f t="shared" si="26"/>
        <v>0</v>
      </c>
      <c r="I147" s="66">
        <f t="shared" si="27"/>
        <v>-4407.5145669462154</v>
      </c>
      <c r="J147" s="81">
        <f t="shared" si="28"/>
        <v>-126.82776722694076</v>
      </c>
      <c r="K147" s="37">
        <f t="shared" si="29"/>
        <v>-4534.3423341731559</v>
      </c>
      <c r="L147" s="37">
        <f t="shared" si="30"/>
        <v>-10820448.261852959</v>
      </c>
      <c r="M147" s="37">
        <f t="shared" si="31"/>
        <v>-11131810.430395098</v>
      </c>
      <c r="N147" s="41">
        <f>'jan-mar'!M147</f>
        <v>-4207250.6028996836</v>
      </c>
      <c r="O147" s="41">
        <f t="shared" si="32"/>
        <v>-6924559.8274954148</v>
      </c>
    </row>
    <row r="148" spans="1:15" s="34" customFormat="1" x14ac:dyDescent="0.2">
      <c r="A148" s="33">
        <v>3053</v>
      </c>
      <c r="B148" s="34" t="s">
        <v>127</v>
      </c>
      <c r="C148" s="36">
        <v>62990561</v>
      </c>
      <c r="D148" s="36">
        <f>jan!D148</f>
        <v>6908</v>
      </c>
      <c r="E148" s="37">
        <f t="shared" si="23"/>
        <v>9118.4946438911411</v>
      </c>
      <c r="F148" s="38">
        <f t="shared" si="24"/>
        <v>0.81895364848080676</v>
      </c>
      <c r="G148" s="39">
        <f t="shared" si="25"/>
        <v>1209.4971599573892</v>
      </c>
      <c r="H148" s="39">
        <f t="shared" si="26"/>
        <v>315.8386964414392</v>
      </c>
      <c r="I148" s="66">
        <f t="shared" si="27"/>
        <v>1525.3358563988284</v>
      </c>
      <c r="J148" s="81">
        <f t="shared" si="28"/>
        <v>-126.82776722694076</v>
      </c>
      <c r="K148" s="37">
        <f t="shared" si="29"/>
        <v>1398.5080891718876</v>
      </c>
      <c r="L148" s="37">
        <f t="shared" si="30"/>
        <v>10537020.096003106</v>
      </c>
      <c r="M148" s="37">
        <f t="shared" si="31"/>
        <v>9660893.8799993992</v>
      </c>
      <c r="N148" s="41">
        <f>'jan-mar'!M148</f>
        <v>8110182.4935956839</v>
      </c>
      <c r="O148" s="41">
        <f t="shared" si="32"/>
        <v>1550711.3864037152</v>
      </c>
    </row>
    <row r="149" spans="1:15" s="34" customFormat="1" x14ac:dyDescent="0.2">
      <c r="A149" s="33">
        <v>3054</v>
      </c>
      <c r="B149" s="34" t="s">
        <v>128</v>
      </c>
      <c r="C149" s="36">
        <v>87121072</v>
      </c>
      <c r="D149" s="36">
        <f>jan!D149</f>
        <v>9144</v>
      </c>
      <c r="E149" s="37">
        <f t="shared" si="23"/>
        <v>9527.6762904636926</v>
      </c>
      <c r="F149" s="38">
        <f t="shared" si="24"/>
        <v>0.85570322343136873</v>
      </c>
      <c r="G149" s="39">
        <f t="shared" si="25"/>
        <v>963.98817201385828</v>
      </c>
      <c r="H149" s="39">
        <f t="shared" si="26"/>
        <v>172.62512014104621</v>
      </c>
      <c r="I149" s="66">
        <f t="shared" si="27"/>
        <v>1136.6132921549045</v>
      </c>
      <c r="J149" s="81">
        <f t="shared" si="28"/>
        <v>-126.82776722694076</v>
      </c>
      <c r="K149" s="37">
        <f t="shared" si="29"/>
        <v>1009.7855249279637</v>
      </c>
      <c r="L149" s="37">
        <f t="shared" si="30"/>
        <v>10393191.943464447</v>
      </c>
      <c r="M149" s="37">
        <f t="shared" si="31"/>
        <v>9233478.8399413005</v>
      </c>
      <c r="N149" s="41">
        <f>'jan-mar'!M149</f>
        <v>7308049.2069251426</v>
      </c>
      <c r="O149" s="41">
        <f t="shared" si="32"/>
        <v>1925429.6330161579</v>
      </c>
    </row>
    <row r="150" spans="1:15" s="34" customFormat="1" x14ac:dyDescent="0.2">
      <c r="A150" s="33">
        <v>3401</v>
      </c>
      <c r="B150" s="34" t="s">
        <v>91</v>
      </c>
      <c r="C150" s="36">
        <v>161305545</v>
      </c>
      <c r="D150" s="36">
        <f>jan!D150</f>
        <v>17949</v>
      </c>
      <c r="E150" s="37">
        <f t="shared" si="23"/>
        <v>8986.881998997158</v>
      </c>
      <c r="F150" s="38">
        <f t="shared" si="24"/>
        <v>0.8071332044347771</v>
      </c>
      <c r="G150" s="39">
        <f t="shared" si="25"/>
        <v>1288.464746893779</v>
      </c>
      <c r="H150" s="39">
        <f t="shared" si="26"/>
        <v>361.90312215433329</v>
      </c>
      <c r="I150" s="66">
        <f t="shared" si="27"/>
        <v>1650.3678690481122</v>
      </c>
      <c r="J150" s="81">
        <f t="shared" si="28"/>
        <v>-126.82776722694076</v>
      </c>
      <c r="K150" s="37">
        <f t="shared" si="29"/>
        <v>1523.5401018211714</v>
      </c>
      <c r="L150" s="37">
        <f t="shared" si="30"/>
        <v>29622452.881544568</v>
      </c>
      <c r="M150" s="37">
        <f t="shared" si="31"/>
        <v>27346021.287588205</v>
      </c>
      <c r="N150" s="41">
        <f>'jan-mar'!M150</f>
        <v>24894220.199485935</v>
      </c>
      <c r="O150" s="41">
        <f t="shared" si="32"/>
        <v>2451801.0881022699</v>
      </c>
    </row>
    <row r="151" spans="1:15" s="34" customFormat="1" x14ac:dyDescent="0.2">
      <c r="A151" s="33">
        <v>3403</v>
      </c>
      <c r="B151" s="34" t="s">
        <v>92</v>
      </c>
      <c r="C151" s="36">
        <v>318310440</v>
      </c>
      <c r="D151" s="36">
        <f>jan!D151</f>
        <v>31999</v>
      </c>
      <c r="E151" s="37">
        <f t="shared" si="23"/>
        <v>9947.5121097534302</v>
      </c>
      <c r="F151" s="38">
        <f t="shared" si="24"/>
        <v>0.8934096749234034</v>
      </c>
      <c r="G151" s="39">
        <f t="shared" si="25"/>
        <v>712.0866804400157</v>
      </c>
      <c r="H151" s="39">
        <f t="shared" si="26"/>
        <v>25.682583389638054</v>
      </c>
      <c r="I151" s="66">
        <f t="shared" si="27"/>
        <v>737.76926382965371</v>
      </c>
      <c r="J151" s="81">
        <f t="shared" si="28"/>
        <v>-126.82776722694076</v>
      </c>
      <c r="K151" s="37">
        <f t="shared" si="29"/>
        <v>610.94149660271296</v>
      </c>
      <c r="L151" s="37">
        <f t="shared" si="30"/>
        <v>23607878.673285089</v>
      </c>
      <c r="M151" s="37">
        <f t="shared" si="31"/>
        <v>19549516.949790213</v>
      </c>
      <c r="N151" s="41">
        <f>'jan-mar'!M151</f>
        <v>14897656.972306723</v>
      </c>
      <c r="O151" s="41">
        <f t="shared" si="32"/>
        <v>4651859.9774834905</v>
      </c>
    </row>
    <row r="152" spans="1:15" s="34" customFormat="1" x14ac:dyDescent="0.2">
      <c r="A152" s="33">
        <v>3405</v>
      </c>
      <c r="B152" s="34" t="s">
        <v>112</v>
      </c>
      <c r="C152" s="36">
        <v>289700948</v>
      </c>
      <c r="D152" s="36">
        <f>jan!D152</f>
        <v>28425</v>
      </c>
      <c r="E152" s="37">
        <f t="shared" si="23"/>
        <v>10191.765980650836</v>
      </c>
      <c r="F152" s="38">
        <f t="shared" si="24"/>
        <v>0.9153466948525647</v>
      </c>
      <c r="G152" s="39">
        <f t="shared" si="25"/>
        <v>565.53435790157198</v>
      </c>
      <c r="H152" s="39">
        <f t="shared" si="26"/>
        <v>0</v>
      </c>
      <c r="I152" s="66">
        <f t="shared" si="27"/>
        <v>565.53435790157198</v>
      </c>
      <c r="J152" s="81">
        <f t="shared" si="28"/>
        <v>-126.82776722694076</v>
      </c>
      <c r="K152" s="37">
        <f t="shared" si="29"/>
        <v>438.70659067463123</v>
      </c>
      <c r="L152" s="37">
        <f t="shared" si="30"/>
        <v>16075314.123352183</v>
      </c>
      <c r="M152" s="37">
        <f t="shared" si="31"/>
        <v>12470234.839926392</v>
      </c>
      <c r="N152" s="41">
        <f>'jan-mar'!M152</f>
        <v>10639251.356242951</v>
      </c>
      <c r="O152" s="41">
        <f t="shared" si="32"/>
        <v>1830983.4836834408</v>
      </c>
    </row>
    <row r="153" spans="1:15" s="34" customFormat="1" x14ac:dyDescent="0.2">
      <c r="A153" s="33">
        <v>3407</v>
      </c>
      <c r="B153" s="34" t="s">
        <v>113</v>
      </c>
      <c r="C153" s="36">
        <v>281816835</v>
      </c>
      <c r="D153" s="36">
        <f>jan!D153</f>
        <v>30267</v>
      </c>
      <c r="E153" s="37">
        <f t="shared" si="23"/>
        <v>9311.0263653483998</v>
      </c>
      <c r="F153" s="38">
        <f t="shared" si="24"/>
        <v>0.83624537939621013</v>
      </c>
      <c r="G153" s="39">
        <f t="shared" si="25"/>
        <v>1093.9781270830338</v>
      </c>
      <c r="H153" s="39">
        <f t="shared" si="26"/>
        <v>248.45259393139867</v>
      </c>
      <c r="I153" s="66">
        <f t="shared" si="27"/>
        <v>1342.4307210144325</v>
      </c>
      <c r="J153" s="81">
        <f t="shared" si="28"/>
        <v>-126.82776722694076</v>
      </c>
      <c r="K153" s="37">
        <f t="shared" si="29"/>
        <v>1215.6029537874917</v>
      </c>
      <c r="L153" s="37">
        <f t="shared" si="30"/>
        <v>40631350.632943831</v>
      </c>
      <c r="M153" s="37">
        <f t="shared" si="31"/>
        <v>36792654.602286011</v>
      </c>
      <c r="N153" s="41">
        <f>'jan-mar'!M153</f>
        <v>32342097.758158721</v>
      </c>
      <c r="O153" s="41">
        <f t="shared" si="32"/>
        <v>4450556.84412729</v>
      </c>
    </row>
    <row r="154" spans="1:15" s="34" customFormat="1" x14ac:dyDescent="0.2">
      <c r="A154" s="33">
        <v>3411</v>
      </c>
      <c r="B154" s="34" t="s">
        <v>93</v>
      </c>
      <c r="C154" s="36">
        <v>304490229</v>
      </c>
      <c r="D154" s="36">
        <f>jan!D154</f>
        <v>35073</v>
      </c>
      <c r="E154" s="37">
        <f t="shared" si="23"/>
        <v>8681.6134633478741</v>
      </c>
      <c r="F154" s="38">
        <f t="shared" si="24"/>
        <v>0.77971631263412666</v>
      </c>
      <c r="G154" s="39">
        <f t="shared" si="25"/>
        <v>1471.6258682833493</v>
      </c>
      <c r="H154" s="39">
        <f t="shared" si="26"/>
        <v>468.74710963158265</v>
      </c>
      <c r="I154" s="66">
        <f t="shared" si="27"/>
        <v>1940.3729779149319</v>
      </c>
      <c r="J154" s="81">
        <f t="shared" si="28"/>
        <v>-126.82776722694076</v>
      </c>
      <c r="K154" s="37">
        <f t="shared" si="29"/>
        <v>1813.5452106879911</v>
      </c>
      <c r="L154" s="37">
        <f t="shared" si="30"/>
        <v>68054701.454410404</v>
      </c>
      <c r="M154" s="37">
        <f t="shared" si="31"/>
        <v>63606471.174459912</v>
      </c>
      <c r="N154" s="41">
        <f>'jan-mar'!M154</f>
        <v>57236713.915341817</v>
      </c>
      <c r="O154" s="41">
        <f t="shared" si="32"/>
        <v>6369757.259118095</v>
      </c>
    </row>
    <row r="155" spans="1:15" s="34" customFormat="1" x14ac:dyDescent="0.2">
      <c r="A155" s="33">
        <v>3412</v>
      </c>
      <c r="B155" s="34" t="s">
        <v>94</v>
      </c>
      <c r="C155" s="36">
        <v>61149556</v>
      </c>
      <c r="D155" s="36">
        <f>jan!D155</f>
        <v>7715</v>
      </c>
      <c r="E155" s="37">
        <f t="shared" si="23"/>
        <v>7926.0604018146469</v>
      </c>
      <c r="F155" s="38">
        <f t="shared" si="24"/>
        <v>0.71185829872631401</v>
      </c>
      <c r="G155" s="39">
        <f t="shared" si="25"/>
        <v>1924.9577052032855</v>
      </c>
      <c r="H155" s="39">
        <f t="shared" si="26"/>
        <v>733.19068116821222</v>
      </c>
      <c r="I155" s="66">
        <f t="shared" si="27"/>
        <v>2658.1483863714975</v>
      </c>
      <c r="J155" s="81">
        <f t="shared" si="28"/>
        <v>-126.82776722694076</v>
      </c>
      <c r="K155" s="37">
        <f t="shared" si="29"/>
        <v>2531.3206191445565</v>
      </c>
      <c r="L155" s="37">
        <f t="shared" si="30"/>
        <v>20507614.800856102</v>
      </c>
      <c r="M155" s="37">
        <f t="shared" si="31"/>
        <v>19529138.576700255</v>
      </c>
      <c r="N155" s="41">
        <f>'jan-mar'!M155</f>
        <v>17861698.115401085</v>
      </c>
      <c r="O155" s="41">
        <f t="shared" si="32"/>
        <v>1667440.4612991698</v>
      </c>
    </row>
    <row r="156" spans="1:15" s="34" customFormat="1" x14ac:dyDescent="0.2">
      <c r="A156" s="33">
        <v>3413</v>
      </c>
      <c r="B156" s="34" t="s">
        <v>95</v>
      </c>
      <c r="C156" s="36">
        <v>181330027</v>
      </c>
      <c r="D156" s="36">
        <f>jan!D156</f>
        <v>21156</v>
      </c>
      <c r="E156" s="37">
        <f t="shared" si="23"/>
        <v>8571.092219701266</v>
      </c>
      <c r="F156" s="38">
        <f t="shared" si="24"/>
        <v>0.76979013739864921</v>
      </c>
      <c r="G156" s="39">
        <f t="shared" si="25"/>
        <v>1537.9386144713142</v>
      </c>
      <c r="H156" s="39">
        <f t="shared" si="26"/>
        <v>507.42954490789549</v>
      </c>
      <c r="I156" s="66">
        <f t="shared" si="27"/>
        <v>2045.3681593792096</v>
      </c>
      <c r="J156" s="81">
        <f t="shared" si="28"/>
        <v>-126.82776722694076</v>
      </c>
      <c r="K156" s="37">
        <f t="shared" si="29"/>
        <v>1918.5403921522689</v>
      </c>
      <c r="L156" s="37">
        <f t="shared" si="30"/>
        <v>43271808.779826559</v>
      </c>
      <c r="M156" s="37">
        <f t="shared" si="31"/>
        <v>40588640.536373399</v>
      </c>
      <c r="N156" s="41">
        <f>'jan-mar'!M156</f>
        <v>36244594.614578769</v>
      </c>
      <c r="O156" s="41">
        <f t="shared" si="32"/>
        <v>4344045.9217946306</v>
      </c>
    </row>
    <row r="157" spans="1:15" s="34" customFormat="1" x14ac:dyDescent="0.2">
      <c r="A157" s="33">
        <v>3414</v>
      </c>
      <c r="B157" s="34" t="s">
        <v>96</v>
      </c>
      <c r="C157" s="36">
        <v>37483569</v>
      </c>
      <c r="D157" s="36">
        <f>jan!D157</f>
        <v>5016</v>
      </c>
      <c r="E157" s="37">
        <f t="shared" si="23"/>
        <v>7472.8008373205739</v>
      </c>
      <c r="F157" s="38">
        <f t="shared" si="24"/>
        <v>0.67114998133974579</v>
      </c>
      <c r="G157" s="39">
        <f t="shared" si="25"/>
        <v>2196.9134438997294</v>
      </c>
      <c r="H157" s="39">
        <f t="shared" si="26"/>
        <v>891.83152874113773</v>
      </c>
      <c r="I157" s="66">
        <f t="shared" si="27"/>
        <v>3088.7449726408672</v>
      </c>
      <c r="J157" s="81">
        <f t="shared" si="28"/>
        <v>-126.82776722694076</v>
      </c>
      <c r="K157" s="37">
        <f t="shared" si="29"/>
        <v>2961.9172054139262</v>
      </c>
      <c r="L157" s="37">
        <f t="shared" si="30"/>
        <v>15493144.78276659</v>
      </c>
      <c r="M157" s="37">
        <f t="shared" si="31"/>
        <v>14856976.702356255</v>
      </c>
      <c r="N157" s="41">
        <f>'jan-mar'!M157</f>
        <v>13628430.32847075</v>
      </c>
      <c r="O157" s="41">
        <f t="shared" si="32"/>
        <v>1228546.3738855049</v>
      </c>
    </row>
    <row r="158" spans="1:15" s="34" customFormat="1" x14ac:dyDescent="0.2">
      <c r="A158" s="33">
        <v>3415</v>
      </c>
      <c r="B158" s="34" t="s">
        <v>97</v>
      </c>
      <c r="C158" s="36">
        <v>69884436</v>
      </c>
      <c r="D158" s="36">
        <f>jan!D158</f>
        <v>7978</v>
      </c>
      <c r="E158" s="37">
        <f t="shared" si="23"/>
        <v>8759.6435196791172</v>
      </c>
      <c r="F158" s="38">
        <f t="shared" si="24"/>
        <v>0.78672437721268573</v>
      </c>
      <c r="G158" s="39">
        <f t="shared" si="25"/>
        <v>1424.8078344846035</v>
      </c>
      <c r="H158" s="39">
        <f t="shared" si="26"/>
        <v>441.43658991564757</v>
      </c>
      <c r="I158" s="66">
        <f t="shared" si="27"/>
        <v>1866.2444244002511</v>
      </c>
      <c r="J158" s="81">
        <f t="shared" si="28"/>
        <v>-126.82776722694076</v>
      </c>
      <c r="K158" s="37">
        <f t="shared" si="29"/>
        <v>1739.4166571733103</v>
      </c>
      <c r="L158" s="37">
        <f t="shared" si="30"/>
        <v>14888898.017865203</v>
      </c>
      <c r="M158" s="37">
        <f t="shared" si="31"/>
        <v>13877066.09092867</v>
      </c>
      <c r="N158" s="41">
        <f>'jan-mar'!M158</f>
        <v>12576379.285394674</v>
      </c>
      <c r="O158" s="41">
        <f t="shared" si="32"/>
        <v>1300686.8055339959</v>
      </c>
    </row>
    <row r="159" spans="1:15" s="34" customFormat="1" x14ac:dyDescent="0.2">
      <c r="A159" s="33">
        <v>3416</v>
      </c>
      <c r="B159" s="34" t="s">
        <v>98</v>
      </c>
      <c r="C159" s="36">
        <v>47517072</v>
      </c>
      <c r="D159" s="36">
        <f>jan!D159</f>
        <v>6032</v>
      </c>
      <c r="E159" s="37">
        <f t="shared" si="23"/>
        <v>7877.4986737400532</v>
      </c>
      <c r="F159" s="38">
        <f t="shared" si="24"/>
        <v>0.70749685465726864</v>
      </c>
      <c r="G159" s="39">
        <f t="shared" si="25"/>
        <v>1954.0947420480418</v>
      </c>
      <c r="H159" s="39">
        <f t="shared" si="26"/>
        <v>750.18728599431995</v>
      </c>
      <c r="I159" s="66">
        <f t="shared" si="27"/>
        <v>2704.2820280423616</v>
      </c>
      <c r="J159" s="81">
        <f t="shared" si="28"/>
        <v>-126.82776722694076</v>
      </c>
      <c r="K159" s="37">
        <f t="shared" si="29"/>
        <v>2577.4542608154206</v>
      </c>
      <c r="L159" s="37">
        <f t="shared" si="30"/>
        <v>16312229.193151526</v>
      </c>
      <c r="M159" s="37">
        <f t="shared" si="31"/>
        <v>15547204.101238618</v>
      </c>
      <c r="N159" s="41">
        <f>'jan-mar'!M159</f>
        <v>15443572.884795766</v>
      </c>
      <c r="O159" s="41">
        <f t="shared" si="32"/>
        <v>103631.21644285135</v>
      </c>
    </row>
    <row r="160" spans="1:15" s="34" customFormat="1" x14ac:dyDescent="0.2">
      <c r="A160" s="33">
        <v>3417</v>
      </c>
      <c r="B160" s="34" t="s">
        <v>99</v>
      </c>
      <c r="C160" s="36">
        <v>36434827</v>
      </c>
      <c r="D160" s="36">
        <f>jan!D160</f>
        <v>4548</v>
      </c>
      <c r="E160" s="37">
        <f t="shared" si="23"/>
        <v>8011.1756816182933</v>
      </c>
      <c r="F160" s="38">
        <f t="shared" si="24"/>
        <v>0.7195027040430797</v>
      </c>
      <c r="G160" s="39">
        <f t="shared" si="25"/>
        <v>1873.8885373210978</v>
      </c>
      <c r="H160" s="39">
        <f t="shared" si="26"/>
        <v>703.40033323693592</v>
      </c>
      <c r="I160" s="66">
        <f t="shared" si="27"/>
        <v>2577.2888705580335</v>
      </c>
      <c r="J160" s="81">
        <f t="shared" si="28"/>
        <v>-126.82776722694076</v>
      </c>
      <c r="K160" s="37">
        <f t="shared" si="29"/>
        <v>2450.4611033310925</v>
      </c>
      <c r="L160" s="37">
        <f t="shared" si="30"/>
        <v>11721509.783297937</v>
      </c>
      <c r="M160" s="37">
        <f t="shared" si="31"/>
        <v>11144697.097949808</v>
      </c>
      <c r="N160" s="41">
        <f>'jan-mar'!M160</f>
        <v>10756110.221029699</v>
      </c>
      <c r="O160" s="41">
        <f t="shared" si="32"/>
        <v>388586.87692010961</v>
      </c>
    </row>
    <row r="161" spans="1:15" s="34" customFormat="1" x14ac:dyDescent="0.2">
      <c r="A161" s="33">
        <v>3418</v>
      </c>
      <c r="B161" s="34" t="s">
        <v>100</v>
      </c>
      <c r="C161" s="36">
        <v>55064775</v>
      </c>
      <c r="D161" s="36">
        <f>jan!D161</f>
        <v>7211</v>
      </c>
      <c r="E161" s="37">
        <f t="shared" si="23"/>
        <v>7636.218971016503</v>
      </c>
      <c r="F161" s="38">
        <f t="shared" si="24"/>
        <v>0.68582695183156539</v>
      </c>
      <c r="G161" s="39">
        <f t="shared" si="25"/>
        <v>2098.8625636821721</v>
      </c>
      <c r="H161" s="39">
        <f t="shared" si="26"/>
        <v>834.6351819475625</v>
      </c>
      <c r="I161" s="66">
        <f t="shared" si="27"/>
        <v>2933.4977456297347</v>
      </c>
      <c r="J161" s="81">
        <f t="shared" si="28"/>
        <v>-126.82776722694076</v>
      </c>
      <c r="K161" s="37">
        <f t="shared" si="29"/>
        <v>2806.6699784027937</v>
      </c>
      <c r="L161" s="37">
        <f t="shared" si="30"/>
        <v>21153452.243736017</v>
      </c>
      <c r="M161" s="37">
        <f t="shared" si="31"/>
        <v>20238897.214262545</v>
      </c>
      <c r="N161" s="41">
        <f>'jan-mar'!M161</f>
        <v>18776849.784310717</v>
      </c>
      <c r="O161" s="41">
        <f t="shared" si="32"/>
        <v>1462047.429951828</v>
      </c>
    </row>
    <row r="162" spans="1:15" s="34" customFormat="1" x14ac:dyDescent="0.2">
      <c r="A162" s="33">
        <v>3419</v>
      </c>
      <c r="B162" s="34" t="s">
        <v>404</v>
      </c>
      <c r="C162" s="36">
        <v>29384424</v>
      </c>
      <c r="D162" s="36">
        <f>jan!D162</f>
        <v>3597</v>
      </c>
      <c r="E162" s="37">
        <f t="shared" si="23"/>
        <v>8169.1476230191829</v>
      </c>
      <c r="F162" s="38">
        <f t="shared" si="24"/>
        <v>0.73369053907728965</v>
      </c>
      <c r="G162" s="39">
        <f t="shared" si="25"/>
        <v>1779.105372480564</v>
      </c>
      <c r="H162" s="39">
        <f t="shared" si="26"/>
        <v>648.11015374662452</v>
      </c>
      <c r="I162" s="66">
        <f t="shared" si="27"/>
        <v>2427.2155262271885</v>
      </c>
      <c r="J162" s="81">
        <f t="shared" si="28"/>
        <v>-126.82776722694076</v>
      </c>
      <c r="K162" s="37">
        <f t="shared" si="29"/>
        <v>2300.3877590002476</v>
      </c>
      <c r="L162" s="37">
        <f t="shared" si="30"/>
        <v>8730694.2478391975</v>
      </c>
      <c r="M162" s="37">
        <f t="shared" si="31"/>
        <v>8274494.7691238904</v>
      </c>
      <c r="N162" s="41">
        <f>'jan-mar'!M162</f>
        <v>8543594.7046270519</v>
      </c>
      <c r="O162" s="41">
        <f t="shared" si="32"/>
        <v>-269099.93550316151</v>
      </c>
    </row>
    <row r="163" spans="1:15" s="34" customFormat="1" x14ac:dyDescent="0.2">
      <c r="A163" s="33">
        <v>3420</v>
      </c>
      <c r="B163" s="34" t="s">
        <v>101</v>
      </c>
      <c r="C163" s="36">
        <v>188892951</v>
      </c>
      <c r="D163" s="36">
        <f>jan!D163</f>
        <v>21435</v>
      </c>
      <c r="E163" s="37">
        <f t="shared" si="23"/>
        <v>8812.3606717984603</v>
      </c>
      <c r="F163" s="38">
        <f t="shared" si="24"/>
        <v>0.79145902977889382</v>
      </c>
      <c r="G163" s="39">
        <f t="shared" si="25"/>
        <v>1393.1775432129975</v>
      </c>
      <c r="H163" s="39">
        <f t="shared" si="26"/>
        <v>422.98558667387749</v>
      </c>
      <c r="I163" s="66">
        <f t="shared" si="27"/>
        <v>1816.1631298868751</v>
      </c>
      <c r="J163" s="81">
        <f t="shared" si="28"/>
        <v>-126.82776722694076</v>
      </c>
      <c r="K163" s="37">
        <f t="shared" si="29"/>
        <v>1689.3353626599344</v>
      </c>
      <c r="L163" s="37">
        <f t="shared" si="30"/>
        <v>38929456.689125165</v>
      </c>
      <c r="M163" s="37">
        <f t="shared" si="31"/>
        <v>36210903.498615697</v>
      </c>
      <c r="N163" s="41">
        <f>'jan-mar'!M163</f>
        <v>34354253.67286095</v>
      </c>
      <c r="O163" s="41">
        <f t="shared" si="32"/>
        <v>1856649.8257547468</v>
      </c>
    </row>
    <row r="164" spans="1:15" s="34" customFormat="1" x14ac:dyDescent="0.2">
      <c r="A164" s="33">
        <v>3421</v>
      </c>
      <c r="B164" s="34" t="s">
        <v>102</v>
      </c>
      <c r="C164" s="36">
        <v>58539613</v>
      </c>
      <c r="D164" s="36">
        <f>jan!D164</f>
        <v>6603</v>
      </c>
      <c r="E164" s="37">
        <f t="shared" si="23"/>
        <v>8865.6085112827495</v>
      </c>
      <c r="F164" s="38">
        <f t="shared" si="24"/>
        <v>0.79624134463703689</v>
      </c>
      <c r="G164" s="39">
        <f t="shared" si="25"/>
        <v>1361.2288395224241</v>
      </c>
      <c r="H164" s="39">
        <f t="shared" si="26"/>
        <v>404.34884285437624</v>
      </c>
      <c r="I164" s="66">
        <f t="shared" si="27"/>
        <v>1765.5776823768003</v>
      </c>
      <c r="J164" s="81">
        <f t="shared" si="28"/>
        <v>-126.82776722694076</v>
      </c>
      <c r="K164" s="37">
        <f t="shared" si="29"/>
        <v>1638.7499151498596</v>
      </c>
      <c r="L164" s="37">
        <f t="shared" si="30"/>
        <v>11658109.436734013</v>
      </c>
      <c r="M164" s="37">
        <f t="shared" si="31"/>
        <v>10820665.689734522</v>
      </c>
      <c r="N164" s="41">
        <f>'jan-mar'!M164</f>
        <v>9814648.0793445669</v>
      </c>
      <c r="O164" s="41">
        <f t="shared" si="32"/>
        <v>1006017.6103899553</v>
      </c>
    </row>
    <row r="165" spans="1:15" s="34" customFormat="1" x14ac:dyDescent="0.2">
      <c r="A165" s="33">
        <v>3422</v>
      </c>
      <c r="B165" s="34" t="s">
        <v>103</v>
      </c>
      <c r="C165" s="36">
        <v>40355603</v>
      </c>
      <c r="D165" s="36">
        <f>jan!D165</f>
        <v>4195</v>
      </c>
      <c r="E165" s="37">
        <f t="shared" si="23"/>
        <v>9619.9292014302737</v>
      </c>
      <c r="F165" s="38">
        <f t="shared" si="24"/>
        <v>0.86398867634542742</v>
      </c>
      <c r="G165" s="39">
        <f t="shared" si="25"/>
        <v>908.63642543390961</v>
      </c>
      <c r="H165" s="39">
        <f t="shared" si="26"/>
        <v>140.33660130274282</v>
      </c>
      <c r="I165" s="66">
        <f t="shared" si="27"/>
        <v>1048.9730267366524</v>
      </c>
      <c r="J165" s="81">
        <f t="shared" si="28"/>
        <v>-126.82776722694076</v>
      </c>
      <c r="K165" s="37">
        <f t="shared" si="29"/>
        <v>922.14525950971165</v>
      </c>
      <c r="L165" s="37">
        <f t="shared" si="30"/>
        <v>4400441.8471602565</v>
      </c>
      <c r="M165" s="37">
        <f t="shared" si="31"/>
        <v>3868399.3636432402</v>
      </c>
      <c r="N165" s="41">
        <f>'jan-mar'!M165</f>
        <v>6039056.6919128411</v>
      </c>
      <c r="O165" s="41">
        <f t="shared" si="32"/>
        <v>-2170657.3282696009</v>
      </c>
    </row>
    <row r="166" spans="1:15" s="34" customFormat="1" x14ac:dyDescent="0.2">
      <c r="A166" s="33">
        <v>3423</v>
      </c>
      <c r="B166" s="34" t="s">
        <v>104</v>
      </c>
      <c r="C166" s="36">
        <v>18046010</v>
      </c>
      <c r="D166" s="36">
        <f>jan!D166</f>
        <v>2318</v>
      </c>
      <c r="E166" s="37">
        <f t="shared" si="23"/>
        <v>7785.1639344262294</v>
      </c>
      <c r="F166" s="38">
        <f t="shared" si="24"/>
        <v>0.69920405254510865</v>
      </c>
      <c r="G166" s="39">
        <f t="shared" si="25"/>
        <v>2009.495585636336</v>
      </c>
      <c r="H166" s="39">
        <f t="shared" si="26"/>
        <v>782.50444475415827</v>
      </c>
      <c r="I166" s="66">
        <f t="shared" si="27"/>
        <v>2792.0000303904944</v>
      </c>
      <c r="J166" s="81">
        <f t="shared" si="28"/>
        <v>-126.82776722694076</v>
      </c>
      <c r="K166" s="37">
        <f t="shared" si="29"/>
        <v>2665.1722631635535</v>
      </c>
      <c r="L166" s="37">
        <f t="shared" si="30"/>
        <v>6471856.070445166</v>
      </c>
      <c r="M166" s="37">
        <f t="shared" si="31"/>
        <v>6177869.3060131166</v>
      </c>
      <c r="N166" s="41">
        <f>'jan-mar'!M166</f>
        <v>5959547.3283084519</v>
      </c>
      <c r="O166" s="41">
        <f t="shared" si="32"/>
        <v>218321.97770466469</v>
      </c>
    </row>
    <row r="167" spans="1:15" s="34" customFormat="1" x14ac:dyDescent="0.2">
      <c r="A167" s="33">
        <v>3424</v>
      </c>
      <c r="B167" s="34" t="s">
        <v>105</v>
      </c>
      <c r="C167" s="36">
        <v>15546382</v>
      </c>
      <c r="D167" s="36">
        <f>jan!D167</f>
        <v>1722</v>
      </c>
      <c r="E167" s="37">
        <f t="shared" si="23"/>
        <v>9028.0963995354232</v>
      </c>
      <c r="F167" s="38">
        <f t="shared" si="24"/>
        <v>0.81083476757748008</v>
      </c>
      <c r="G167" s="39">
        <f t="shared" si="25"/>
        <v>1263.7361065708199</v>
      </c>
      <c r="H167" s="39">
        <f t="shared" si="26"/>
        <v>347.47808196594048</v>
      </c>
      <c r="I167" s="66">
        <f t="shared" si="27"/>
        <v>1611.2141885367603</v>
      </c>
      <c r="J167" s="81">
        <f t="shared" si="28"/>
        <v>-126.82776722694076</v>
      </c>
      <c r="K167" s="37">
        <f t="shared" si="29"/>
        <v>1484.3864213098195</v>
      </c>
      <c r="L167" s="37">
        <f t="shared" si="30"/>
        <v>2774510.8326603011</v>
      </c>
      <c r="M167" s="37">
        <f t="shared" si="31"/>
        <v>2556113.4174955091</v>
      </c>
      <c r="N167" s="41">
        <f>'jan-mar'!M167</f>
        <v>4007829.9645587383</v>
      </c>
      <c r="O167" s="41">
        <f t="shared" si="32"/>
        <v>-1451716.5470632291</v>
      </c>
    </row>
    <row r="168" spans="1:15" s="34" customFormat="1" x14ac:dyDescent="0.2">
      <c r="A168" s="33">
        <v>3425</v>
      </c>
      <c r="B168" s="34" t="s">
        <v>106</v>
      </c>
      <c r="C168" s="36">
        <v>9275256</v>
      </c>
      <c r="D168" s="36">
        <f>jan!D168</f>
        <v>1253</v>
      </c>
      <c r="E168" s="37">
        <f t="shared" si="23"/>
        <v>7402.4389465283321</v>
      </c>
      <c r="F168" s="38">
        <f t="shared" si="24"/>
        <v>0.66483061291012036</v>
      </c>
      <c r="G168" s="39">
        <f t="shared" si="25"/>
        <v>2239.1305783750745</v>
      </c>
      <c r="H168" s="39">
        <f t="shared" si="26"/>
        <v>916.45819051842238</v>
      </c>
      <c r="I168" s="66">
        <f t="shared" si="27"/>
        <v>3155.5887688934968</v>
      </c>
      <c r="J168" s="81">
        <f t="shared" si="28"/>
        <v>-126.82776722694076</v>
      </c>
      <c r="K168" s="37">
        <f t="shared" si="29"/>
        <v>3028.7610016665558</v>
      </c>
      <c r="L168" s="37">
        <f t="shared" si="30"/>
        <v>3953952.7274235515</v>
      </c>
      <c r="M168" s="37">
        <f t="shared" si="31"/>
        <v>3795037.5350881945</v>
      </c>
      <c r="N168" s="41">
        <f>'jan-mar'!M168</f>
        <v>3534897.3703496512</v>
      </c>
      <c r="O168" s="41">
        <f t="shared" si="32"/>
        <v>260140.16473854333</v>
      </c>
    </row>
    <row r="169" spans="1:15" s="34" customFormat="1" x14ac:dyDescent="0.2">
      <c r="A169" s="33">
        <v>3426</v>
      </c>
      <c r="B169" s="34" t="s">
        <v>107</v>
      </c>
      <c r="C169" s="36">
        <v>10869679</v>
      </c>
      <c r="D169" s="36">
        <f>jan!D169</f>
        <v>1551</v>
      </c>
      <c r="E169" s="37">
        <f t="shared" si="23"/>
        <v>7008.1747259832364</v>
      </c>
      <c r="F169" s="38">
        <f t="shared" si="24"/>
        <v>0.62942080740048389</v>
      </c>
      <c r="G169" s="39">
        <f t="shared" si="25"/>
        <v>2475.689110702132</v>
      </c>
      <c r="H169" s="39">
        <f t="shared" si="26"/>
        <v>1054.4506677092058</v>
      </c>
      <c r="I169" s="66">
        <f t="shared" si="27"/>
        <v>3530.1397784113378</v>
      </c>
      <c r="J169" s="81">
        <f t="shared" si="28"/>
        <v>-126.82776722694076</v>
      </c>
      <c r="K169" s="37">
        <f t="shared" si="29"/>
        <v>3403.3120111843969</v>
      </c>
      <c r="L169" s="37">
        <f t="shared" si="30"/>
        <v>5475246.7963159848</v>
      </c>
      <c r="M169" s="37">
        <f t="shared" si="31"/>
        <v>5278536.9293469992</v>
      </c>
      <c r="N169" s="41">
        <f>'jan-mar'!M169</f>
        <v>4868306.1272245077</v>
      </c>
      <c r="O169" s="41">
        <f t="shared" si="32"/>
        <v>410230.80212249141</v>
      </c>
    </row>
    <row r="170" spans="1:15" s="34" customFormat="1" x14ac:dyDescent="0.2">
      <c r="A170" s="33">
        <v>3427</v>
      </c>
      <c r="B170" s="34" t="s">
        <v>108</v>
      </c>
      <c r="C170" s="36">
        <v>49656433</v>
      </c>
      <c r="D170" s="36">
        <f>jan!D170</f>
        <v>5581</v>
      </c>
      <c r="E170" s="37">
        <f t="shared" si="23"/>
        <v>8897.4078122200317</v>
      </c>
      <c r="F170" s="38">
        <f t="shared" si="24"/>
        <v>0.79909731533601336</v>
      </c>
      <c r="G170" s="39">
        <f t="shared" si="25"/>
        <v>1342.1492589600548</v>
      </c>
      <c r="H170" s="39">
        <f t="shared" si="26"/>
        <v>393.21908752632748</v>
      </c>
      <c r="I170" s="66">
        <f t="shared" si="27"/>
        <v>1735.3683464863823</v>
      </c>
      <c r="J170" s="81">
        <f t="shared" si="28"/>
        <v>-126.82776722694076</v>
      </c>
      <c r="K170" s="37">
        <f t="shared" si="29"/>
        <v>1608.5405792594415</v>
      </c>
      <c r="L170" s="37">
        <f t="shared" si="30"/>
        <v>9685090.7417404987</v>
      </c>
      <c r="M170" s="37">
        <f t="shared" si="31"/>
        <v>8977264.9728469439</v>
      </c>
      <c r="N170" s="41">
        <f>'jan-mar'!M170</f>
        <v>9150301.7024113331</v>
      </c>
      <c r="O170" s="41">
        <f t="shared" si="32"/>
        <v>-173036.72956438921</v>
      </c>
    </row>
    <row r="171" spans="1:15" s="34" customFormat="1" x14ac:dyDescent="0.2">
      <c r="A171" s="33">
        <v>3428</v>
      </c>
      <c r="B171" s="34" t="s">
        <v>109</v>
      </c>
      <c r="C171" s="36">
        <v>22025555</v>
      </c>
      <c r="D171" s="36">
        <f>jan!D171</f>
        <v>2445</v>
      </c>
      <c r="E171" s="37">
        <f t="shared" si="23"/>
        <v>9008.4069529652352</v>
      </c>
      <c r="F171" s="38">
        <f t="shared" si="24"/>
        <v>0.80906641164429693</v>
      </c>
      <c r="G171" s="39">
        <f t="shared" si="25"/>
        <v>1275.5497745129326</v>
      </c>
      <c r="H171" s="39">
        <f t="shared" si="26"/>
        <v>354.3693882655063</v>
      </c>
      <c r="I171" s="66">
        <f t="shared" si="27"/>
        <v>1629.9191627784389</v>
      </c>
      <c r="J171" s="81">
        <f t="shared" si="28"/>
        <v>-126.82776722694076</v>
      </c>
      <c r="K171" s="37">
        <f t="shared" si="29"/>
        <v>1503.0913955514982</v>
      </c>
      <c r="L171" s="37">
        <f t="shared" si="30"/>
        <v>3985152.352993283</v>
      </c>
      <c r="M171" s="37">
        <f t="shared" si="31"/>
        <v>3675058.4621234131</v>
      </c>
      <c r="N171" s="41">
        <f>'jan-mar'!M171</f>
        <v>4660681.2478490816</v>
      </c>
      <c r="O171" s="41">
        <f t="shared" si="32"/>
        <v>-985622.78572566854</v>
      </c>
    </row>
    <row r="172" spans="1:15" s="34" customFormat="1" x14ac:dyDescent="0.2">
      <c r="A172" s="33">
        <v>3429</v>
      </c>
      <c r="B172" s="34" t="s">
        <v>110</v>
      </c>
      <c r="C172" s="36">
        <v>12341692</v>
      </c>
      <c r="D172" s="36">
        <f>jan!D172</f>
        <v>1530</v>
      </c>
      <c r="E172" s="37">
        <f t="shared" si="23"/>
        <v>8066.4653594771244</v>
      </c>
      <c r="F172" s="38">
        <f t="shared" si="24"/>
        <v>0.72446840125233924</v>
      </c>
      <c r="G172" s="39">
        <f t="shared" si="25"/>
        <v>1840.7147306057991</v>
      </c>
      <c r="H172" s="39">
        <f t="shared" si="26"/>
        <v>684.04894598634507</v>
      </c>
      <c r="I172" s="66">
        <f t="shared" si="27"/>
        <v>2524.7636765921443</v>
      </c>
      <c r="J172" s="81">
        <f t="shared" si="28"/>
        <v>-126.82776722694076</v>
      </c>
      <c r="K172" s="37">
        <f t="shared" si="29"/>
        <v>2397.9359093652033</v>
      </c>
      <c r="L172" s="37">
        <f t="shared" si="30"/>
        <v>3862888.4251859807</v>
      </c>
      <c r="M172" s="37">
        <f t="shared" si="31"/>
        <v>3668841.9413287612</v>
      </c>
      <c r="N172" s="41">
        <f>'jan-mar'!M172</f>
        <v>4384298.6050957423</v>
      </c>
      <c r="O172" s="41">
        <f t="shared" si="32"/>
        <v>-715456.6637669811</v>
      </c>
    </row>
    <row r="173" spans="1:15" s="34" customFormat="1" x14ac:dyDescent="0.2">
      <c r="A173" s="33">
        <v>3430</v>
      </c>
      <c r="B173" s="34" t="s">
        <v>111</v>
      </c>
      <c r="C173" s="36">
        <v>17025403</v>
      </c>
      <c r="D173" s="36">
        <f>jan!D173</f>
        <v>1855</v>
      </c>
      <c r="E173" s="37">
        <f t="shared" si="23"/>
        <v>9178.1148247978435</v>
      </c>
      <c r="F173" s="38">
        <f t="shared" si="24"/>
        <v>0.8243082784480833</v>
      </c>
      <c r="G173" s="39">
        <f t="shared" si="25"/>
        <v>1173.7250514133677</v>
      </c>
      <c r="H173" s="39">
        <f t="shared" si="26"/>
        <v>294.97163312409339</v>
      </c>
      <c r="I173" s="66">
        <f t="shared" si="27"/>
        <v>1468.6966845374611</v>
      </c>
      <c r="J173" s="81">
        <f t="shared" si="28"/>
        <v>-126.82776722694076</v>
      </c>
      <c r="K173" s="37">
        <f t="shared" si="29"/>
        <v>1341.8689173105204</v>
      </c>
      <c r="L173" s="37">
        <f t="shared" si="30"/>
        <v>2724432.3498169906</v>
      </c>
      <c r="M173" s="37">
        <f t="shared" si="31"/>
        <v>2489166.8416110151</v>
      </c>
      <c r="N173" s="41">
        <f>'jan-mar'!M173</f>
        <v>2126239.2047075843</v>
      </c>
      <c r="O173" s="41">
        <f t="shared" si="32"/>
        <v>362927.6369034308</v>
      </c>
    </row>
    <row r="174" spans="1:15" s="34" customFormat="1" x14ac:dyDescent="0.2">
      <c r="A174" s="33">
        <v>3431</v>
      </c>
      <c r="B174" s="34" t="s">
        <v>114</v>
      </c>
      <c r="C174" s="36">
        <v>19239536</v>
      </c>
      <c r="D174" s="36">
        <f>jan!D174</f>
        <v>2498</v>
      </c>
      <c r="E174" s="37">
        <f t="shared" si="23"/>
        <v>7701.9759807846276</v>
      </c>
      <c r="F174" s="38">
        <f t="shared" si="24"/>
        <v>0.69173274496583803</v>
      </c>
      <c r="G174" s="39">
        <f t="shared" si="25"/>
        <v>2059.4083578212972</v>
      </c>
      <c r="H174" s="39">
        <f t="shared" si="26"/>
        <v>811.62022852871894</v>
      </c>
      <c r="I174" s="66">
        <f t="shared" si="27"/>
        <v>2871.0285863500162</v>
      </c>
      <c r="J174" s="81">
        <f t="shared" si="28"/>
        <v>-126.82776722694076</v>
      </c>
      <c r="K174" s="37">
        <f t="shared" si="29"/>
        <v>2744.2008191230752</v>
      </c>
      <c r="L174" s="37">
        <f t="shared" si="30"/>
        <v>7171829.4087023409</v>
      </c>
      <c r="M174" s="37">
        <f t="shared" si="31"/>
        <v>6855013.6461694418</v>
      </c>
      <c r="N174" s="41">
        <f>'jan-mar'!M174</f>
        <v>6209160.7965550097</v>
      </c>
      <c r="O174" s="41">
        <f t="shared" si="32"/>
        <v>645852.84961443208</v>
      </c>
    </row>
    <row r="175" spans="1:15" s="34" customFormat="1" x14ac:dyDescent="0.2">
      <c r="A175" s="33">
        <v>3432</v>
      </c>
      <c r="B175" s="34" t="s">
        <v>115</v>
      </c>
      <c r="C175" s="36">
        <v>17479472</v>
      </c>
      <c r="D175" s="36">
        <f>jan!D175</f>
        <v>1986</v>
      </c>
      <c r="E175" s="37">
        <f t="shared" si="23"/>
        <v>8801.3454179254786</v>
      </c>
      <c r="F175" s="38">
        <f t="shared" si="24"/>
        <v>0.79046972368172297</v>
      </c>
      <c r="G175" s="39">
        <f t="shared" si="25"/>
        <v>1399.7866955367865</v>
      </c>
      <c r="H175" s="39">
        <f t="shared" si="26"/>
        <v>426.8409255294211</v>
      </c>
      <c r="I175" s="66">
        <f t="shared" si="27"/>
        <v>1826.6276210662077</v>
      </c>
      <c r="J175" s="81">
        <f t="shared" si="28"/>
        <v>-126.82776722694076</v>
      </c>
      <c r="K175" s="37">
        <f t="shared" si="29"/>
        <v>1699.7998538392669</v>
      </c>
      <c r="L175" s="37">
        <f t="shared" si="30"/>
        <v>3627682.4554374884</v>
      </c>
      <c r="M175" s="37">
        <f t="shared" si="31"/>
        <v>3375802.5097247842</v>
      </c>
      <c r="N175" s="41">
        <f>'jan-mar'!M175</f>
        <v>3660330.8213203563</v>
      </c>
      <c r="O175" s="41">
        <f t="shared" si="32"/>
        <v>-284528.31159557216</v>
      </c>
    </row>
    <row r="176" spans="1:15" s="34" customFormat="1" x14ac:dyDescent="0.2">
      <c r="A176" s="33">
        <v>3433</v>
      </c>
      <c r="B176" s="34" t="s">
        <v>116</v>
      </c>
      <c r="C176" s="36">
        <v>24037769</v>
      </c>
      <c r="D176" s="36">
        <f>jan!D176</f>
        <v>2151</v>
      </c>
      <c r="E176" s="37">
        <f t="shared" si="23"/>
        <v>11175.159925615993</v>
      </c>
      <c r="F176" s="38">
        <f t="shared" si="24"/>
        <v>1.0036676393258599</v>
      </c>
      <c r="G176" s="39">
        <f t="shared" si="25"/>
        <v>-24.502009077522235</v>
      </c>
      <c r="H176" s="39">
        <f t="shared" si="26"/>
        <v>0</v>
      </c>
      <c r="I176" s="66">
        <f t="shared" si="27"/>
        <v>-24.502009077522235</v>
      </c>
      <c r="J176" s="81">
        <f t="shared" si="28"/>
        <v>-126.82776722694076</v>
      </c>
      <c r="K176" s="37">
        <f t="shared" si="29"/>
        <v>-151.329776304463</v>
      </c>
      <c r="L176" s="37">
        <f t="shared" si="30"/>
        <v>-52703.821525750325</v>
      </c>
      <c r="M176" s="37">
        <f t="shared" si="31"/>
        <v>-325510.34883089992</v>
      </c>
      <c r="N176" s="41">
        <f>'jan-mar'!M176</f>
        <v>2831954.5880463687</v>
      </c>
      <c r="O176" s="41">
        <f t="shared" si="32"/>
        <v>-3157464.9368772684</v>
      </c>
    </row>
    <row r="177" spans="1:15" s="34" customFormat="1" x14ac:dyDescent="0.2">
      <c r="A177" s="33">
        <v>3434</v>
      </c>
      <c r="B177" s="34" t="s">
        <v>117</v>
      </c>
      <c r="C177" s="36">
        <v>18923885</v>
      </c>
      <c r="D177" s="36">
        <f>jan!D177</f>
        <v>2211</v>
      </c>
      <c r="E177" s="37">
        <f t="shared" si="23"/>
        <v>8558.9710538218005</v>
      </c>
      <c r="F177" s="38">
        <f t="shared" si="24"/>
        <v>0.76870150671907977</v>
      </c>
      <c r="G177" s="39">
        <f t="shared" si="25"/>
        <v>1545.2113139989935</v>
      </c>
      <c r="H177" s="39">
        <f t="shared" si="26"/>
        <v>511.67195296570839</v>
      </c>
      <c r="I177" s="66">
        <f t="shared" si="27"/>
        <v>2056.8832669647018</v>
      </c>
      <c r="J177" s="81">
        <f t="shared" si="28"/>
        <v>-126.82776722694076</v>
      </c>
      <c r="K177" s="37">
        <f t="shared" si="29"/>
        <v>1930.055499737761</v>
      </c>
      <c r="L177" s="37">
        <f t="shared" si="30"/>
        <v>4547768.903258956</v>
      </c>
      <c r="M177" s="37">
        <f t="shared" si="31"/>
        <v>4267352.7099201893</v>
      </c>
      <c r="N177" s="41">
        <f>'jan-mar'!M177</f>
        <v>4417297.4941285551</v>
      </c>
      <c r="O177" s="41">
        <f t="shared" si="32"/>
        <v>-149944.78420836572</v>
      </c>
    </row>
    <row r="178" spans="1:15" s="34" customFormat="1" x14ac:dyDescent="0.2">
      <c r="A178" s="33">
        <v>3435</v>
      </c>
      <c r="B178" s="34" t="s">
        <v>118</v>
      </c>
      <c r="C178" s="36">
        <v>27554005</v>
      </c>
      <c r="D178" s="36">
        <f>jan!D178</f>
        <v>3591</v>
      </c>
      <c r="E178" s="37">
        <f t="shared" si="23"/>
        <v>7673.0729601782232</v>
      </c>
      <c r="F178" s="38">
        <f t="shared" si="24"/>
        <v>0.68913689607826001</v>
      </c>
      <c r="G178" s="39">
        <f t="shared" si="25"/>
        <v>2076.7501701851397</v>
      </c>
      <c r="H178" s="39">
        <f t="shared" si="26"/>
        <v>821.73628574096051</v>
      </c>
      <c r="I178" s="66">
        <f t="shared" si="27"/>
        <v>2898.4864559261005</v>
      </c>
      <c r="J178" s="81">
        <f t="shared" si="28"/>
        <v>-126.82776722694076</v>
      </c>
      <c r="K178" s="37">
        <f t="shared" si="29"/>
        <v>2771.6586886991595</v>
      </c>
      <c r="L178" s="37">
        <f t="shared" si="30"/>
        <v>10408464.863230627</v>
      </c>
      <c r="M178" s="37">
        <f t="shared" si="31"/>
        <v>9953026.351118682</v>
      </c>
      <c r="N178" s="41">
        <f>'jan-mar'!M178</f>
        <v>9061638.634018831</v>
      </c>
      <c r="O178" s="41">
        <f t="shared" si="32"/>
        <v>891387.717099851</v>
      </c>
    </row>
    <row r="179" spans="1:15" s="34" customFormat="1" x14ac:dyDescent="0.2">
      <c r="A179" s="33">
        <v>3436</v>
      </c>
      <c r="B179" s="34" t="s">
        <v>119</v>
      </c>
      <c r="C179" s="36">
        <v>54734900</v>
      </c>
      <c r="D179" s="36">
        <f>jan!D179</f>
        <v>5628</v>
      </c>
      <c r="E179" s="37">
        <f t="shared" si="23"/>
        <v>9725.4619758351109</v>
      </c>
      <c r="F179" s="38">
        <f t="shared" si="24"/>
        <v>0.87346682531720354</v>
      </c>
      <c r="G179" s="39">
        <f t="shared" si="25"/>
        <v>845.31676079100725</v>
      </c>
      <c r="H179" s="39">
        <f t="shared" si="26"/>
        <v>103.4001302610498</v>
      </c>
      <c r="I179" s="66">
        <f t="shared" si="27"/>
        <v>948.71689105205701</v>
      </c>
      <c r="J179" s="81">
        <f t="shared" si="28"/>
        <v>-126.82776722694076</v>
      </c>
      <c r="K179" s="37">
        <f t="shared" si="29"/>
        <v>821.88912382511626</v>
      </c>
      <c r="L179" s="37">
        <f t="shared" si="30"/>
        <v>5339378.6628409764</v>
      </c>
      <c r="M179" s="37">
        <f t="shared" si="31"/>
        <v>4625591.9888877543</v>
      </c>
      <c r="N179" s="41">
        <f>'jan-mar'!M179</f>
        <v>7089743.0305090453</v>
      </c>
      <c r="O179" s="41">
        <f t="shared" si="32"/>
        <v>-2464151.0416212911</v>
      </c>
    </row>
    <row r="180" spans="1:15" s="34" customFormat="1" x14ac:dyDescent="0.2">
      <c r="A180" s="33">
        <v>3437</v>
      </c>
      <c r="B180" s="34" t="s">
        <v>120</v>
      </c>
      <c r="C180" s="36">
        <v>41116446</v>
      </c>
      <c r="D180" s="36">
        <f>jan!D180</f>
        <v>5531</v>
      </c>
      <c r="E180" s="37">
        <f t="shared" si="23"/>
        <v>7433.8177544747787</v>
      </c>
      <c r="F180" s="38">
        <f t="shared" si="24"/>
        <v>0.66764881813546828</v>
      </c>
      <c r="G180" s="39">
        <f t="shared" si="25"/>
        <v>2220.3032936072063</v>
      </c>
      <c r="H180" s="39">
        <f t="shared" si="26"/>
        <v>905.475607737166</v>
      </c>
      <c r="I180" s="66">
        <f t="shared" si="27"/>
        <v>3125.7789013443726</v>
      </c>
      <c r="J180" s="81">
        <f t="shared" si="28"/>
        <v>-126.82776722694076</v>
      </c>
      <c r="K180" s="37">
        <f t="shared" si="29"/>
        <v>2998.9511341174316</v>
      </c>
      <c r="L180" s="37">
        <f t="shared" si="30"/>
        <v>17288683.103335723</v>
      </c>
      <c r="M180" s="37">
        <f t="shared" si="31"/>
        <v>16587198.722803514</v>
      </c>
      <c r="N180" s="41">
        <f>'jan-mar'!M180</f>
        <v>15326380.264009511</v>
      </c>
      <c r="O180" s="41">
        <f t="shared" si="32"/>
        <v>1260818.4587940034</v>
      </c>
    </row>
    <row r="181" spans="1:15" s="34" customFormat="1" x14ac:dyDescent="0.2">
      <c r="A181" s="33">
        <v>3438</v>
      </c>
      <c r="B181" s="34" t="s">
        <v>121</v>
      </c>
      <c r="C181" s="36">
        <v>28058873</v>
      </c>
      <c r="D181" s="36">
        <f>jan!D181</f>
        <v>3064</v>
      </c>
      <c r="E181" s="37">
        <f t="shared" si="23"/>
        <v>9157.5956266318535</v>
      </c>
      <c r="F181" s="38">
        <f t="shared" si="24"/>
        <v>0.82246540055450501</v>
      </c>
      <c r="G181" s="39">
        <f t="shared" si="25"/>
        <v>1186.0365703129617</v>
      </c>
      <c r="H181" s="39">
        <f t="shared" si="26"/>
        <v>302.15335248218986</v>
      </c>
      <c r="I181" s="66">
        <f t="shared" si="27"/>
        <v>1488.1899227951515</v>
      </c>
      <c r="J181" s="81">
        <f t="shared" si="28"/>
        <v>-126.82776722694076</v>
      </c>
      <c r="K181" s="37">
        <f t="shared" si="29"/>
        <v>1361.3621555682107</v>
      </c>
      <c r="L181" s="37">
        <f t="shared" si="30"/>
        <v>4559813.9234443437</v>
      </c>
      <c r="M181" s="37">
        <f t="shared" si="31"/>
        <v>4171213.6446609977</v>
      </c>
      <c r="N181" s="41">
        <f>'jan-mar'!M181</f>
        <v>5260055.0572636342</v>
      </c>
      <c r="O181" s="41">
        <f t="shared" si="32"/>
        <v>-1088841.4126026365</v>
      </c>
    </row>
    <row r="182" spans="1:15" s="34" customFormat="1" x14ac:dyDescent="0.2">
      <c r="A182" s="33">
        <v>3439</v>
      </c>
      <c r="B182" s="34" t="s">
        <v>122</v>
      </c>
      <c r="C182" s="36">
        <v>40513468</v>
      </c>
      <c r="D182" s="36">
        <f>jan!D182</f>
        <v>4385</v>
      </c>
      <c r="E182" s="37">
        <f t="shared" si="23"/>
        <v>9239.1033067274802</v>
      </c>
      <c r="F182" s="38">
        <f t="shared" si="24"/>
        <v>0.82978579877815695</v>
      </c>
      <c r="G182" s="39">
        <f t="shared" si="25"/>
        <v>1137.1319622555857</v>
      </c>
      <c r="H182" s="39">
        <f t="shared" si="26"/>
        <v>273.6256644487205</v>
      </c>
      <c r="I182" s="66">
        <f t="shared" si="27"/>
        <v>1410.7576267043062</v>
      </c>
      <c r="J182" s="81">
        <f t="shared" si="28"/>
        <v>-126.82776722694076</v>
      </c>
      <c r="K182" s="37">
        <f t="shared" si="29"/>
        <v>1283.9298594773654</v>
      </c>
      <c r="L182" s="37">
        <f t="shared" si="30"/>
        <v>6186172.193098383</v>
      </c>
      <c r="M182" s="37">
        <f t="shared" si="31"/>
        <v>5630032.4338082476</v>
      </c>
      <c r="N182" s="41">
        <f>'jan-mar'!M182</f>
        <v>4415033.9278397607</v>
      </c>
      <c r="O182" s="41">
        <f t="shared" si="32"/>
        <v>1214998.5059684869</v>
      </c>
    </row>
    <row r="183" spans="1:15" s="34" customFormat="1" x14ac:dyDescent="0.2">
      <c r="A183" s="33">
        <v>3440</v>
      </c>
      <c r="B183" s="34" t="s">
        <v>123</v>
      </c>
      <c r="C183" s="36">
        <v>51674445</v>
      </c>
      <c r="D183" s="36">
        <f>jan!D183</f>
        <v>5082</v>
      </c>
      <c r="E183" s="37">
        <f t="shared" si="23"/>
        <v>10168.131641086187</v>
      </c>
      <c r="F183" s="38">
        <f t="shared" si="24"/>
        <v>0.91322403871558155</v>
      </c>
      <c r="G183" s="39">
        <f t="shared" si="25"/>
        <v>579.71496164036137</v>
      </c>
      <c r="H183" s="39">
        <f t="shared" si="26"/>
        <v>0</v>
      </c>
      <c r="I183" s="66">
        <f t="shared" si="27"/>
        <v>579.71496164036137</v>
      </c>
      <c r="J183" s="81">
        <f t="shared" si="28"/>
        <v>-126.82776722694076</v>
      </c>
      <c r="K183" s="37">
        <f t="shared" si="29"/>
        <v>452.88719441342062</v>
      </c>
      <c r="L183" s="37">
        <f t="shared" si="30"/>
        <v>2946111.4350563167</v>
      </c>
      <c r="M183" s="37">
        <f t="shared" si="31"/>
        <v>2301572.7220090036</v>
      </c>
      <c r="N183" s="41">
        <f>'jan-mar'!M183</f>
        <v>2559022.4051583754</v>
      </c>
      <c r="O183" s="41">
        <f t="shared" si="32"/>
        <v>-257449.68314937176</v>
      </c>
    </row>
    <row r="184" spans="1:15" s="34" customFormat="1" x14ac:dyDescent="0.2">
      <c r="A184" s="33">
        <v>3441</v>
      </c>
      <c r="B184" s="34" t="s">
        <v>124</v>
      </c>
      <c r="C184" s="36">
        <v>55732227</v>
      </c>
      <c r="D184" s="36">
        <f>jan!D184</f>
        <v>6079</v>
      </c>
      <c r="E184" s="37">
        <f t="shared" si="23"/>
        <v>9167.9925974666894</v>
      </c>
      <c r="F184" s="38">
        <f t="shared" si="24"/>
        <v>0.82339917718440547</v>
      </c>
      <c r="G184" s="39">
        <f t="shared" si="25"/>
        <v>1179.7983878120601</v>
      </c>
      <c r="H184" s="39">
        <f t="shared" si="26"/>
        <v>298.5144126899973</v>
      </c>
      <c r="I184" s="66">
        <f t="shared" si="27"/>
        <v>1478.3128005020574</v>
      </c>
      <c r="J184" s="81">
        <f t="shared" si="28"/>
        <v>-126.82776722694076</v>
      </c>
      <c r="K184" s="37">
        <f t="shared" si="29"/>
        <v>1351.4850332751166</v>
      </c>
      <c r="L184" s="37">
        <f t="shared" si="30"/>
        <v>8986663.514252007</v>
      </c>
      <c r="M184" s="37">
        <f t="shared" si="31"/>
        <v>8215677.517279434</v>
      </c>
      <c r="N184" s="41">
        <f>'jan-mar'!M184</f>
        <v>7932473.7628934812</v>
      </c>
      <c r="O184" s="41">
        <f t="shared" si="32"/>
        <v>283203.75438595284</v>
      </c>
    </row>
    <row r="185" spans="1:15" s="34" customFormat="1" x14ac:dyDescent="0.2">
      <c r="A185" s="33">
        <v>3442</v>
      </c>
      <c r="B185" s="34" t="s">
        <v>125</v>
      </c>
      <c r="C185" s="36">
        <v>128907254</v>
      </c>
      <c r="D185" s="36">
        <f>jan!D185</f>
        <v>14827</v>
      </c>
      <c r="E185" s="37">
        <f t="shared" si="23"/>
        <v>8694.0887569973693</v>
      </c>
      <c r="F185" s="38">
        <f t="shared" si="24"/>
        <v>0.78083674836931327</v>
      </c>
      <c r="G185" s="39">
        <f t="shared" si="25"/>
        <v>1464.1406920936522</v>
      </c>
      <c r="H185" s="39">
        <f t="shared" si="26"/>
        <v>464.38075685425935</v>
      </c>
      <c r="I185" s="66">
        <f t="shared" si="27"/>
        <v>1928.5214489479115</v>
      </c>
      <c r="J185" s="81">
        <f t="shared" si="28"/>
        <v>-126.82776722694076</v>
      </c>
      <c r="K185" s="37">
        <f t="shared" si="29"/>
        <v>1801.6936817209707</v>
      </c>
      <c r="L185" s="37">
        <f t="shared" si="30"/>
        <v>28594187.523550685</v>
      </c>
      <c r="M185" s="37">
        <f t="shared" si="31"/>
        <v>26713712.218876835</v>
      </c>
      <c r="N185" s="41">
        <f>'jan-mar'!M185</f>
        <v>23488277.959676195</v>
      </c>
      <c r="O185" s="41">
        <f t="shared" si="32"/>
        <v>3225434.25920064</v>
      </c>
    </row>
    <row r="186" spans="1:15" s="34" customFormat="1" x14ac:dyDescent="0.2">
      <c r="A186" s="33">
        <v>3443</v>
      </c>
      <c r="B186" s="34" t="s">
        <v>126</v>
      </c>
      <c r="C186" s="36">
        <v>114321372</v>
      </c>
      <c r="D186" s="36">
        <f>jan!D186</f>
        <v>13572</v>
      </c>
      <c r="E186" s="37">
        <f t="shared" si="23"/>
        <v>8423.3253757736511</v>
      </c>
      <c r="F186" s="38">
        <f t="shared" si="24"/>
        <v>0.75651884639228917</v>
      </c>
      <c r="G186" s="39">
        <f t="shared" si="25"/>
        <v>1626.5987208278832</v>
      </c>
      <c r="H186" s="39">
        <f t="shared" si="26"/>
        <v>559.14794028256074</v>
      </c>
      <c r="I186" s="66">
        <f t="shared" si="27"/>
        <v>2185.7466611104437</v>
      </c>
      <c r="J186" s="81">
        <f t="shared" si="28"/>
        <v>-126.82776722694076</v>
      </c>
      <c r="K186" s="37">
        <f t="shared" si="29"/>
        <v>2058.9188938835027</v>
      </c>
      <c r="L186" s="37">
        <f t="shared" si="30"/>
        <v>29664953.684590943</v>
      </c>
      <c r="M186" s="37">
        <f t="shared" si="31"/>
        <v>27943647.227786899</v>
      </c>
      <c r="N186" s="41">
        <f>'jan-mar'!M186</f>
        <v>25922440.665790483</v>
      </c>
      <c r="O186" s="41">
        <f t="shared" si="32"/>
        <v>2021206.5619964153</v>
      </c>
    </row>
    <row r="187" spans="1:15" s="34" customFormat="1" x14ac:dyDescent="0.2">
      <c r="A187" s="33">
        <v>3446</v>
      </c>
      <c r="B187" s="34" t="s">
        <v>129</v>
      </c>
      <c r="C187" s="36">
        <v>126591876</v>
      </c>
      <c r="D187" s="36">
        <f>jan!D187</f>
        <v>13633</v>
      </c>
      <c r="E187" s="37">
        <f t="shared" si="23"/>
        <v>9285.6947113621354</v>
      </c>
      <c r="F187" s="38">
        <f t="shared" si="24"/>
        <v>0.83397028342211721</v>
      </c>
      <c r="G187" s="39">
        <f t="shared" si="25"/>
        <v>1109.1771194747926</v>
      </c>
      <c r="H187" s="39">
        <f t="shared" si="26"/>
        <v>257.31867282659124</v>
      </c>
      <c r="I187" s="66">
        <f t="shared" si="27"/>
        <v>1366.4957923013837</v>
      </c>
      <c r="J187" s="81">
        <f t="shared" si="28"/>
        <v>-126.82776722694076</v>
      </c>
      <c r="K187" s="37">
        <f t="shared" si="29"/>
        <v>1239.668025074443</v>
      </c>
      <c r="L187" s="37">
        <f t="shared" si="30"/>
        <v>18629437.136444766</v>
      </c>
      <c r="M187" s="37">
        <f t="shared" si="31"/>
        <v>16900394.18583988</v>
      </c>
      <c r="N187" s="41">
        <f>'jan-mar'!M187</f>
        <v>15065327.608640701</v>
      </c>
      <c r="O187" s="41">
        <f t="shared" si="32"/>
        <v>1835066.5771991797</v>
      </c>
    </row>
    <row r="188" spans="1:15" s="34" customFormat="1" x14ac:dyDescent="0.2">
      <c r="A188" s="33">
        <v>3447</v>
      </c>
      <c r="B188" s="34" t="s">
        <v>130</v>
      </c>
      <c r="C188" s="36">
        <v>42564868</v>
      </c>
      <c r="D188" s="36">
        <f>jan!D188</f>
        <v>5535</v>
      </c>
      <c r="E188" s="37">
        <f t="shared" si="23"/>
        <v>7690.1297199638666</v>
      </c>
      <c r="F188" s="38">
        <f t="shared" si="24"/>
        <v>0.69066880416213128</v>
      </c>
      <c r="G188" s="39">
        <f t="shared" si="25"/>
        <v>2066.5161143137539</v>
      </c>
      <c r="H188" s="39">
        <f t="shared" si="26"/>
        <v>815.76641981598527</v>
      </c>
      <c r="I188" s="66">
        <f t="shared" si="27"/>
        <v>2882.2825341297394</v>
      </c>
      <c r="J188" s="81">
        <f t="shared" si="28"/>
        <v>-126.82776722694076</v>
      </c>
      <c r="K188" s="37">
        <f t="shared" si="29"/>
        <v>2755.4547669027984</v>
      </c>
      <c r="L188" s="37">
        <f t="shared" si="30"/>
        <v>15953433.826408107</v>
      </c>
      <c r="M188" s="37">
        <f t="shared" si="31"/>
        <v>15251442.134806989</v>
      </c>
      <c r="N188" s="41">
        <f>'jan-mar'!M188</f>
        <v>13969661.261081658</v>
      </c>
      <c r="O188" s="41">
        <f t="shared" si="32"/>
        <v>1281780.8737253305</v>
      </c>
    </row>
    <row r="189" spans="1:15" s="34" customFormat="1" x14ac:dyDescent="0.2">
      <c r="A189" s="33">
        <v>3448</v>
      </c>
      <c r="B189" s="34" t="s">
        <v>131</v>
      </c>
      <c r="C189" s="36">
        <v>56306287</v>
      </c>
      <c r="D189" s="36">
        <f>jan!D189</f>
        <v>6577</v>
      </c>
      <c r="E189" s="37">
        <f t="shared" si="23"/>
        <v>8561.089706553139</v>
      </c>
      <c r="F189" s="38">
        <f t="shared" si="24"/>
        <v>0.76889178794991386</v>
      </c>
      <c r="G189" s="39">
        <f t="shared" si="25"/>
        <v>1543.9401223601903</v>
      </c>
      <c r="H189" s="39">
        <f t="shared" si="26"/>
        <v>510.93042450973996</v>
      </c>
      <c r="I189" s="66">
        <f t="shared" si="27"/>
        <v>2054.8705468699304</v>
      </c>
      <c r="J189" s="81">
        <f t="shared" si="28"/>
        <v>-126.82776722694076</v>
      </c>
      <c r="K189" s="37">
        <f t="shared" si="29"/>
        <v>1928.0427796429897</v>
      </c>
      <c r="L189" s="37">
        <f t="shared" si="30"/>
        <v>13514883.586763533</v>
      </c>
      <c r="M189" s="37">
        <f t="shared" si="31"/>
        <v>12680737.361711944</v>
      </c>
      <c r="N189" s="41">
        <f>'jan-mar'!M189</f>
        <v>11105342.523375629</v>
      </c>
      <c r="O189" s="41">
        <f t="shared" si="32"/>
        <v>1575394.838336315</v>
      </c>
    </row>
    <row r="190" spans="1:15" s="34" customFormat="1" x14ac:dyDescent="0.2">
      <c r="A190" s="33">
        <v>3449</v>
      </c>
      <c r="B190" s="34" t="s">
        <v>132</v>
      </c>
      <c r="C190" s="36">
        <v>21291542</v>
      </c>
      <c r="D190" s="36">
        <f>jan!D190</f>
        <v>2889</v>
      </c>
      <c r="E190" s="37">
        <f t="shared" si="23"/>
        <v>7369.8656974731739</v>
      </c>
      <c r="F190" s="38">
        <f t="shared" si="24"/>
        <v>0.66190513209356183</v>
      </c>
      <c r="G190" s="39">
        <f t="shared" si="25"/>
        <v>2258.6745278081694</v>
      </c>
      <c r="H190" s="39">
        <f t="shared" si="26"/>
        <v>927.85882768772774</v>
      </c>
      <c r="I190" s="66">
        <f t="shared" si="27"/>
        <v>3186.533355495897</v>
      </c>
      <c r="J190" s="81">
        <f t="shared" si="28"/>
        <v>-126.82776722694076</v>
      </c>
      <c r="K190" s="37">
        <f t="shared" si="29"/>
        <v>3059.705588268956</v>
      </c>
      <c r="L190" s="37">
        <f t="shared" si="30"/>
        <v>9205894.8640276473</v>
      </c>
      <c r="M190" s="37">
        <f t="shared" si="31"/>
        <v>8839489.4445090145</v>
      </c>
      <c r="N190" s="41">
        <f>'jan-mar'!M190</f>
        <v>10590480.972857254</v>
      </c>
      <c r="O190" s="41">
        <f t="shared" si="32"/>
        <v>-1750991.5283482391</v>
      </c>
    </row>
    <row r="191" spans="1:15" s="34" customFormat="1" x14ac:dyDescent="0.2">
      <c r="A191" s="33">
        <v>3450</v>
      </c>
      <c r="B191" s="34" t="s">
        <v>133</v>
      </c>
      <c r="C191" s="36">
        <v>9915506</v>
      </c>
      <c r="D191" s="36">
        <f>jan!D191</f>
        <v>1256</v>
      </c>
      <c r="E191" s="37">
        <f t="shared" si="23"/>
        <v>7894.5111464968149</v>
      </c>
      <c r="F191" s="38">
        <f t="shared" si="24"/>
        <v>0.70902478521795209</v>
      </c>
      <c r="G191" s="39">
        <f t="shared" si="25"/>
        <v>1943.8872583939847</v>
      </c>
      <c r="H191" s="39">
        <f t="shared" si="26"/>
        <v>744.23292052945339</v>
      </c>
      <c r="I191" s="66">
        <f t="shared" si="27"/>
        <v>2688.1201789234383</v>
      </c>
      <c r="J191" s="81">
        <f t="shared" si="28"/>
        <v>-126.82776722694076</v>
      </c>
      <c r="K191" s="37">
        <f t="shared" si="29"/>
        <v>2561.2924116964973</v>
      </c>
      <c r="L191" s="37">
        <f t="shared" si="30"/>
        <v>3376278.9447278385</v>
      </c>
      <c r="M191" s="37">
        <f t="shared" si="31"/>
        <v>3216983.2690908005</v>
      </c>
      <c r="N191" s="41">
        <f>'jan-mar'!M191</f>
        <v>2924898.3806537604</v>
      </c>
      <c r="O191" s="41">
        <f t="shared" si="32"/>
        <v>292084.88843704015</v>
      </c>
    </row>
    <row r="192" spans="1:15" s="34" customFormat="1" x14ac:dyDescent="0.2">
      <c r="A192" s="33">
        <v>3451</v>
      </c>
      <c r="B192" s="34" t="s">
        <v>134</v>
      </c>
      <c r="C192" s="36">
        <v>62845461</v>
      </c>
      <c r="D192" s="36">
        <f>jan!D192</f>
        <v>6354</v>
      </c>
      <c r="E192" s="37">
        <f t="shared" si="23"/>
        <v>9890.6926345609063</v>
      </c>
      <c r="F192" s="38">
        <f t="shared" si="24"/>
        <v>0.88830658298433463</v>
      </c>
      <c r="G192" s="39">
        <f t="shared" si="25"/>
        <v>746.17836555553004</v>
      </c>
      <c r="H192" s="39">
        <f t="shared" si="26"/>
        <v>45.569399707021418</v>
      </c>
      <c r="I192" s="66">
        <f t="shared" si="27"/>
        <v>791.74776526255141</v>
      </c>
      <c r="J192" s="81">
        <f t="shared" si="28"/>
        <v>-126.82776722694076</v>
      </c>
      <c r="K192" s="37">
        <f t="shared" si="29"/>
        <v>664.91999803561066</v>
      </c>
      <c r="L192" s="37">
        <f t="shared" si="30"/>
        <v>5030765.3004782517</v>
      </c>
      <c r="M192" s="37">
        <f t="shared" si="31"/>
        <v>4224901.6675182702</v>
      </c>
      <c r="N192" s="41">
        <f>'jan-mar'!M192</f>
        <v>6491812.7241035011</v>
      </c>
      <c r="O192" s="41">
        <f t="shared" si="32"/>
        <v>-2266911.0565852309</v>
      </c>
    </row>
    <row r="193" spans="1:15" s="34" customFormat="1" x14ac:dyDescent="0.2">
      <c r="A193" s="33">
        <v>3452</v>
      </c>
      <c r="B193" s="34" t="s">
        <v>135</v>
      </c>
      <c r="C193" s="36">
        <v>21781098</v>
      </c>
      <c r="D193" s="36">
        <f>jan!D193</f>
        <v>2111</v>
      </c>
      <c r="E193" s="37">
        <f t="shared" si="23"/>
        <v>10317.905258171482</v>
      </c>
      <c r="F193" s="38">
        <f t="shared" si="24"/>
        <v>0.92667556278269747</v>
      </c>
      <c r="G193" s="39">
        <f t="shared" si="25"/>
        <v>489.85079138918445</v>
      </c>
      <c r="H193" s="39">
        <f t="shared" si="26"/>
        <v>0</v>
      </c>
      <c r="I193" s="66">
        <f t="shared" si="27"/>
        <v>489.85079138918445</v>
      </c>
      <c r="J193" s="81">
        <f t="shared" si="28"/>
        <v>-126.82776722694076</v>
      </c>
      <c r="K193" s="37">
        <f t="shared" si="29"/>
        <v>363.0230241622437</v>
      </c>
      <c r="L193" s="37">
        <f t="shared" si="30"/>
        <v>1034075.0206225683</v>
      </c>
      <c r="M193" s="37">
        <f t="shared" si="31"/>
        <v>766341.60400649649</v>
      </c>
      <c r="N193" s="41">
        <f>'jan-mar'!M193</f>
        <v>784817.77518483426</v>
      </c>
      <c r="O193" s="41">
        <f t="shared" si="32"/>
        <v>-18476.171178337769</v>
      </c>
    </row>
    <row r="194" spans="1:15" s="34" customFormat="1" x14ac:dyDescent="0.2">
      <c r="A194" s="33">
        <v>3453</v>
      </c>
      <c r="B194" s="34" t="s">
        <v>136</v>
      </c>
      <c r="C194" s="36">
        <v>33211244</v>
      </c>
      <c r="D194" s="36">
        <f>jan!D194</f>
        <v>3252</v>
      </c>
      <c r="E194" s="37">
        <f t="shared" si="23"/>
        <v>10212.559655596557</v>
      </c>
      <c r="F194" s="38">
        <f t="shared" si="24"/>
        <v>0.91721422415725429</v>
      </c>
      <c r="G194" s="39">
        <f t="shared" si="25"/>
        <v>553.0581529341398</v>
      </c>
      <c r="H194" s="39">
        <f t="shared" si="26"/>
        <v>0</v>
      </c>
      <c r="I194" s="66">
        <f t="shared" si="27"/>
        <v>553.0581529341398</v>
      </c>
      <c r="J194" s="81">
        <f t="shared" si="28"/>
        <v>-126.82776722694076</v>
      </c>
      <c r="K194" s="37">
        <f t="shared" si="29"/>
        <v>426.23038570719905</v>
      </c>
      <c r="L194" s="37">
        <f t="shared" si="30"/>
        <v>1798545.1133418225</v>
      </c>
      <c r="M194" s="37">
        <f t="shared" si="31"/>
        <v>1386101.2143198112</v>
      </c>
      <c r="N194" s="41">
        <f>'jan-mar'!M194</f>
        <v>1630009.6443870575</v>
      </c>
      <c r="O194" s="41">
        <f t="shared" si="32"/>
        <v>-243908.43006724631</v>
      </c>
    </row>
    <row r="195" spans="1:15" s="34" customFormat="1" x14ac:dyDescent="0.2">
      <c r="A195" s="33">
        <v>3454</v>
      </c>
      <c r="B195" s="34" t="s">
        <v>137</v>
      </c>
      <c r="C195" s="36">
        <v>16950995</v>
      </c>
      <c r="D195" s="36">
        <f>jan!D195</f>
        <v>1587</v>
      </c>
      <c r="E195" s="37">
        <f t="shared" si="23"/>
        <v>10681.156269691241</v>
      </c>
      <c r="F195" s="38">
        <f t="shared" si="24"/>
        <v>0.95929999837391078</v>
      </c>
      <c r="G195" s="39">
        <f t="shared" si="25"/>
        <v>271.90018447732945</v>
      </c>
      <c r="H195" s="39">
        <f t="shared" si="26"/>
        <v>0</v>
      </c>
      <c r="I195" s="66">
        <f t="shared" si="27"/>
        <v>271.90018447732945</v>
      </c>
      <c r="J195" s="81">
        <f t="shared" si="28"/>
        <v>-126.82776722694076</v>
      </c>
      <c r="K195" s="37">
        <f t="shared" si="29"/>
        <v>145.0724172503887</v>
      </c>
      <c r="L195" s="37">
        <f t="shared" si="30"/>
        <v>431505.59276552184</v>
      </c>
      <c r="M195" s="37">
        <f t="shared" si="31"/>
        <v>230229.92617636686</v>
      </c>
      <c r="N195" s="41">
        <f>'jan-mar'!M195</f>
        <v>1090335.30087382</v>
      </c>
      <c r="O195" s="41">
        <f t="shared" si="32"/>
        <v>-860105.37469745311</v>
      </c>
    </row>
    <row r="196" spans="1:15" s="34" customFormat="1" x14ac:dyDescent="0.2">
      <c r="A196" s="33">
        <v>3801</v>
      </c>
      <c r="B196" s="34" t="s">
        <v>155</v>
      </c>
      <c r="C196" s="36">
        <v>246153191</v>
      </c>
      <c r="D196" s="36">
        <f>jan!D196</f>
        <v>27502</v>
      </c>
      <c r="E196" s="37">
        <f t="shared" si="23"/>
        <v>8950.3741909679302</v>
      </c>
      <c r="F196" s="38">
        <f t="shared" si="24"/>
        <v>0.80385435153731966</v>
      </c>
      <c r="G196" s="39">
        <f t="shared" si="25"/>
        <v>1310.3694317113157</v>
      </c>
      <c r="H196" s="39">
        <f t="shared" si="26"/>
        <v>374.68085496456303</v>
      </c>
      <c r="I196" s="66">
        <f t="shared" si="27"/>
        <v>1685.0502866758786</v>
      </c>
      <c r="J196" s="81">
        <f t="shared" si="28"/>
        <v>-126.82776722694076</v>
      </c>
      <c r="K196" s="37">
        <f t="shared" si="29"/>
        <v>1558.2225194489379</v>
      </c>
      <c r="L196" s="37">
        <f t="shared" si="30"/>
        <v>46342252.984160013</v>
      </c>
      <c r="M196" s="37">
        <f t="shared" si="31"/>
        <v>42854235.729884692</v>
      </c>
      <c r="N196" s="41">
        <f>'jan-mar'!M196</f>
        <v>38630873.594537981</v>
      </c>
      <c r="O196" s="41">
        <f t="shared" si="32"/>
        <v>4223362.1353467107</v>
      </c>
    </row>
    <row r="197" spans="1:15" s="34" customFormat="1" x14ac:dyDescent="0.2">
      <c r="A197" s="33">
        <v>3802</v>
      </c>
      <c r="B197" s="34" t="s">
        <v>160</v>
      </c>
      <c r="C197" s="36">
        <v>247938171</v>
      </c>
      <c r="D197" s="36">
        <f>jan!D197</f>
        <v>25681</v>
      </c>
      <c r="E197" s="37">
        <f t="shared" si="23"/>
        <v>9654.5372454343669</v>
      </c>
      <c r="F197" s="38">
        <f t="shared" si="24"/>
        <v>0.86709690692632968</v>
      </c>
      <c r="G197" s="39">
        <f t="shared" si="25"/>
        <v>887.87159903145368</v>
      </c>
      <c r="H197" s="39">
        <f t="shared" si="26"/>
        <v>128.22378590131021</v>
      </c>
      <c r="I197" s="66">
        <f t="shared" si="27"/>
        <v>1016.0953849327639</v>
      </c>
      <c r="J197" s="81">
        <f t="shared" si="28"/>
        <v>-126.82776722694076</v>
      </c>
      <c r="K197" s="37">
        <f t="shared" si="29"/>
        <v>889.26761770582311</v>
      </c>
      <c r="L197" s="37">
        <f t="shared" si="30"/>
        <v>26094345.58045831</v>
      </c>
      <c r="M197" s="37">
        <f t="shared" si="31"/>
        <v>22837281.690303244</v>
      </c>
      <c r="N197" s="41">
        <f>'jan-mar'!M197</f>
        <v>18781351.489943668</v>
      </c>
      <c r="O197" s="41">
        <f t="shared" si="32"/>
        <v>4055930.2003595755</v>
      </c>
    </row>
    <row r="198" spans="1:15" s="34" customFormat="1" x14ac:dyDescent="0.2">
      <c r="A198" s="33">
        <v>3803</v>
      </c>
      <c r="B198" s="34" t="s">
        <v>156</v>
      </c>
      <c r="C198" s="36">
        <v>600701140</v>
      </c>
      <c r="D198" s="36">
        <f>jan!D198</f>
        <v>57794</v>
      </c>
      <c r="E198" s="37">
        <f t="shared" si="23"/>
        <v>10393.832231719556</v>
      </c>
      <c r="F198" s="38">
        <f t="shared" si="24"/>
        <v>0.93349474450442593</v>
      </c>
      <c r="G198" s="39">
        <f t="shared" si="25"/>
        <v>444.29460726034011</v>
      </c>
      <c r="H198" s="39">
        <f t="shared" si="26"/>
        <v>0</v>
      </c>
      <c r="I198" s="66">
        <f t="shared" si="27"/>
        <v>444.29460726034011</v>
      </c>
      <c r="J198" s="81">
        <f t="shared" si="28"/>
        <v>-126.82776722694076</v>
      </c>
      <c r="K198" s="37">
        <f t="shared" si="29"/>
        <v>317.46684003339936</v>
      </c>
      <c r="L198" s="37">
        <f t="shared" si="30"/>
        <v>25677562.532004096</v>
      </c>
      <c r="M198" s="37">
        <f t="shared" si="31"/>
        <v>18347678.552890282</v>
      </c>
      <c r="N198" s="41">
        <f>'jan-mar'!M198</f>
        <v>14623385.377277229</v>
      </c>
      <c r="O198" s="41">
        <f t="shared" si="32"/>
        <v>3724293.1756130531</v>
      </c>
    </row>
    <row r="199" spans="1:15" s="34" customFormat="1" x14ac:dyDescent="0.2">
      <c r="A199" s="33">
        <v>3804</v>
      </c>
      <c r="B199" s="34" t="s">
        <v>157</v>
      </c>
      <c r="C199" s="36">
        <v>617307836</v>
      </c>
      <c r="D199" s="36">
        <f>jan!D199</f>
        <v>64943</v>
      </c>
      <c r="E199" s="37">
        <f t="shared" si="23"/>
        <v>9505.3791170718941</v>
      </c>
      <c r="F199" s="38">
        <f t="shared" si="24"/>
        <v>0.85370066136239209</v>
      </c>
      <c r="G199" s="39">
        <f t="shared" si="25"/>
        <v>977.36647604893733</v>
      </c>
      <c r="H199" s="39">
        <f t="shared" si="26"/>
        <v>180.42913082817566</v>
      </c>
      <c r="I199" s="66">
        <f t="shared" si="27"/>
        <v>1157.795606877113</v>
      </c>
      <c r="J199" s="81">
        <f t="shared" si="28"/>
        <v>-126.82776722694076</v>
      </c>
      <c r="K199" s="37">
        <f t="shared" si="29"/>
        <v>1030.9678396501722</v>
      </c>
      <c r="L199" s="37">
        <f t="shared" si="30"/>
        <v>75190720.09742035</v>
      </c>
      <c r="M199" s="37">
        <f t="shared" si="31"/>
        <v>66954144.410401136</v>
      </c>
      <c r="N199" s="41">
        <f>'jan-mar'!M199</f>
        <v>60181859.126590133</v>
      </c>
      <c r="O199" s="41">
        <f t="shared" si="32"/>
        <v>6772285.283811003</v>
      </c>
    </row>
    <row r="200" spans="1:15" s="34" customFormat="1" x14ac:dyDescent="0.2">
      <c r="A200" s="33">
        <v>3805</v>
      </c>
      <c r="B200" s="34" t="s">
        <v>158</v>
      </c>
      <c r="C200" s="36">
        <v>453579633</v>
      </c>
      <c r="D200" s="36">
        <f>jan!D200</f>
        <v>47777</v>
      </c>
      <c r="E200" s="37">
        <f t="shared" si="23"/>
        <v>9493.6817506331499</v>
      </c>
      <c r="F200" s="38">
        <f t="shared" si="24"/>
        <v>0.85265009311656392</v>
      </c>
      <c r="G200" s="39">
        <f t="shared" si="25"/>
        <v>984.38489591218377</v>
      </c>
      <c r="H200" s="39">
        <f t="shared" si="26"/>
        <v>184.52320908173613</v>
      </c>
      <c r="I200" s="66">
        <f t="shared" si="27"/>
        <v>1168.90810499392</v>
      </c>
      <c r="J200" s="81">
        <f t="shared" si="28"/>
        <v>-126.82776722694076</v>
      </c>
      <c r="K200" s="37">
        <f t="shared" si="29"/>
        <v>1042.0803377669793</v>
      </c>
      <c r="L200" s="37">
        <f t="shared" si="30"/>
        <v>55846922.532294519</v>
      </c>
      <c r="M200" s="37">
        <f t="shared" si="31"/>
        <v>49787472.297492966</v>
      </c>
      <c r="N200" s="41">
        <f>'jan-mar'!M200</f>
        <v>42883652.6164767</v>
      </c>
      <c r="O200" s="41">
        <f t="shared" si="32"/>
        <v>6903819.6810162663</v>
      </c>
    </row>
    <row r="201" spans="1:15" s="34" customFormat="1" x14ac:dyDescent="0.2">
      <c r="A201" s="33">
        <v>3806</v>
      </c>
      <c r="B201" s="34" t="s">
        <v>162</v>
      </c>
      <c r="C201" s="36">
        <v>364435567</v>
      </c>
      <c r="D201" s="36">
        <f>jan!D201</f>
        <v>36624</v>
      </c>
      <c r="E201" s="37">
        <f t="shared" ref="E201:E264" si="33">(C201)/D201</f>
        <v>9950.7308595456525</v>
      </c>
      <c r="F201" s="38">
        <f t="shared" ref="F201:F264" si="34">IF(ISNUMBER(C201),E201/E$365,"")</f>
        <v>0.89369875848256886</v>
      </c>
      <c r="G201" s="39">
        <f t="shared" ref="G201:G264" si="35">(E$365-E201)*0.6</f>
        <v>710.15543056468232</v>
      </c>
      <c r="H201" s="39">
        <f t="shared" ref="H201:H264" si="36">IF(E201&gt;=E$365*0.9,0,IF(E201&lt;0.9*E$365,(E$365*0.9-E201)*0.35))</f>
        <v>24.55602096236025</v>
      </c>
      <c r="I201" s="66">
        <f t="shared" ref="I201:I264" si="37">G201+H201</f>
        <v>734.71145152704253</v>
      </c>
      <c r="J201" s="81">
        <f t="shared" ref="J201:J264" si="38">I$367</f>
        <v>-126.82776722694076</v>
      </c>
      <c r="K201" s="37">
        <f t="shared" ref="K201:K264" si="39">I201+J201</f>
        <v>607.88368430010178</v>
      </c>
      <c r="L201" s="37">
        <f t="shared" ref="L201:L264" si="40">(I201*D201)</f>
        <v>26908072.200726405</v>
      </c>
      <c r="M201" s="37">
        <f t="shared" ref="M201:M264" si="41">(K201*D201)</f>
        <v>22263132.053806927</v>
      </c>
      <c r="N201" s="41">
        <f>'jan-mar'!M201</f>
        <v>20961113.792566333</v>
      </c>
      <c r="O201" s="41">
        <f t="shared" ref="O201:O264" si="42">M201-N201</f>
        <v>1302018.2612405941</v>
      </c>
    </row>
    <row r="202" spans="1:15" s="34" customFormat="1" x14ac:dyDescent="0.2">
      <c r="A202" s="33">
        <v>3807</v>
      </c>
      <c r="B202" s="34" t="s">
        <v>163</v>
      </c>
      <c r="C202" s="36">
        <v>507221596</v>
      </c>
      <c r="D202" s="36">
        <f>jan!D202</f>
        <v>55513</v>
      </c>
      <c r="E202" s="37">
        <f t="shared" si="33"/>
        <v>9136.9876605479803</v>
      </c>
      <c r="F202" s="38">
        <f t="shared" si="34"/>
        <v>0.82061455020351393</v>
      </c>
      <c r="G202" s="39">
        <f t="shared" si="35"/>
        <v>1198.4013499632856</v>
      </c>
      <c r="H202" s="39">
        <f t="shared" si="36"/>
        <v>309.36614061154546</v>
      </c>
      <c r="I202" s="66">
        <f t="shared" si="37"/>
        <v>1507.7674905748311</v>
      </c>
      <c r="J202" s="81">
        <f t="shared" si="38"/>
        <v>-126.82776722694076</v>
      </c>
      <c r="K202" s="37">
        <f t="shared" si="39"/>
        <v>1380.9397233478903</v>
      </c>
      <c r="L202" s="37">
        <f t="shared" si="40"/>
        <v>83700696.7042806</v>
      </c>
      <c r="M202" s="37">
        <f t="shared" si="41"/>
        <v>76660106.862211436</v>
      </c>
      <c r="N202" s="41">
        <f>'jan-mar'!M202</f>
        <v>70780720.004006505</v>
      </c>
      <c r="O202" s="41">
        <f t="shared" si="42"/>
        <v>5879386.858204931</v>
      </c>
    </row>
    <row r="203" spans="1:15" s="34" customFormat="1" x14ac:dyDescent="0.2">
      <c r="A203" s="33">
        <v>3808</v>
      </c>
      <c r="B203" s="34" t="s">
        <v>164</v>
      </c>
      <c r="C203" s="36">
        <v>121531839</v>
      </c>
      <c r="D203" s="36">
        <f>jan!D203</f>
        <v>13029</v>
      </c>
      <c r="E203" s="37">
        <f t="shared" si="33"/>
        <v>9327.794842274925</v>
      </c>
      <c r="F203" s="38">
        <f t="shared" si="34"/>
        <v>0.83775139611220872</v>
      </c>
      <c r="G203" s="39">
        <f t="shared" si="35"/>
        <v>1083.9170409271187</v>
      </c>
      <c r="H203" s="39">
        <f t="shared" si="36"/>
        <v>242.58362700711484</v>
      </c>
      <c r="I203" s="66">
        <f t="shared" si="37"/>
        <v>1326.5006679342337</v>
      </c>
      <c r="J203" s="81">
        <f t="shared" si="38"/>
        <v>-126.82776722694076</v>
      </c>
      <c r="K203" s="37">
        <f t="shared" si="39"/>
        <v>1199.6729007072929</v>
      </c>
      <c r="L203" s="37">
        <f t="shared" si="40"/>
        <v>17282977.202515129</v>
      </c>
      <c r="M203" s="37">
        <f t="shared" si="41"/>
        <v>15630538.223315319</v>
      </c>
      <c r="N203" s="41">
        <f>'jan-mar'!M203</f>
        <v>18327814.000746679</v>
      </c>
      <c r="O203" s="41">
        <f t="shared" si="42"/>
        <v>-2697275.7774313595</v>
      </c>
    </row>
    <row r="204" spans="1:15" s="34" customFormat="1" x14ac:dyDescent="0.2">
      <c r="A204" s="33">
        <v>3811</v>
      </c>
      <c r="B204" s="34" t="s">
        <v>161</v>
      </c>
      <c r="C204" s="36">
        <v>293737645</v>
      </c>
      <c r="D204" s="36">
        <f>jan!D204</f>
        <v>27165</v>
      </c>
      <c r="E204" s="37">
        <f t="shared" si="33"/>
        <v>10813.092030185901</v>
      </c>
      <c r="F204" s="38">
        <f t="shared" si="34"/>
        <v>0.97114946219901466</v>
      </c>
      <c r="G204" s="39">
        <f t="shared" si="35"/>
        <v>192.73872818053351</v>
      </c>
      <c r="H204" s="39">
        <f t="shared" si="36"/>
        <v>0</v>
      </c>
      <c r="I204" s="66">
        <f t="shared" si="37"/>
        <v>192.73872818053351</v>
      </c>
      <c r="J204" s="81">
        <f t="shared" si="38"/>
        <v>-126.82776722694076</v>
      </c>
      <c r="K204" s="37">
        <f t="shared" si="39"/>
        <v>65.910960953592749</v>
      </c>
      <c r="L204" s="37">
        <f t="shared" si="40"/>
        <v>5235747.5510241929</v>
      </c>
      <c r="M204" s="37">
        <f t="shared" si="41"/>
        <v>1790471.2543043471</v>
      </c>
      <c r="N204" s="41">
        <f>'jan-mar'!M204</f>
        <v>2475951.8062037099</v>
      </c>
      <c r="O204" s="41">
        <f t="shared" si="42"/>
        <v>-685480.55189936282</v>
      </c>
    </row>
    <row r="205" spans="1:15" s="34" customFormat="1" x14ac:dyDescent="0.2">
      <c r="A205" s="33">
        <v>3812</v>
      </c>
      <c r="B205" s="34" t="s">
        <v>165</v>
      </c>
      <c r="C205" s="36">
        <v>20259680</v>
      </c>
      <c r="D205" s="36">
        <f>jan!D205</f>
        <v>2349</v>
      </c>
      <c r="E205" s="37">
        <f t="shared" si="33"/>
        <v>8624.8105576841208</v>
      </c>
      <c r="F205" s="38">
        <f t="shared" si="34"/>
        <v>0.77461470884376782</v>
      </c>
      <c r="G205" s="39">
        <f t="shared" si="35"/>
        <v>1505.7076116816013</v>
      </c>
      <c r="H205" s="39">
        <f t="shared" si="36"/>
        <v>488.62812661389631</v>
      </c>
      <c r="I205" s="66">
        <f t="shared" si="37"/>
        <v>1994.3357382954975</v>
      </c>
      <c r="J205" s="81">
        <f t="shared" si="38"/>
        <v>-126.82776722694076</v>
      </c>
      <c r="K205" s="37">
        <f t="shared" si="39"/>
        <v>1867.5079710685568</v>
      </c>
      <c r="L205" s="37">
        <f t="shared" si="40"/>
        <v>4684694.6492561242</v>
      </c>
      <c r="M205" s="37">
        <f t="shared" si="41"/>
        <v>4386776.2240400398</v>
      </c>
      <c r="N205" s="41">
        <f>'jan-mar'!M205</f>
        <v>3695512.9681175826</v>
      </c>
      <c r="O205" s="41">
        <f t="shared" si="42"/>
        <v>691263.2559224572</v>
      </c>
    </row>
    <row r="206" spans="1:15" s="34" customFormat="1" x14ac:dyDescent="0.2">
      <c r="A206" s="33">
        <v>3813</v>
      </c>
      <c r="B206" s="34" t="s">
        <v>166</v>
      </c>
      <c r="C206" s="36">
        <v>141234688</v>
      </c>
      <c r="D206" s="36">
        <f>jan!D206</f>
        <v>14056</v>
      </c>
      <c r="E206" s="37">
        <f t="shared" si="33"/>
        <v>10048</v>
      </c>
      <c r="F206" s="38">
        <f t="shared" si="34"/>
        <v>0.90243473087391601</v>
      </c>
      <c r="G206" s="39">
        <f t="shared" si="35"/>
        <v>651.79394629207377</v>
      </c>
      <c r="H206" s="39">
        <f t="shared" si="36"/>
        <v>0</v>
      </c>
      <c r="I206" s="66">
        <f t="shared" si="37"/>
        <v>651.79394629207377</v>
      </c>
      <c r="J206" s="81">
        <f t="shared" si="38"/>
        <v>-126.82776722694076</v>
      </c>
      <c r="K206" s="37">
        <f t="shared" si="39"/>
        <v>524.96617906513302</v>
      </c>
      <c r="L206" s="37">
        <f t="shared" si="40"/>
        <v>9161615.709081389</v>
      </c>
      <c r="M206" s="37">
        <f t="shared" si="41"/>
        <v>7378924.6129395096</v>
      </c>
      <c r="N206" s="41">
        <f>'jan-mar'!M206</f>
        <v>7379156.8071046965</v>
      </c>
      <c r="O206" s="41">
        <f t="shared" si="42"/>
        <v>-232.19416518695652</v>
      </c>
    </row>
    <row r="207" spans="1:15" s="34" customFormat="1" x14ac:dyDescent="0.2">
      <c r="A207" s="33">
        <v>3814</v>
      </c>
      <c r="B207" s="34" t="s">
        <v>167</v>
      </c>
      <c r="C207" s="36">
        <v>93200009</v>
      </c>
      <c r="D207" s="36">
        <f>jan!D207</f>
        <v>10351</v>
      </c>
      <c r="E207" s="37">
        <f t="shared" si="33"/>
        <v>9003.961839435804</v>
      </c>
      <c r="F207" s="38">
        <f t="shared" si="34"/>
        <v>0.80866718544688088</v>
      </c>
      <c r="G207" s="39">
        <f t="shared" si="35"/>
        <v>1278.2168426305914</v>
      </c>
      <c r="H207" s="39">
        <f t="shared" si="36"/>
        <v>355.92517800080719</v>
      </c>
      <c r="I207" s="66">
        <f t="shared" si="37"/>
        <v>1634.1420206313985</v>
      </c>
      <c r="J207" s="81">
        <f t="shared" si="38"/>
        <v>-126.82776722694076</v>
      </c>
      <c r="K207" s="37">
        <f t="shared" si="39"/>
        <v>1507.3142534044578</v>
      </c>
      <c r="L207" s="37">
        <f t="shared" si="40"/>
        <v>16915004.055555604</v>
      </c>
      <c r="M207" s="37">
        <f t="shared" si="41"/>
        <v>15602209.836989542</v>
      </c>
      <c r="N207" s="41">
        <f>'jan-mar'!M207</f>
        <v>14645108.835945131</v>
      </c>
      <c r="O207" s="41">
        <f t="shared" si="42"/>
        <v>957101.00104441121</v>
      </c>
    </row>
    <row r="208" spans="1:15" s="34" customFormat="1" x14ac:dyDescent="0.2">
      <c r="A208" s="33">
        <v>3815</v>
      </c>
      <c r="B208" s="34" t="s">
        <v>168</v>
      </c>
      <c r="C208" s="36">
        <v>31698304</v>
      </c>
      <c r="D208" s="36">
        <f>jan!D208</f>
        <v>4093</v>
      </c>
      <c r="E208" s="37">
        <f t="shared" si="33"/>
        <v>7744.5160029318349</v>
      </c>
      <c r="F208" s="38">
        <f t="shared" si="34"/>
        <v>0.69555336533185963</v>
      </c>
      <c r="G208" s="39">
        <f t="shared" si="35"/>
        <v>2033.8843445329728</v>
      </c>
      <c r="H208" s="39">
        <f t="shared" si="36"/>
        <v>796.73122077719631</v>
      </c>
      <c r="I208" s="66">
        <f t="shared" si="37"/>
        <v>2830.6155653101691</v>
      </c>
      <c r="J208" s="81">
        <f t="shared" si="38"/>
        <v>-126.82776722694076</v>
      </c>
      <c r="K208" s="37">
        <f t="shared" si="39"/>
        <v>2703.7877980832282</v>
      </c>
      <c r="L208" s="37">
        <f t="shared" si="40"/>
        <v>11585709.508814523</v>
      </c>
      <c r="M208" s="37">
        <f t="shared" si="41"/>
        <v>11066603.457554653</v>
      </c>
      <c r="N208" s="41">
        <f>'jan-mar'!M208</f>
        <v>10111887.941573123</v>
      </c>
      <c r="O208" s="41">
        <f t="shared" si="42"/>
        <v>954715.51598153077</v>
      </c>
    </row>
    <row r="209" spans="1:15" s="34" customFormat="1" x14ac:dyDescent="0.2">
      <c r="A209" s="33">
        <v>3816</v>
      </c>
      <c r="B209" s="34" t="s">
        <v>169</v>
      </c>
      <c r="C209" s="36">
        <v>56707991</v>
      </c>
      <c r="D209" s="36">
        <f>jan!D209</f>
        <v>6494</v>
      </c>
      <c r="E209" s="37">
        <f t="shared" si="33"/>
        <v>8732.3669541114868</v>
      </c>
      <c r="F209" s="38">
        <f t="shared" si="34"/>
        <v>0.784274604112846</v>
      </c>
      <c r="G209" s="39">
        <f t="shared" si="35"/>
        <v>1441.1737738251816</v>
      </c>
      <c r="H209" s="39">
        <f t="shared" si="36"/>
        <v>450.98338786431822</v>
      </c>
      <c r="I209" s="66">
        <f t="shared" si="37"/>
        <v>1892.1571616894998</v>
      </c>
      <c r="J209" s="81">
        <f t="shared" si="38"/>
        <v>-126.82776722694076</v>
      </c>
      <c r="K209" s="37">
        <f t="shared" si="39"/>
        <v>1765.3293944625591</v>
      </c>
      <c r="L209" s="37">
        <f t="shared" si="40"/>
        <v>12287668.608011613</v>
      </c>
      <c r="M209" s="37">
        <f t="shared" si="41"/>
        <v>11464049.087639859</v>
      </c>
      <c r="N209" s="41">
        <f>'jan-mar'!M209</f>
        <v>12191756.371628594</v>
      </c>
      <c r="O209" s="41">
        <f t="shared" si="42"/>
        <v>-727707.28398873471</v>
      </c>
    </row>
    <row r="210" spans="1:15" s="34" customFormat="1" x14ac:dyDescent="0.2">
      <c r="A210" s="33">
        <v>3817</v>
      </c>
      <c r="B210" s="34" t="s">
        <v>405</v>
      </c>
      <c r="C210" s="36">
        <v>85481118</v>
      </c>
      <c r="D210" s="36">
        <f>jan!D210</f>
        <v>10539</v>
      </c>
      <c r="E210" s="37">
        <f t="shared" si="33"/>
        <v>8110.9325362937661</v>
      </c>
      <c r="F210" s="38">
        <f t="shared" si="34"/>
        <v>0.72846210395369759</v>
      </c>
      <c r="G210" s="39">
        <f t="shared" si="35"/>
        <v>1814.0344245158142</v>
      </c>
      <c r="H210" s="39">
        <f t="shared" si="36"/>
        <v>668.48543410052048</v>
      </c>
      <c r="I210" s="66">
        <f t="shared" si="37"/>
        <v>2482.5198586163347</v>
      </c>
      <c r="J210" s="81">
        <f t="shared" si="38"/>
        <v>-126.82776722694076</v>
      </c>
      <c r="K210" s="37">
        <f t="shared" si="39"/>
        <v>2355.6920913893937</v>
      </c>
      <c r="L210" s="37">
        <f t="shared" si="40"/>
        <v>26163276.789957549</v>
      </c>
      <c r="M210" s="37">
        <f t="shared" si="41"/>
        <v>24826638.95115282</v>
      </c>
      <c r="N210" s="41">
        <f>'jan-mar'!M210</f>
        <v>23181341.898335967</v>
      </c>
      <c r="O210" s="41">
        <f t="shared" si="42"/>
        <v>1645297.0528168529</v>
      </c>
    </row>
    <row r="211" spans="1:15" s="34" customFormat="1" x14ac:dyDescent="0.2">
      <c r="A211" s="33">
        <v>3818</v>
      </c>
      <c r="B211" s="34" t="s">
        <v>171</v>
      </c>
      <c r="C211" s="36">
        <v>101332140</v>
      </c>
      <c r="D211" s="36">
        <f>jan!D211</f>
        <v>5512</v>
      </c>
      <c r="E211" s="37">
        <f t="shared" si="33"/>
        <v>18383.915094339623</v>
      </c>
      <c r="F211" s="38">
        <f t="shared" si="34"/>
        <v>1.6511030524053842</v>
      </c>
      <c r="G211" s="39">
        <f t="shared" si="35"/>
        <v>-4349.7551103117003</v>
      </c>
      <c r="H211" s="39">
        <f t="shared" si="36"/>
        <v>0</v>
      </c>
      <c r="I211" s="66">
        <f t="shared" si="37"/>
        <v>-4349.7551103117003</v>
      </c>
      <c r="J211" s="81">
        <f t="shared" si="38"/>
        <v>-126.82776722694076</v>
      </c>
      <c r="K211" s="37">
        <f t="shared" si="39"/>
        <v>-4476.5828775386408</v>
      </c>
      <c r="L211" s="37">
        <f t="shared" si="40"/>
        <v>-23975850.168038093</v>
      </c>
      <c r="M211" s="37">
        <f t="shared" si="41"/>
        <v>-24674924.820992988</v>
      </c>
      <c r="N211" s="41">
        <f>'jan-mar'!M211</f>
        <v>-11039827.867447276</v>
      </c>
      <c r="O211" s="41">
        <f t="shared" si="42"/>
        <v>-13635096.953545712</v>
      </c>
    </row>
    <row r="212" spans="1:15" s="34" customFormat="1" x14ac:dyDescent="0.2">
      <c r="A212" s="33">
        <v>3819</v>
      </c>
      <c r="B212" s="34" t="s">
        <v>172</v>
      </c>
      <c r="C212" s="36">
        <v>19383965</v>
      </c>
      <c r="D212" s="36">
        <f>jan!D212</f>
        <v>1562</v>
      </c>
      <c r="E212" s="37">
        <f t="shared" si="33"/>
        <v>12409.708706786172</v>
      </c>
      <c r="F212" s="38">
        <f t="shared" si="34"/>
        <v>1.1145453958033709</v>
      </c>
      <c r="G212" s="39">
        <f t="shared" si="35"/>
        <v>-765.23127777962941</v>
      </c>
      <c r="H212" s="39">
        <f t="shared" si="36"/>
        <v>0</v>
      </c>
      <c r="I212" s="66">
        <f t="shared" si="37"/>
        <v>-765.23127777962941</v>
      </c>
      <c r="J212" s="81">
        <f t="shared" si="38"/>
        <v>-126.82776722694076</v>
      </c>
      <c r="K212" s="37">
        <f t="shared" si="39"/>
        <v>-892.05904500657016</v>
      </c>
      <c r="L212" s="37">
        <f t="shared" si="40"/>
        <v>-1195291.2558917811</v>
      </c>
      <c r="M212" s="37">
        <f t="shared" si="41"/>
        <v>-1393396.2283002625</v>
      </c>
      <c r="N212" s="41">
        <f>'jan-mar'!M212</f>
        <v>17122.766953439324</v>
      </c>
      <c r="O212" s="41">
        <f t="shared" si="42"/>
        <v>-1410518.9952537017</v>
      </c>
    </row>
    <row r="213" spans="1:15" s="34" customFormat="1" x14ac:dyDescent="0.2">
      <c r="A213" s="33">
        <v>3820</v>
      </c>
      <c r="B213" s="34" t="s">
        <v>173</v>
      </c>
      <c r="C213" s="36">
        <v>30450512</v>
      </c>
      <c r="D213" s="36">
        <f>jan!D213</f>
        <v>2889</v>
      </c>
      <c r="E213" s="37">
        <f t="shared" si="33"/>
        <v>10540.156455520941</v>
      </c>
      <c r="F213" s="38">
        <f t="shared" si="34"/>
        <v>0.94663647037291088</v>
      </c>
      <c r="G213" s="39">
        <f t="shared" si="35"/>
        <v>356.50007297950941</v>
      </c>
      <c r="H213" s="39">
        <f t="shared" si="36"/>
        <v>0</v>
      </c>
      <c r="I213" s="66">
        <f t="shared" si="37"/>
        <v>356.50007297950941</v>
      </c>
      <c r="J213" s="81">
        <f t="shared" si="38"/>
        <v>-126.82776722694076</v>
      </c>
      <c r="K213" s="37">
        <f t="shared" si="39"/>
        <v>229.67230575256866</v>
      </c>
      <c r="L213" s="37">
        <f t="shared" si="40"/>
        <v>1029928.7108378027</v>
      </c>
      <c r="M213" s="37">
        <f t="shared" si="41"/>
        <v>663523.29131917085</v>
      </c>
      <c r="N213" s="41">
        <f>'jan-mar'!M213</f>
        <v>1508553.5154471726</v>
      </c>
      <c r="O213" s="41">
        <f t="shared" si="42"/>
        <v>-845030.22412800172</v>
      </c>
    </row>
    <row r="214" spans="1:15" s="34" customFormat="1" x14ac:dyDescent="0.2">
      <c r="A214" s="33">
        <v>3821</v>
      </c>
      <c r="B214" s="34" t="s">
        <v>174</v>
      </c>
      <c r="C214" s="36">
        <v>24460629</v>
      </c>
      <c r="D214" s="36">
        <f>jan!D214</f>
        <v>2452</v>
      </c>
      <c r="E214" s="37">
        <f t="shared" si="33"/>
        <v>9975.7867047308318</v>
      </c>
      <c r="F214" s="38">
        <f t="shared" si="34"/>
        <v>0.89594908341355073</v>
      </c>
      <c r="G214" s="39">
        <f t="shared" si="35"/>
        <v>695.12192345357471</v>
      </c>
      <c r="H214" s="39">
        <f t="shared" si="36"/>
        <v>15.786475147547479</v>
      </c>
      <c r="I214" s="66">
        <f t="shared" si="37"/>
        <v>710.90839860112214</v>
      </c>
      <c r="J214" s="81">
        <f t="shared" si="38"/>
        <v>-126.82776722694076</v>
      </c>
      <c r="K214" s="37">
        <f t="shared" si="39"/>
        <v>584.08063137418139</v>
      </c>
      <c r="L214" s="37">
        <f t="shared" si="40"/>
        <v>1743147.3933699515</v>
      </c>
      <c r="M214" s="37">
        <f t="shared" si="41"/>
        <v>1432165.7081294928</v>
      </c>
      <c r="N214" s="41">
        <f>'jan-mar'!M214</f>
        <v>2108270.2052253326</v>
      </c>
      <c r="O214" s="41">
        <f t="shared" si="42"/>
        <v>-676104.49709583982</v>
      </c>
    </row>
    <row r="215" spans="1:15" s="34" customFormat="1" x14ac:dyDescent="0.2">
      <c r="A215" s="33">
        <v>3822</v>
      </c>
      <c r="B215" s="34" t="s">
        <v>175</v>
      </c>
      <c r="C215" s="36">
        <v>17988390</v>
      </c>
      <c r="D215" s="36">
        <f>jan!D215</f>
        <v>1414</v>
      </c>
      <c r="E215" s="37">
        <f t="shared" si="33"/>
        <v>12721.633663366336</v>
      </c>
      <c r="F215" s="38">
        <f t="shared" si="34"/>
        <v>1.1425601165681278</v>
      </c>
      <c r="G215" s="39">
        <f t="shared" si="35"/>
        <v>-952.38625172772765</v>
      </c>
      <c r="H215" s="39">
        <f t="shared" si="36"/>
        <v>0</v>
      </c>
      <c r="I215" s="66">
        <f t="shared" si="37"/>
        <v>-952.38625172772765</v>
      </c>
      <c r="J215" s="81">
        <f t="shared" si="38"/>
        <v>-126.82776722694076</v>
      </c>
      <c r="K215" s="37">
        <f t="shared" si="39"/>
        <v>-1079.2140189546685</v>
      </c>
      <c r="L215" s="37">
        <f t="shared" si="40"/>
        <v>-1346674.1599430069</v>
      </c>
      <c r="M215" s="37">
        <f t="shared" si="41"/>
        <v>-1526008.6228019013</v>
      </c>
      <c r="N215" s="41">
        <f>'jan-mar'!M215</f>
        <v>126475.10171073179</v>
      </c>
      <c r="O215" s="41">
        <f t="shared" si="42"/>
        <v>-1652483.7245126332</v>
      </c>
    </row>
    <row r="216" spans="1:15" s="34" customFormat="1" x14ac:dyDescent="0.2">
      <c r="A216" s="33">
        <v>3823</v>
      </c>
      <c r="B216" s="34" t="s">
        <v>176</v>
      </c>
      <c r="C216" s="36">
        <v>16011219</v>
      </c>
      <c r="D216" s="36">
        <f>jan!D216</f>
        <v>1198</v>
      </c>
      <c r="E216" s="37">
        <f t="shared" si="33"/>
        <v>13364.957429048414</v>
      </c>
      <c r="F216" s="38">
        <f t="shared" si="34"/>
        <v>1.2003385510175806</v>
      </c>
      <c r="G216" s="39">
        <f t="shared" si="35"/>
        <v>-1338.3805111369747</v>
      </c>
      <c r="H216" s="39">
        <f t="shared" si="36"/>
        <v>0</v>
      </c>
      <c r="I216" s="66">
        <f t="shared" si="37"/>
        <v>-1338.3805111369747</v>
      </c>
      <c r="J216" s="81">
        <f t="shared" si="38"/>
        <v>-126.82776722694076</v>
      </c>
      <c r="K216" s="37">
        <f t="shared" si="39"/>
        <v>-1465.2082783639155</v>
      </c>
      <c r="L216" s="37">
        <f t="shared" si="40"/>
        <v>-1603379.8523420957</v>
      </c>
      <c r="M216" s="37">
        <f t="shared" si="41"/>
        <v>-1755319.5174799708</v>
      </c>
      <c r="N216" s="41">
        <f>'jan-mar'!M216</f>
        <v>-123647.60972457062</v>
      </c>
      <c r="O216" s="41">
        <f t="shared" si="42"/>
        <v>-1631671.9077554003</v>
      </c>
    </row>
    <row r="217" spans="1:15" s="34" customFormat="1" x14ac:dyDescent="0.2">
      <c r="A217" s="33">
        <v>3824</v>
      </c>
      <c r="B217" s="34" t="s">
        <v>177</v>
      </c>
      <c r="C217" s="36">
        <v>43980080</v>
      </c>
      <c r="D217" s="36">
        <f>jan!D217</f>
        <v>2140</v>
      </c>
      <c r="E217" s="37">
        <f t="shared" si="33"/>
        <v>20551.439252336448</v>
      </c>
      <c r="F217" s="38">
        <f t="shared" si="34"/>
        <v>1.8457735420734351</v>
      </c>
      <c r="G217" s="39">
        <f t="shared" si="35"/>
        <v>-5650.2696051097946</v>
      </c>
      <c r="H217" s="39">
        <f t="shared" si="36"/>
        <v>0</v>
      </c>
      <c r="I217" s="66">
        <f t="shared" si="37"/>
        <v>-5650.2696051097946</v>
      </c>
      <c r="J217" s="81">
        <f t="shared" si="38"/>
        <v>-126.82776722694076</v>
      </c>
      <c r="K217" s="37">
        <f t="shared" si="39"/>
        <v>-5777.0973723367351</v>
      </c>
      <c r="L217" s="37">
        <f t="shared" si="40"/>
        <v>-12091576.95493496</v>
      </c>
      <c r="M217" s="37">
        <f t="shared" si="41"/>
        <v>-12362988.376800613</v>
      </c>
      <c r="N217" s="41">
        <f>'jan-mar'!M217</f>
        <v>-5697720.8404094996</v>
      </c>
      <c r="O217" s="41">
        <f t="shared" si="42"/>
        <v>-6665267.5363911139</v>
      </c>
    </row>
    <row r="218" spans="1:15" s="34" customFormat="1" x14ac:dyDescent="0.2">
      <c r="A218" s="33">
        <v>3825</v>
      </c>
      <c r="B218" s="34" t="s">
        <v>178</v>
      </c>
      <c r="C218" s="36">
        <v>78073471</v>
      </c>
      <c r="D218" s="36">
        <f>jan!D218</f>
        <v>3755</v>
      </c>
      <c r="E218" s="37">
        <f t="shared" si="33"/>
        <v>20791.869773635153</v>
      </c>
      <c r="F218" s="38">
        <f t="shared" si="34"/>
        <v>1.8673671778996763</v>
      </c>
      <c r="G218" s="39">
        <f t="shared" si="35"/>
        <v>-5794.5279178890178</v>
      </c>
      <c r="H218" s="39">
        <f t="shared" si="36"/>
        <v>0</v>
      </c>
      <c r="I218" s="66">
        <f t="shared" si="37"/>
        <v>-5794.5279178890178</v>
      </c>
      <c r="J218" s="81">
        <f t="shared" si="38"/>
        <v>-126.82776722694076</v>
      </c>
      <c r="K218" s="37">
        <f t="shared" si="39"/>
        <v>-5921.3556851159583</v>
      </c>
      <c r="L218" s="37">
        <f t="shared" si="40"/>
        <v>-21758452.331673261</v>
      </c>
      <c r="M218" s="37">
        <f t="shared" si="41"/>
        <v>-22234690.597610425</v>
      </c>
      <c r="N218" s="41">
        <f>'jan-mar'!M218</f>
        <v>-10883178.943335362</v>
      </c>
      <c r="O218" s="41">
        <f t="shared" si="42"/>
        <v>-11351511.654275063</v>
      </c>
    </row>
    <row r="219" spans="1:15" s="34" customFormat="1" x14ac:dyDescent="0.2">
      <c r="A219" s="33">
        <v>4201</v>
      </c>
      <c r="B219" s="34" t="s">
        <v>179</v>
      </c>
      <c r="C219" s="36">
        <v>59967744</v>
      </c>
      <c r="D219" s="36">
        <f>jan!D219</f>
        <v>6735</v>
      </c>
      <c r="E219" s="37">
        <f t="shared" si="33"/>
        <v>8903.8966592427623</v>
      </c>
      <c r="F219" s="38">
        <f t="shared" si="34"/>
        <v>0.79968009408965979</v>
      </c>
      <c r="G219" s="39">
        <f t="shared" si="35"/>
        <v>1338.2559507464164</v>
      </c>
      <c r="H219" s="39">
        <f t="shared" si="36"/>
        <v>390.94799106837178</v>
      </c>
      <c r="I219" s="66">
        <f t="shared" si="37"/>
        <v>1729.2039418147881</v>
      </c>
      <c r="J219" s="81">
        <f t="shared" si="38"/>
        <v>-126.82776722694076</v>
      </c>
      <c r="K219" s="37">
        <f t="shared" si="39"/>
        <v>1602.3761745878473</v>
      </c>
      <c r="L219" s="37">
        <f t="shared" si="40"/>
        <v>11646188.548122598</v>
      </c>
      <c r="M219" s="37">
        <f t="shared" si="41"/>
        <v>10792003.535849152</v>
      </c>
      <c r="N219" s="41">
        <f>'jan-mar'!M219</f>
        <v>10357976.082725378</v>
      </c>
      <c r="O219" s="41">
        <f t="shared" si="42"/>
        <v>434027.45312377438</v>
      </c>
    </row>
    <row r="220" spans="1:15" s="34" customFormat="1" x14ac:dyDescent="0.2">
      <c r="A220" s="33">
        <v>4202</v>
      </c>
      <c r="B220" s="34" t="s">
        <v>180</v>
      </c>
      <c r="C220" s="36">
        <v>229425856</v>
      </c>
      <c r="D220" s="36">
        <f>jan!D220</f>
        <v>24017</v>
      </c>
      <c r="E220" s="37">
        <f t="shared" si="33"/>
        <v>9552.6442103510017</v>
      </c>
      <c r="F220" s="38">
        <f t="shared" si="34"/>
        <v>0.85794565158264113</v>
      </c>
      <c r="G220" s="39">
        <f t="shared" si="35"/>
        <v>949.00742008147279</v>
      </c>
      <c r="H220" s="39">
        <f t="shared" si="36"/>
        <v>163.88634818048803</v>
      </c>
      <c r="I220" s="66">
        <f t="shared" si="37"/>
        <v>1112.8937682619608</v>
      </c>
      <c r="J220" s="81">
        <f t="shared" si="38"/>
        <v>-126.82776722694076</v>
      </c>
      <c r="K220" s="37">
        <f t="shared" si="39"/>
        <v>986.06600103502001</v>
      </c>
      <c r="L220" s="37">
        <f t="shared" si="40"/>
        <v>26728369.632347513</v>
      </c>
      <c r="M220" s="37">
        <f t="shared" si="41"/>
        <v>23682347.146858074</v>
      </c>
      <c r="N220" s="41">
        <f>'jan-mar'!M220</f>
        <v>20853436.15793103</v>
      </c>
      <c r="O220" s="41">
        <f t="shared" si="42"/>
        <v>2828910.988927044</v>
      </c>
    </row>
    <row r="221" spans="1:15" s="34" customFormat="1" x14ac:dyDescent="0.2">
      <c r="A221" s="33">
        <v>4203</v>
      </c>
      <c r="B221" s="34" t="s">
        <v>181</v>
      </c>
      <c r="C221" s="36">
        <v>413560486</v>
      </c>
      <c r="D221" s="36">
        <f>jan!D221</f>
        <v>45509</v>
      </c>
      <c r="E221" s="37">
        <f t="shared" si="33"/>
        <v>9087.4439341668676</v>
      </c>
      <c r="F221" s="38">
        <f t="shared" si="34"/>
        <v>0.81616491053559692</v>
      </c>
      <c r="G221" s="39">
        <f t="shared" si="35"/>
        <v>1228.1275857919532</v>
      </c>
      <c r="H221" s="39">
        <f t="shared" si="36"/>
        <v>326.70644484493494</v>
      </c>
      <c r="I221" s="66">
        <f t="shared" si="37"/>
        <v>1554.8340306368882</v>
      </c>
      <c r="J221" s="81">
        <f t="shared" si="38"/>
        <v>-126.82776722694076</v>
      </c>
      <c r="K221" s="37">
        <f t="shared" si="39"/>
        <v>1428.0062634099475</v>
      </c>
      <c r="L221" s="37">
        <f t="shared" si="40"/>
        <v>70758941.900254145</v>
      </c>
      <c r="M221" s="37">
        <f t="shared" si="41"/>
        <v>64987137.0415233</v>
      </c>
      <c r="N221" s="41">
        <f>'jan-mar'!M221</f>
        <v>60419836.526570089</v>
      </c>
      <c r="O221" s="41">
        <f t="shared" si="42"/>
        <v>4567300.5149532109</v>
      </c>
    </row>
    <row r="222" spans="1:15" s="34" customFormat="1" x14ac:dyDescent="0.2">
      <c r="A222" s="33">
        <v>4204</v>
      </c>
      <c r="B222" s="34" t="s">
        <v>194</v>
      </c>
      <c r="C222" s="36">
        <v>1079632783</v>
      </c>
      <c r="D222" s="36">
        <f>jan!D222</f>
        <v>113737</v>
      </c>
      <c r="E222" s="37">
        <f t="shared" si="33"/>
        <v>9492.3620545644771</v>
      </c>
      <c r="F222" s="38">
        <f t="shared" si="34"/>
        <v>0.85253156808008224</v>
      </c>
      <c r="G222" s="39">
        <f t="shared" si="35"/>
        <v>985.17671355338746</v>
      </c>
      <c r="H222" s="39">
        <f t="shared" si="36"/>
        <v>184.98510270577162</v>
      </c>
      <c r="I222" s="66">
        <f t="shared" si="37"/>
        <v>1170.161816259159</v>
      </c>
      <c r="J222" s="81">
        <f t="shared" si="38"/>
        <v>-126.82776722694076</v>
      </c>
      <c r="K222" s="37">
        <f t="shared" si="39"/>
        <v>1043.3340490322182</v>
      </c>
      <c r="L222" s="37">
        <f t="shared" si="40"/>
        <v>133090694.49586797</v>
      </c>
      <c r="M222" s="37">
        <f t="shared" si="41"/>
        <v>118665684.73477741</v>
      </c>
      <c r="N222" s="41">
        <f>'jan-mar'!M222</f>
        <v>101266650.93615983</v>
      </c>
      <c r="O222" s="41">
        <f t="shared" si="42"/>
        <v>17399033.798617572</v>
      </c>
    </row>
    <row r="223" spans="1:15" s="34" customFormat="1" x14ac:dyDescent="0.2">
      <c r="A223" s="33">
        <v>4205</v>
      </c>
      <c r="B223" s="34" t="s">
        <v>199</v>
      </c>
      <c r="C223" s="36">
        <v>204769488</v>
      </c>
      <c r="D223" s="36">
        <f>jan!D223</f>
        <v>23147</v>
      </c>
      <c r="E223" s="37">
        <f t="shared" si="33"/>
        <v>8846.4806670410853</v>
      </c>
      <c r="F223" s="38">
        <f t="shared" si="34"/>
        <v>0.79452342754205041</v>
      </c>
      <c r="G223" s="39">
        <f t="shared" si="35"/>
        <v>1372.7055460674226</v>
      </c>
      <c r="H223" s="39">
        <f t="shared" si="36"/>
        <v>411.04358833895873</v>
      </c>
      <c r="I223" s="66">
        <f t="shared" si="37"/>
        <v>1783.7491344063812</v>
      </c>
      <c r="J223" s="81">
        <f t="shared" si="38"/>
        <v>-126.82776722694076</v>
      </c>
      <c r="K223" s="37">
        <f t="shared" si="39"/>
        <v>1656.9213671794405</v>
      </c>
      <c r="L223" s="37">
        <f t="shared" si="40"/>
        <v>41288441.214104503</v>
      </c>
      <c r="M223" s="37">
        <f t="shared" si="41"/>
        <v>38352758.886102512</v>
      </c>
      <c r="N223" s="41">
        <f>'jan-mar'!M223</f>
        <v>35263125.369739346</v>
      </c>
      <c r="O223" s="41">
        <f t="shared" si="42"/>
        <v>3089633.5163631663</v>
      </c>
    </row>
    <row r="224" spans="1:15" s="34" customFormat="1" x14ac:dyDescent="0.2">
      <c r="A224" s="33">
        <v>4206</v>
      </c>
      <c r="B224" s="34" t="s">
        <v>195</v>
      </c>
      <c r="C224" s="36">
        <v>85704768</v>
      </c>
      <c r="D224" s="36">
        <f>jan!D224</f>
        <v>9622</v>
      </c>
      <c r="E224" s="37">
        <f t="shared" si="33"/>
        <v>8907.1677405944702</v>
      </c>
      <c r="F224" s="38">
        <f t="shared" si="34"/>
        <v>0.79997387767040173</v>
      </c>
      <c r="G224" s="39">
        <f t="shared" si="35"/>
        <v>1336.2933019353916</v>
      </c>
      <c r="H224" s="39">
        <f t="shared" si="36"/>
        <v>389.80311259527406</v>
      </c>
      <c r="I224" s="66">
        <f t="shared" si="37"/>
        <v>1726.0964145306657</v>
      </c>
      <c r="J224" s="81">
        <f t="shared" si="38"/>
        <v>-126.82776722694076</v>
      </c>
      <c r="K224" s="37">
        <f t="shared" si="39"/>
        <v>1599.2686473037249</v>
      </c>
      <c r="L224" s="37">
        <f t="shared" si="40"/>
        <v>16608499.700614065</v>
      </c>
      <c r="M224" s="37">
        <f t="shared" si="41"/>
        <v>15388162.924356442</v>
      </c>
      <c r="N224" s="41">
        <f>'jan-mar'!M224</f>
        <v>13910362.232046571</v>
      </c>
      <c r="O224" s="41">
        <f t="shared" si="42"/>
        <v>1477800.6923098713</v>
      </c>
    </row>
    <row r="225" spans="1:15" s="34" customFormat="1" x14ac:dyDescent="0.2">
      <c r="A225" s="33">
        <v>4207</v>
      </c>
      <c r="B225" s="34" t="s">
        <v>196</v>
      </c>
      <c r="C225" s="36">
        <v>87252085</v>
      </c>
      <c r="D225" s="36">
        <f>jan!D225</f>
        <v>9048</v>
      </c>
      <c r="E225" s="37">
        <f t="shared" si="33"/>
        <v>9643.2454686118472</v>
      </c>
      <c r="F225" s="38">
        <f t="shared" si="34"/>
        <v>0.86608276564668019</v>
      </c>
      <c r="G225" s="39">
        <f t="shared" si="35"/>
        <v>894.64666512496547</v>
      </c>
      <c r="H225" s="39">
        <f t="shared" si="36"/>
        <v>132.17590778919211</v>
      </c>
      <c r="I225" s="66">
        <f t="shared" si="37"/>
        <v>1026.8225729141575</v>
      </c>
      <c r="J225" s="81">
        <f t="shared" si="38"/>
        <v>-126.82776722694076</v>
      </c>
      <c r="K225" s="37">
        <f t="shared" si="39"/>
        <v>899.99480568721674</v>
      </c>
      <c r="L225" s="37">
        <f t="shared" si="40"/>
        <v>9290690.6397272963</v>
      </c>
      <c r="M225" s="37">
        <f t="shared" si="41"/>
        <v>8143153.0018579373</v>
      </c>
      <c r="N225" s="41">
        <f>'jan-mar'!M225</f>
        <v>6963863.6271936456</v>
      </c>
      <c r="O225" s="41">
        <f t="shared" si="42"/>
        <v>1179289.3746642917</v>
      </c>
    </row>
    <row r="226" spans="1:15" s="34" customFormat="1" x14ac:dyDescent="0.2">
      <c r="A226" s="33">
        <v>4211</v>
      </c>
      <c r="B226" s="34" t="s">
        <v>182</v>
      </c>
      <c r="C226" s="36">
        <v>18413546</v>
      </c>
      <c r="D226" s="36">
        <f>jan!D226</f>
        <v>2427</v>
      </c>
      <c r="E226" s="37">
        <f t="shared" si="33"/>
        <v>7586.9575607746192</v>
      </c>
      <c r="F226" s="38">
        <f t="shared" si="34"/>
        <v>0.68140266764624458</v>
      </c>
      <c r="G226" s="39">
        <f t="shared" si="35"/>
        <v>2128.4194098273024</v>
      </c>
      <c r="H226" s="39">
        <f t="shared" si="36"/>
        <v>851.87667553222184</v>
      </c>
      <c r="I226" s="66">
        <f t="shared" si="37"/>
        <v>2980.2960853595241</v>
      </c>
      <c r="J226" s="81">
        <f t="shared" si="38"/>
        <v>-126.82776722694076</v>
      </c>
      <c r="K226" s="37">
        <f t="shared" si="39"/>
        <v>2853.4683181325831</v>
      </c>
      <c r="L226" s="37">
        <f t="shared" si="40"/>
        <v>7233178.5991675649</v>
      </c>
      <c r="M226" s="37">
        <f t="shared" si="41"/>
        <v>6925367.6081077792</v>
      </c>
      <c r="N226" s="41">
        <f>'jan-mar'!M226</f>
        <v>6370569.336024425</v>
      </c>
      <c r="O226" s="41">
        <f t="shared" si="42"/>
        <v>554798.27208335418</v>
      </c>
    </row>
    <row r="227" spans="1:15" s="34" customFormat="1" x14ac:dyDescent="0.2">
      <c r="A227" s="33">
        <v>4212</v>
      </c>
      <c r="B227" s="34" t="s">
        <v>183</v>
      </c>
      <c r="C227" s="36">
        <v>16533859</v>
      </c>
      <c r="D227" s="36">
        <f>jan!D227</f>
        <v>2131</v>
      </c>
      <c r="E227" s="37">
        <f t="shared" si="33"/>
        <v>7758.7325199436882</v>
      </c>
      <c r="F227" s="38">
        <f t="shared" si="34"/>
        <v>0.6968301844703505</v>
      </c>
      <c r="G227" s="39">
        <f t="shared" si="35"/>
        <v>2025.3544343258609</v>
      </c>
      <c r="H227" s="39">
        <f t="shared" si="36"/>
        <v>791.75543982304771</v>
      </c>
      <c r="I227" s="66">
        <f t="shared" si="37"/>
        <v>2817.1098741489086</v>
      </c>
      <c r="J227" s="81">
        <f t="shared" si="38"/>
        <v>-126.82776722694076</v>
      </c>
      <c r="K227" s="37">
        <f t="shared" si="39"/>
        <v>2690.2821069219676</v>
      </c>
      <c r="L227" s="37">
        <f t="shared" si="40"/>
        <v>6003261.1418113243</v>
      </c>
      <c r="M227" s="37">
        <f t="shared" si="41"/>
        <v>5732991.1698507126</v>
      </c>
      <c r="N227" s="41">
        <f>'jan-mar'!M227</f>
        <v>5159761.7526856391</v>
      </c>
      <c r="O227" s="41">
        <f t="shared" si="42"/>
        <v>573229.41716507357</v>
      </c>
    </row>
    <row r="228" spans="1:15" s="34" customFormat="1" x14ac:dyDescent="0.2">
      <c r="A228" s="33">
        <v>4213</v>
      </c>
      <c r="B228" s="34" t="s">
        <v>184</v>
      </c>
      <c r="C228" s="36">
        <v>53610178</v>
      </c>
      <c r="D228" s="36">
        <f>jan!D228</f>
        <v>6115</v>
      </c>
      <c r="E228" s="37">
        <f t="shared" si="33"/>
        <v>8766.9955846279645</v>
      </c>
      <c r="F228" s="38">
        <f t="shared" si="34"/>
        <v>0.78738468361729164</v>
      </c>
      <c r="G228" s="39">
        <f t="shared" si="35"/>
        <v>1420.3965955152951</v>
      </c>
      <c r="H228" s="39">
        <f t="shared" si="36"/>
        <v>438.86336718355102</v>
      </c>
      <c r="I228" s="66">
        <f t="shared" si="37"/>
        <v>1859.259962698846</v>
      </c>
      <c r="J228" s="81">
        <f t="shared" si="38"/>
        <v>-126.82776722694076</v>
      </c>
      <c r="K228" s="37">
        <f t="shared" si="39"/>
        <v>1732.4321954719053</v>
      </c>
      <c r="L228" s="37">
        <f t="shared" si="40"/>
        <v>11369374.671903444</v>
      </c>
      <c r="M228" s="37">
        <f t="shared" si="41"/>
        <v>10593822.8753107</v>
      </c>
      <c r="N228" s="41">
        <f>'jan-mar'!M228</f>
        <v>9491161.1865427867</v>
      </c>
      <c r="O228" s="41">
        <f t="shared" si="42"/>
        <v>1102661.6887679137</v>
      </c>
    </row>
    <row r="229" spans="1:15" s="34" customFormat="1" x14ac:dyDescent="0.2">
      <c r="A229" s="33">
        <v>4214</v>
      </c>
      <c r="B229" s="34" t="s">
        <v>185</v>
      </c>
      <c r="C229" s="36">
        <v>55540469</v>
      </c>
      <c r="D229" s="36">
        <f>jan!D229</f>
        <v>6098</v>
      </c>
      <c r="E229" s="37">
        <f t="shared" si="33"/>
        <v>9107.9811413578227</v>
      </c>
      <c r="F229" s="38">
        <f t="shared" si="34"/>
        <v>0.81800940586245507</v>
      </c>
      <c r="G229" s="39">
        <f t="shared" si="35"/>
        <v>1215.8052614773801</v>
      </c>
      <c r="H229" s="39">
        <f t="shared" si="36"/>
        <v>319.51842232810066</v>
      </c>
      <c r="I229" s="66">
        <f t="shared" si="37"/>
        <v>1535.3236838054809</v>
      </c>
      <c r="J229" s="81">
        <f t="shared" si="38"/>
        <v>-126.82776722694076</v>
      </c>
      <c r="K229" s="37">
        <f t="shared" si="39"/>
        <v>1408.4959165785401</v>
      </c>
      <c r="L229" s="37">
        <f t="shared" si="40"/>
        <v>9362403.8238458224</v>
      </c>
      <c r="M229" s="37">
        <f t="shared" si="41"/>
        <v>8589008.0992959384</v>
      </c>
      <c r="N229" s="41">
        <f>'jan-mar'!M229</f>
        <v>12164771.961486172</v>
      </c>
      <c r="O229" s="41">
        <f t="shared" si="42"/>
        <v>-3575763.8621902335</v>
      </c>
    </row>
    <row r="230" spans="1:15" s="34" customFormat="1" x14ac:dyDescent="0.2">
      <c r="A230" s="33">
        <v>4215</v>
      </c>
      <c r="B230" s="34" t="s">
        <v>186</v>
      </c>
      <c r="C230" s="36">
        <v>114714552</v>
      </c>
      <c r="D230" s="36">
        <f>jan!D230</f>
        <v>11279</v>
      </c>
      <c r="E230" s="37">
        <f t="shared" si="33"/>
        <v>10170.631438957354</v>
      </c>
      <c r="F230" s="38">
        <f t="shared" si="34"/>
        <v>0.91344855149614546</v>
      </c>
      <c r="G230" s="39">
        <f t="shared" si="35"/>
        <v>578.21508291766111</v>
      </c>
      <c r="H230" s="39">
        <f t="shared" si="36"/>
        <v>0</v>
      </c>
      <c r="I230" s="66">
        <f t="shared" si="37"/>
        <v>578.21508291766111</v>
      </c>
      <c r="J230" s="81">
        <f t="shared" si="38"/>
        <v>-126.82776722694076</v>
      </c>
      <c r="K230" s="37">
        <f t="shared" si="39"/>
        <v>451.38731569072036</v>
      </c>
      <c r="L230" s="37">
        <f t="shared" si="40"/>
        <v>6521687.9202282997</v>
      </c>
      <c r="M230" s="37">
        <f t="shared" si="41"/>
        <v>5091197.5336756352</v>
      </c>
      <c r="N230" s="41">
        <f>'jan-mar'!M230</f>
        <v>5424721.2383276839</v>
      </c>
      <c r="O230" s="41">
        <f t="shared" si="42"/>
        <v>-333523.70465204865</v>
      </c>
    </row>
    <row r="231" spans="1:15" s="34" customFormat="1" x14ac:dyDescent="0.2">
      <c r="A231" s="33">
        <v>4216</v>
      </c>
      <c r="B231" s="34" t="s">
        <v>187</v>
      </c>
      <c r="C231" s="36">
        <v>41537583</v>
      </c>
      <c r="D231" s="36">
        <f>jan!D231</f>
        <v>5342</v>
      </c>
      <c r="E231" s="37">
        <f t="shared" si="33"/>
        <v>7775.661362785474</v>
      </c>
      <c r="F231" s="38">
        <f t="shared" si="34"/>
        <v>0.69835060402985827</v>
      </c>
      <c r="G231" s="39">
        <f t="shared" si="35"/>
        <v>2015.1971286207893</v>
      </c>
      <c r="H231" s="39">
        <f t="shared" si="36"/>
        <v>785.83034482842265</v>
      </c>
      <c r="I231" s="66">
        <f t="shared" si="37"/>
        <v>2801.0274734492118</v>
      </c>
      <c r="J231" s="81">
        <f t="shared" si="38"/>
        <v>-126.82776722694076</v>
      </c>
      <c r="K231" s="37">
        <f t="shared" si="39"/>
        <v>2674.1997062222708</v>
      </c>
      <c r="L231" s="37">
        <f t="shared" si="40"/>
        <v>14963088.76316569</v>
      </c>
      <c r="M231" s="37">
        <f t="shared" si="41"/>
        <v>14285574.830639372</v>
      </c>
      <c r="N231" s="41">
        <f>'jan-mar'!M231</f>
        <v>13353585.164850626</v>
      </c>
      <c r="O231" s="41">
        <f t="shared" si="42"/>
        <v>931989.66578874551</v>
      </c>
    </row>
    <row r="232" spans="1:15" s="34" customFormat="1" x14ac:dyDescent="0.2">
      <c r="A232" s="33">
        <v>4217</v>
      </c>
      <c r="B232" s="34" t="s">
        <v>188</v>
      </c>
      <c r="C232" s="36">
        <v>17656298</v>
      </c>
      <c r="D232" s="36">
        <f>jan!D232</f>
        <v>1801</v>
      </c>
      <c r="E232" s="37">
        <f t="shared" si="33"/>
        <v>9803.6079955580226</v>
      </c>
      <c r="F232" s="38">
        <f t="shared" si="34"/>
        <v>0.88048530484322995</v>
      </c>
      <c r="G232" s="39">
        <f t="shared" si="35"/>
        <v>798.42914895726028</v>
      </c>
      <c r="H232" s="39">
        <f t="shared" si="36"/>
        <v>76.049023358030709</v>
      </c>
      <c r="I232" s="66">
        <f t="shared" si="37"/>
        <v>874.47817231529098</v>
      </c>
      <c r="J232" s="81">
        <f t="shared" si="38"/>
        <v>-126.82776722694076</v>
      </c>
      <c r="K232" s="37">
        <f t="shared" si="39"/>
        <v>747.65040508835023</v>
      </c>
      <c r="L232" s="37">
        <f t="shared" si="40"/>
        <v>1574935.188339839</v>
      </c>
      <c r="M232" s="37">
        <f t="shared" si="41"/>
        <v>1346518.3795641188</v>
      </c>
      <c r="N232" s="41">
        <f>'jan-mar'!M232</f>
        <v>2919348.2192336153</v>
      </c>
      <c r="O232" s="41">
        <f t="shared" si="42"/>
        <v>-1572829.8396694965</v>
      </c>
    </row>
    <row r="233" spans="1:15" s="34" customFormat="1" x14ac:dyDescent="0.2">
      <c r="A233" s="33">
        <v>4218</v>
      </c>
      <c r="B233" s="34" t="s">
        <v>189</v>
      </c>
      <c r="C233" s="36">
        <v>14471212</v>
      </c>
      <c r="D233" s="36">
        <f>jan!D233</f>
        <v>1323</v>
      </c>
      <c r="E233" s="37">
        <f t="shared" si="33"/>
        <v>10938.179894179893</v>
      </c>
      <c r="F233" s="38">
        <f t="shared" si="34"/>
        <v>0.9823839001845851</v>
      </c>
      <c r="G233" s="39">
        <f t="shared" si="35"/>
        <v>117.68600978413778</v>
      </c>
      <c r="H233" s="39">
        <f t="shared" si="36"/>
        <v>0</v>
      </c>
      <c r="I233" s="66">
        <f t="shared" si="37"/>
        <v>117.68600978413778</v>
      </c>
      <c r="J233" s="81">
        <f t="shared" si="38"/>
        <v>-126.82776722694076</v>
      </c>
      <c r="K233" s="37">
        <f t="shared" si="39"/>
        <v>-9.1417574428029837</v>
      </c>
      <c r="L233" s="37">
        <f t="shared" si="40"/>
        <v>155698.59094441429</v>
      </c>
      <c r="M233" s="37">
        <f t="shared" si="41"/>
        <v>-12094.545096828348</v>
      </c>
      <c r="N233" s="41">
        <f>'jan-mar'!M233</f>
        <v>1619789.8441122021</v>
      </c>
      <c r="O233" s="41">
        <f t="shared" si="42"/>
        <v>-1631884.3892090304</v>
      </c>
    </row>
    <row r="234" spans="1:15" s="34" customFormat="1" x14ac:dyDescent="0.2">
      <c r="A234" s="33">
        <v>4219</v>
      </c>
      <c r="B234" s="34" t="s">
        <v>190</v>
      </c>
      <c r="C234" s="36">
        <v>29744496</v>
      </c>
      <c r="D234" s="36">
        <f>jan!D234</f>
        <v>3653</v>
      </c>
      <c r="E234" s="37">
        <f t="shared" si="33"/>
        <v>8142.4845332603336</v>
      </c>
      <c r="F234" s="38">
        <f t="shared" si="34"/>
        <v>0.73129586369604027</v>
      </c>
      <c r="G234" s="39">
        <f t="shared" si="35"/>
        <v>1795.1032263358736</v>
      </c>
      <c r="H234" s="39">
        <f t="shared" si="36"/>
        <v>657.44223516222178</v>
      </c>
      <c r="I234" s="66">
        <f t="shared" si="37"/>
        <v>2452.5454614980954</v>
      </c>
      <c r="J234" s="81">
        <f t="shared" si="38"/>
        <v>-126.82776722694076</v>
      </c>
      <c r="K234" s="37">
        <f t="shared" si="39"/>
        <v>2325.7176942711544</v>
      </c>
      <c r="L234" s="37">
        <f t="shared" si="40"/>
        <v>8959148.5708525423</v>
      </c>
      <c r="M234" s="37">
        <f t="shared" si="41"/>
        <v>8495846.7371725272</v>
      </c>
      <c r="N234" s="41">
        <f>'jan-mar'!M234</f>
        <v>8179625.2636370901</v>
      </c>
      <c r="O234" s="41">
        <f t="shared" si="42"/>
        <v>316221.47353543714</v>
      </c>
    </row>
    <row r="235" spans="1:15" s="34" customFormat="1" x14ac:dyDescent="0.2">
      <c r="A235" s="33">
        <v>4220</v>
      </c>
      <c r="B235" s="34" t="s">
        <v>191</v>
      </c>
      <c r="C235" s="36">
        <v>13329790</v>
      </c>
      <c r="D235" s="36">
        <f>jan!D235</f>
        <v>1134</v>
      </c>
      <c r="E235" s="37">
        <f t="shared" si="33"/>
        <v>11754.664902998236</v>
      </c>
      <c r="F235" s="38">
        <f t="shared" si="34"/>
        <v>1.055714356911851</v>
      </c>
      <c r="G235" s="39">
        <f t="shared" si="35"/>
        <v>-372.20499550686799</v>
      </c>
      <c r="H235" s="39">
        <f t="shared" si="36"/>
        <v>0</v>
      </c>
      <c r="I235" s="66">
        <f t="shared" si="37"/>
        <v>-372.20499550686799</v>
      </c>
      <c r="J235" s="81">
        <f t="shared" si="38"/>
        <v>-126.82776722694076</v>
      </c>
      <c r="K235" s="37">
        <f t="shared" si="39"/>
        <v>-499.03276273380874</v>
      </c>
      <c r="L235" s="37">
        <f t="shared" si="40"/>
        <v>-422080.4649047883</v>
      </c>
      <c r="M235" s="37">
        <f t="shared" si="41"/>
        <v>-565903.15294013906</v>
      </c>
      <c r="N235" s="41">
        <f>'jan-mar'!M235</f>
        <v>482818.33503533906</v>
      </c>
      <c r="O235" s="41">
        <f t="shared" si="42"/>
        <v>-1048721.4879754782</v>
      </c>
    </row>
    <row r="236" spans="1:15" s="34" customFormat="1" x14ac:dyDescent="0.2">
      <c r="A236" s="33">
        <v>4221</v>
      </c>
      <c r="B236" s="34" t="s">
        <v>192</v>
      </c>
      <c r="C236" s="36">
        <v>26102012</v>
      </c>
      <c r="D236" s="36">
        <f>jan!D236</f>
        <v>1169</v>
      </c>
      <c r="E236" s="37">
        <f t="shared" si="33"/>
        <v>22328.496150556031</v>
      </c>
      <c r="F236" s="38">
        <f t="shared" si="34"/>
        <v>2.0053752402912322</v>
      </c>
      <c r="G236" s="39">
        <f t="shared" si="35"/>
        <v>-6716.5037440415445</v>
      </c>
      <c r="H236" s="39">
        <f t="shared" si="36"/>
        <v>0</v>
      </c>
      <c r="I236" s="66">
        <f t="shared" si="37"/>
        <v>-6716.5037440415445</v>
      </c>
      <c r="J236" s="81">
        <f t="shared" si="38"/>
        <v>-126.82776722694076</v>
      </c>
      <c r="K236" s="37">
        <f t="shared" si="39"/>
        <v>-6843.331511268485</v>
      </c>
      <c r="L236" s="37">
        <f t="shared" si="40"/>
        <v>-7851592.8767845659</v>
      </c>
      <c r="M236" s="37">
        <f t="shared" si="41"/>
        <v>-7999854.5366728585</v>
      </c>
      <c r="N236" s="41">
        <f>'jan-mar'!M236</f>
        <v>-3642397.9941302366</v>
      </c>
      <c r="O236" s="41">
        <f t="shared" si="42"/>
        <v>-4357456.5425426215</v>
      </c>
    </row>
    <row r="237" spans="1:15" s="34" customFormat="1" x14ac:dyDescent="0.2">
      <c r="A237" s="33">
        <v>4222</v>
      </c>
      <c r="B237" s="34" t="s">
        <v>193</v>
      </c>
      <c r="C237" s="36">
        <v>54273238</v>
      </c>
      <c r="D237" s="36">
        <f>jan!D237</f>
        <v>935</v>
      </c>
      <c r="E237" s="37">
        <f t="shared" si="33"/>
        <v>58046.243850267383</v>
      </c>
      <c r="F237" s="38">
        <f t="shared" si="34"/>
        <v>5.2132709441936456</v>
      </c>
      <c r="G237" s="39">
        <f t="shared" si="35"/>
        <v>-28147.152363868354</v>
      </c>
      <c r="H237" s="39">
        <f t="shared" si="36"/>
        <v>0</v>
      </c>
      <c r="I237" s="66">
        <f t="shared" si="37"/>
        <v>-28147.152363868354</v>
      </c>
      <c r="J237" s="81">
        <f t="shared" si="38"/>
        <v>-126.82776722694076</v>
      </c>
      <c r="K237" s="37">
        <f t="shared" si="39"/>
        <v>-28273.980131095293</v>
      </c>
      <c r="L237" s="37">
        <f t="shared" si="40"/>
        <v>-26317587.46021691</v>
      </c>
      <c r="M237" s="37">
        <f t="shared" si="41"/>
        <v>-26436171.422574099</v>
      </c>
      <c r="N237" s="41">
        <f>'jan-mar'!M237</f>
        <v>-13675731.564851813</v>
      </c>
      <c r="O237" s="41">
        <f t="shared" si="42"/>
        <v>-12760439.857722286</v>
      </c>
    </row>
    <row r="238" spans="1:15" s="34" customFormat="1" x14ac:dyDescent="0.2">
      <c r="A238" s="33">
        <v>4223</v>
      </c>
      <c r="B238" s="34" t="s">
        <v>197</v>
      </c>
      <c r="C238" s="36">
        <v>125533306</v>
      </c>
      <c r="D238" s="36">
        <f>jan!D238</f>
        <v>15123</v>
      </c>
      <c r="E238" s="37">
        <f t="shared" si="33"/>
        <v>8300.8203398796541</v>
      </c>
      <c r="F238" s="38">
        <f t="shared" si="34"/>
        <v>0.74551637832922213</v>
      </c>
      <c r="G238" s="39">
        <f t="shared" si="35"/>
        <v>1700.1017423642813</v>
      </c>
      <c r="H238" s="39">
        <f t="shared" si="36"/>
        <v>602.02470284545961</v>
      </c>
      <c r="I238" s="66">
        <f t="shared" si="37"/>
        <v>2302.1264452097412</v>
      </c>
      <c r="J238" s="81">
        <f t="shared" si="38"/>
        <v>-126.82776722694076</v>
      </c>
      <c r="K238" s="37">
        <f t="shared" si="39"/>
        <v>2175.2986779828002</v>
      </c>
      <c r="L238" s="37">
        <f t="shared" si="40"/>
        <v>34815058.230906919</v>
      </c>
      <c r="M238" s="37">
        <f t="shared" si="41"/>
        <v>32897041.907133888</v>
      </c>
      <c r="N238" s="41">
        <f>'jan-mar'!M238</f>
        <v>33089193.893014979</v>
      </c>
      <c r="O238" s="41">
        <f t="shared" si="42"/>
        <v>-192151.98588109016</v>
      </c>
    </row>
    <row r="239" spans="1:15" s="34" customFormat="1" x14ac:dyDescent="0.2">
      <c r="A239" s="33">
        <v>4224</v>
      </c>
      <c r="B239" s="34" t="s">
        <v>198</v>
      </c>
      <c r="C239" s="36">
        <v>23522953</v>
      </c>
      <c r="D239" s="36">
        <f>jan!D239</f>
        <v>912</v>
      </c>
      <c r="E239" s="37">
        <f t="shared" si="33"/>
        <v>25792.711622807019</v>
      </c>
      <c r="F239" s="38">
        <f t="shared" si="34"/>
        <v>2.3165046548404038</v>
      </c>
      <c r="G239" s="39">
        <f t="shared" si="35"/>
        <v>-8795.0330273921372</v>
      </c>
      <c r="H239" s="39">
        <f t="shared" si="36"/>
        <v>0</v>
      </c>
      <c r="I239" s="66">
        <f t="shared" si="37"/>
        <v>-8795.0330273921372</v>
      </c>
      <c r="J239" s="81">
        <f t="shared" si="38"/>
        <v>-126.82776722694076</v>
      </c>
      <c r="K239" s="37">
        <f t="shared" si="39"/>
        <v>-8921.8607946190787</v>
      </c>
      <c r="L239" s="37">
        <f t="shared" si="40"/>
        <v>-8021070.120981629</v>
      </c>
      <c r="M239" s="37">
        <f t="shared" si="41"/>
        <v>-8136737.0446926001</v>
      </c>
      <c r="N239" s="41">
        <f>'jan-mar'!M239</f>
        <v>-3757385.6628287211</v>
      </c>
      <c r="O239" s="41">
        <f t="shared" si="42"/>
        <v>-4379351.381863879</v>
      </c>
    </row>
    <row r="240" spans="1:15" s="34" customFormat="1" x14ac:dyDescent="0.2">
      <c r="A240" s="33">
        <v>4225</v>
      </c>
      <c r="B240" s="34" t="s">
        <v>200</v>
      </c>
      <c r="C240" s="36">
        <v>85489153</v>
      </c>
      <c r="D240" s="36">
        <f>jan!D240</f>
        <v>10480</v>
      </c>
      <c r="E240" s="37">
        <f t="shared" si="33"/>
        <v>8157.3619274809162</v>
      </c>
      <c r="F240" s="38">
        <f t="shared" si="34"/>
        <v>0.73263203778536712</v>
      </c>
      <c r="G240" s="39">
        <f t="shared" si="35"/>
        <v>1786.1767898035241</v>
      </c>
      <c r="H240" s="39">
        <f t="shared" si="36"/>
        <v>652.23514718501792</v>
      </c>
      <c r="I240" s="66">
        <f t="shared" si="37"/>
        <v>2438.411936988542</v>
      </c>
      <c r="J240" s="81">
        <f t="shared" si="38"/>
        <v>-126.82776722694076</v>
      </c>
      <c r="K240" s="37">
        <f t="shared" si="39"/>
        <v>2311.5841697616011</v>
      </c>
      <c r="L240" s="37">
        <f t="shared" si="40"/>
        <v>25554557.099639922</v>
      </c>
      <c r="M240" s="37">
        <f t="shared" si="41"/>
        <v>24225402.099101581</v>
      </c>
      <c r="N240" s="41">
        <f>'jan-mar'!M240</f>
        <v>22069461.829021823</v>
      </c>
      <c r="O240" s="41">
        <f t="shared" si="42"/>
        <v>2155940.270079758</v>
      </c>
    </row>
    <row r="241" spans="1:15" s="34" customFormat="1" x14ac:dyDescent="0.2">
      <c r="A241" s="33">
        <v>4226</v>
      </c>
      <c r="B241" s="34" t="s">
        <v>201</v>
      </c>
      <c r="C241" s="36">
        <v>13926592</v>
      </c>
      <c r="D241" s="36">
        <f>jan!D241</f>
        <v>1704</v>
      </c>
      <c r="E241" s="37">
        <f t="shared" si="33"/>
        <v>8172.8826291079813</v>
      </c>
      <c r="F241" s="38">
        <f t="shared" si="34"/>
        <v>0.7340259888398849</v>
      </c>
      <c r="G241" s="39">
        <f t="shared" si="35"/>
        <v>1776.864368827285</v>
      </c>
      <c r="H241" s="39">
        <f t="shared" si="36"/>
        <v>646.80290161554512</v>
      </c>
      <c r="I241" s="66">
        <f t="shared" si="37"/>
        <v>2423.6672704428302</v>
      </c>
      <c r="J241" s="81">
        <f t="shared" si="38"/>
        <v>-126.82776722694076</v>
      </c>
      <c r="K241" s="37">
        <f t="shared" si="39"/>
        <v>2296.8395032158892</v>
      </c>
      <c r="L241" s="37">
        <f t="shared" si="40"/>
        <v>4129929.0288345828</v>
      </c>
      <c r="M241" s="37">
        <f t="shared" si="41"/>
        <v>3913814.5134798749</v>
      </c>
      <c r="N241" s="41">
        <f>'jan-mar'!M241</f>
        <v>3481381.0027340823</v>
      </c>
      <c r="O241" s="41">
        <f t="shared" si="42"/>
        <v>432433.51074579265</v>
      </c>
    </row>
    <row r="242" spans="1:15" s="34" customFormat="1" x14ac:dyDescent="0.2">
      <c r="A242" s="33">
        <v>4227</v>
      </c>
      <c r="B242" s="34" t="s">
        <v>202</v>
      </c>
      <c r="C242" s="36">
        <v>76135462</v>
      </c>
      <c r="D242" s="36">
        <f>jan!D242</f>
        <v>5883</v>
      </c>
      <c r="E242" s="37">
        <f t="shared" si="33"/>
        <v>12941.60496345402</v>
      </c>
      <c r="F242" s="38">
        <f t="shared" si="34"/>
        <v>1.1623162611734836</v>
      </c>
      <c r="G242" s="39">
        <f t="shared" si="35"/>
        <v>-1084.3690317803378</v>
      </c>
      <c r="H242" s="39">
        <f t="shared" si="36"/>
        <v>0</v>
      </c>
      <c r="I242" s="66">
        <f t="shared" si="37"/>
        <v>-1084.3690317803378</v>
      </c>
      <c r="J242" s="81">
        <f t="shared" si="38"/>
        <v>-126.82776722694076</v>
      </c>
      <c r="K242" s="37">
        <f t="shared" si="39"/>
        <v>-1211.1967990072785</v>
      </c>
      <c r="L242" s="37">
        <f t="shared" si="40"/>
        <v>-6379343.0139637273</v>
      </c>
      <c r="M242" s="37">
        <f t="shared" si="41"/>
        <v>-7125470.7685598191</v>
      </c>
      <c r="N242" s="41">
        <f>'jan-mar'!M242</f>
        <v>-393561.55660237791</v>
      </c>
      <c r="O242" s="41">
        <f t="shared" si="42"/>
        <v>-6731909.2119574416</v>
      </c>
    </row>
    <row r="243" spans="1:15" s="34" customFormat="1" x14ac:dyDescent="0.2">
      <c r="A243" s="33">
        <v>4228</v>
      </c>
      <c r="B243" s="34" t="s">
        <v>203</v>
      </c>
      <c r="C243" s="36">
        <v>61693792</v>
      </c>
      <c r="D243" s="36">
        <f>jan!D243</f>
        <v>1810</v>
      </c>
      <c r="E243" s="37">
        <f t="shared" si="33"/>
        <v>34084.967955801105</v>
      </c>
      <c r="F243" s="38">
        <f t="shared" si="34"/>
        <v>3.0612518793829042</v>
      </c>
      <c r="G243" s="39">
        <f t="shared" si="35"/>
        <v>-13770.386827188589</v>
      </c>
      <c r="H243" s="39">
        <f t="shared" si="36"/>
        <v>0</v>
      </c>
      <c r="I243" s="66">
        <f t="shared" si="37"/>
        <v>-13770.386827188589</v>
      </c>
      <c r="J243" s="81">
        <f t="shared" si="38"/>
        <v>-126.82776722694076</v>
      </c>
      <c r="K243" s="37">
        <f t="shared" si="39"/>
        <v>-13897.214594415531</v>
      </c>
      <c r="L243" s="37">
        <f t="shared" si="40"/>
        <v>-24924400.157211348</v>
      </c>
      <c r="M243" s="37">
        <f t="shared" si="41"/>
        <v>-25153958.415892109</v>
      </c>
      <c r="N243" s="41">
        <f>'jan-mar'!M243</f>
        <v>-13564523.193991214</v>
      </c>
      <c r="O243" s="41">
        <f t="shared" si="42"/>
        <v>-11589435.221900895</v>
      </c>
    </row>
    <row r="244" spans="1:15" s="34" customFormat="1" x14ac:dyDescent="0.2">
      <c r="A244" s="33">
        <v>4601</v>
      </c>
      <c r="B244" s="34" t="s">
        <v>227</v>
      </c>
      <c r="C244" s="36">
        <v>3315074395</v>
      </c>
      <c r="D244" s="36">
        <f>jan!D244</f>
        <v>286930</v>
      </c>
      <c r="E244" s="37">
        <f t="shared" si="33"/>
        <v>11553.599815285957</v>
      </c>
      <c r="F244" s="38">
        <f t="shared" si="34"/>
        <v>1.0376562241174869</v>
      </c>
      <c r="G244" s="39">
        <f t="shared" si="35"/>
        <v>-251.56594287950065</v>
      </c>
      <c r="H244" s="39">
        <f t="shared" si="36"/>
        <v>0</v>
      </c>
      <c r="I244" s="66">
        <f t="shared" si="37"/>
        <v>-251.56594287950065</v>
      </c>
      <c r="J244" s="81">
        <f t="shared" si="38"/>
        <v>-126.82776722694076</v>
      </c>
      <c r="K244" s="37">
        <f t="shared" si="39"/>
        <v>-378.3937101064414</v>
      </c>
      <c r="L244" s="37">
        <f t="shared" si="40"/>
        <v>-72181815.990415126</v>
      </c>
      <c r="M244" s="37">
        <f t="shared" si="41"/>
        <v>-108572507.24084122</v>
      </c>
      <c r="N244" s="41">
        <f>'jan-mar'!M244</f>
        <v>-125213076.29939154</v>
      </c>
      <c r="O244" s="41">
        <f t="shared" si="42"/>
        <v>16640569.058550313</v>
      </c>
    </row>
    <row r="245" spans="1:15" s="34" customFormat="1" x14ac:dyDescent="0.2">
      <c r="A245" s="33">
        <v>4602</v>
      </c>
      <c r="B245" s="34" t="s">
        <v>406</v>
      </c>
      <c r="C245" s="36">
        <v>189670488</v>
      </c>
      <c r="D245" s="36">
        <f>jan!D245</f>
        <v>17131</v>
      </c>
      <c r="E245" s="37">
        <f t="shared" si="33"/>
        <v>11071.769774093747</v>
      </c>
      <c r="F245" s="38">
        <f t="shared" si="34"/>
        <v>0.99438192440109963</v>
      </c>
      <c r="G245" s="39">
        <f t="shared" si="35"/>
        <v>37.532081835825373</v>
      </c>
      <c r="H245" s="39">
        <f t="shared" si="36"/>
        <v>0</v>
      </c>
      <c r="I245" s="66">
        <f t="shared" si="37"/>
        <v>37.532081835825373</v>
      </c>
      <c r="J245" s="81">
        <f t="shared" si="38"/>
        <v>-126.82776722694076</v>
      </c>
      <c r="K245" s="37">
        <f t="shared" si="39"/>
        <v>-89.295685391115398</v>
      </c>
      <c r="L245" s="37">
        <f t="shared" si="40"/>
        <v>642962.09392952442</v>
      </c>
      <c r="M245" s="37">
        <f t="shared" si="41"/>
        <v>-1529724.3864351979</v>
      </c>
      <c r="N245" s="41">
        <f>'jan-mar'!M245</f>
        <v>-2071855.5981566205</v>
      </c>
      <c r="O245" s="41">
        <f t="shared" si="42"/>
        <v>542131.21172142262</v>
      </c>
    </row>
    <row r="246" spans="1:15" s="34" customFormat="1" x14ac:dyDescent="0.2">
      <c r="A246" s="33">
        <v>4611</v>
      </c>
      <c r="B246" s="34" t="s">
        <v>228</v>
      </c>
      <c r="C246" s="36">
        <v>47987906</v>
      </c>
      <c r="D246" s="36">
        <f>jan!D246</f>
        <v>4043</v>
      </c>
      <c r="E246" s="37">
        <f t="shared" si="33"/>
        <v>11869.380657927282</v>
      </c>
      <c r="F246" s="38">
        <f t="shared" si="34"/>
        <v>1.0660172511620891</v>
      </c>
      <c r="G246" s="39">
        <f t="shared" si="35"/>
        <v>-441.03444846429556</v>
      </c>
      <c r="H246" s="39">
        <f t="shared" si="36"/>
        <v>0</v>
      </c>
      <c r="I246" s="66">
        <f t="shared" si="37"/>
        <v>-441.03444846429556</v>
      </c>
      <c r="J246" s="81">
        <f t="shared" si="38"/>
        <v>-126.82776722694076</v>
      </c>
      <c r="K246" s="37">
        <f t="shared" si="39"/>
        <v>-567.86221569123632</v>
      </c>
      <c r="L246" s="37">
        <f t="shared" si="40"/>
        <v>-1783102.275141147</v>
      </c>
      <c r="M246" s="37">
        <f t="shared" si="41"/>
        <v>-2295866.9380396684</v>
      </c>
      <c r="N246" s="41">
        <f>'jan-mar'!M246</f>
        <v>-1149441.3947549595</v>
      </c>
      <c r="O246" s="41">
        <f t="shared" si="42"/>
        <v>-1146425.5432847089</v>
      </c>
    </row>
    <row r="247" spans="1:15" s="34" customFormat="1" x14ac:dyDescent="0.2">
      <c r="A247" s="33">
        <v>4612</v>
      </c>
      <c r="B247" s="34" t="s">
        <v>229</v>
      </c>
      <c r="C247" s="36">
        <v>75686824</v>
      </c>
      <c r="D247" s="36">
        <f>jan!D247</f>
        <v>5775</v>
      </c>
      <c r="E247" s="37">
        <f t="shared" si="33"/>
        <v>13105.943549783549</v>
      </c>
      <c r="F247" s="38">
        <f t="shared" si="34"/>
        <v>1.1770758997011994</v>
      </c>
      <c r="G247" s="39">
        <f t="shared" si="35"/>
        <v>-1182.9721835780558</v>
      </c>
      <c r="H247" s="39">
        <f t="shared" si="36"/>
        <v>0</v>
      </c>
      <c r="I247" s="66">
        <f t="shared" si="37"/>
        <v>-1182.9721835780558</v>
      </c>
      <c r="J247" s="81">
        <f t="shared" si="38"/>
        <v>-126.82776722694076</v>
      </c>
      <c r="K247" s="37">
        <f t="shared" si="39"/>
        <v>-1309.7999508049966</v>
      </c>
      <c r="L247" s="37">
        <f t="shared" si="40"/>
        <v>-6831664.3601632724</v>
      </c>
      <c r="M247" s="37">
        <f t="shared" si="41"/>
        <v>-7564094.7158988556</v>
      </c>
      <c r="N247" s="41">
        <f>'jan-mar'!M247</f>
        <v>-8479448.1123200282</v>
      </c>
      <c r="O247" s="41">
        <f t="shared" si="42"/>
        <v>915353.39642117266</v>
      </c>
    </row>
    <row r="248" spans="1:15" s="34" customFormat="1" x14ac:dyDescent="0.2">
      <c r="A248" s="33">
        <v>4613</v>
      </c>
      <c r="B248" s="34" t="s">
        <v>230</v>
      </c>
      <c r="C248" s="36">
        <v>123830513</v>
      </c>
      <c r="D248" s="36">
        <f>jan!D248</f>
        <v>12061</v>
      </c>
      <c r="E248" s="37">
        <f t="shared" si="33"/>
        <v>10267.018738081419</v>
      </c>
      <c r="F248" s="38">
        <f t="shared" si="34"/>
        <v>0.92210532362439868</v>
      </c>
      <c r="G248" s="39">
        <f t="shared" si="35"/>
        <v>520.38270344322257</v>
      </c>
      <c r="H248" s="39">
        <f t="shared" si="36"/>
        <v>0</v>
      </c>
      <c r="I248" s="66">
        <f t="shared" si="37"/>
        <v>520.38270344322257</v>
      </c>
      <c r="J248" s="81">
        <f t="shared" si="38"/>
        <v>-126.82776722694076</v>
      </c>
      <c r="K248" s="37">
        <f t="shared" si="39"/>
        <v>393.55493621628182</v>
      </c>
      <c r="L248" s="37">
        <f t="shared" si="40"/>
        <v>6276335.7862287071</v>
      </c>
      <c r="M248" s="37">
        <f t="shared" si="41"/>
        <v>4746666.0857045753</v>
      </c>
      <c r="N248" s="41">
        <f>'jan-mar'!M248</f>
        <v>3162554.9695425327</v>
      </c>
      <c r="O248" s="41">
        <f t="shared" si="42"/>
        <v>1584111.1161620426</v>
      </c>
    </row>
    <row r="249" spans="1:15" s="34" customFormat="1" x14ac:dyDescent="0.2">
      <c r="A249" s="33">
        <v>4614</v>
      </c>
      <c r="B249" s="34" t="s">
        <v>231</v>
      </c>
      <c r="C249" s="36">
        <v>201861002</v>
      </c>
      <c r="D249" s="36">
        <f>jan!D249</f>
        <v>18919</v>
      </c>
      <c r="E249" s="37">
        <f t="shared" si="33"/>
        <v>10669.750092499604</v>
      </c>
      <c r="F249" s="38">
        <f t="shared" si="34"/>
        <v>0.95827558252555933</v>
      </c>
      <c r="G249" s="39">
        <f t="shared" si="35"/>
        <v>278.7438907923115</v>
      </c>
      <c r="H249" s="39">
        <f t="shared" si="36"/>
        <v>0</v>
      </c>
      <c r="I249" s="66">
        <f t="shared" si="37"/>
        <v>278.7438907923115</v>
      </c>
      <c r="J249" s="81">
        <f t="shared" si="38"/>
        <v>-126.82776722694076</v>
      </c>
      <c r="K249" s="37">
        <f t="shared" si="39"/>
        <v>151.91612356537075</v>
      </c>
      <c r="L249" s="37">
        <f t="shared" si="40"/>
        <v>5273555.6698997412</v>
      </c>
      <c r="M249" s="37">
        <f t="shared" si="41"/>
        <v>2874101.1417332492</v>
      </c>
      <c r="N249" s="41">
        <f>'jan-mar'!M249</f>
        <v>690827.75761340151</v>
      </c>
      <c r="O249" s="41">
        <f t="shared" si="42"/>
        <v>2183273.3841198478</v>
      </c>
    </row>
    <row r="250" spans="1:15" s="34" customFormat="1" x14ac:dyDescent="0.2">
      <c r="A250" s="33">
        <v>4615</v>
      </c>
      <c r="B250" s="34" t="s">
        <v>232</v>
      </c>
      <c r="C250" s="36">
        <v>30544301</v>
      </c>
      <c r="D250" s="36">
        <f>jan!D250</f>
        <v>3117</v>
      </c>
      <c r="E250" s="37">
        <f t="shared" si="33"/>
        <v>9799.262431825473</v>
      </c>
      <c r="F250" s="38">
        <f t="shared" si="34"/>
        <v>0.88009501944937263</v>
      </c>
      <c r="G250" s="39">
        <f t="shared" si="35"/>
        <v>801.03648719679006</v>
      </c>
      <c r="H250" s="39">
        <f t="shared" si="36"/>
        <v>77.569970664423082</v>
      </c>
      <c r="I250" s="66">
        <f t="shared" si="37"/>
        <v>878.60645786121313</v>
      </c>
      <c r="J250" s="81">
        <f t="shared" si="38"/>
        <v>-126.82776722694076</v>
      </c>
      <c r="K250" s="37">
        <f t="shared" si="39"/>
        <v>751.77869063427238</v>
      </c>
      <c r="L250" s="37">
        <f t="shared" si="40"/>
        <v>2738616.3291534013</v>
      </c>
      <c r="M250" s="37">
        <f t="shared" si="41"/>
        <v>2343294.1787070269</v>
      </c>
      <c r="N250" s="41">
        <f>'jan-mar'!M250</f>
        <v>1779540.5059695626</v>
      </c>
      <c r="O250" s="41">
        <f t="shared" si="42"/>
        <v>563753.67273746431</v>
      </c>
    </row>
    <row r="251" spans="1:15" s="34" customFormat="1" x14ac:dyDescent="0.2">
      <c r="A251" s="33">
        <v>4616</v>
      </c>
      <c r="B251" s="34" t="s">
        <v>233</v>
      </c>
      <c r="C251" s="36">
        <v>34214667</v>
      </c>
      <c r="D251" s="36">
        <f>jan!D251</f>
        <v>2883</v>
      </c>
      <c r="E251" s="37">
        <f t="shared" si="33"/>
        <v>11867.730489073881</v>
      </c>
      <c r="F251" s="38">
        <f t="shared" si="34"/>
        <v>1.0658690455803699</v>
      </c>
      <c r="G251" s="39">
        <f t="shared" si="35"/>
        <v>-440.04434715225506</v>
      </c>
      <c r="H251" s="39">
        <f t="shared" si="36"/>
        <v>0</v>
      </c>
      <c r="I251" s="66">
        <f t="shared" si="37"/>
        <v>-440.04434715225506</v>
      </c>
      <c r="J251" s="81">
        <f t="shared" si="38"/>
        <v>-126.82776722694076</v>
      </c>
      <c r="K251" s="37">
        <f t="shared" si="39"/>
        <v>-566.87211437919586</v>
      </c>
      <c r="L251" s="37">
        <f t="shared" si="40"/>
        <v>-1268647.8528399514</v>
      </c>
      <c r="M251" s="37">
        <f t="shared" si="41"/>
        <v>-1634292.3057552218</v>
      </c>
      <c r="N251" s="41">
        <f>'jan-mar'!M251</f>
        <v>-1849395.3709815827</v>
      </c>
      <c r="O251" s="41">
        <f t="shared" si="42"/>
        <v>215103.06522636092</v>
      </c>
    </row>
    <row r="252" spans="1:15" s="34" customFormat="1" x14ac:dyDescent="0.2">
      <c r="A252" s="33">
        <v>4617</v>
      </c>
      <c r="B252" s="34" t="s">
        <v>234</v>
      </c>
      <c r="C252" s="36">
        <v>153713631</v>
      </c>
      <c r="D252" s="36">
        <f>jan!D252</f>
        <v>13017</v>
      </c>
      <c r="E252" s="37">
        <f t="shared" si="33"/>
        <v>11808.683337174463</v>
      </c>
      <c r="F252" s="38">
        <f t="shared" si="34"/>
        <v>1.0605658807084328</v>
      </c>
      <c r="G252" s="39">
        <f t="shared" si="35"/>
        <v>-404.61605601260413</v>
      </c>
      <c r="H252" s="39">
        <f t="shared" si="36"/>
        <v>0</v>
      </c>
      <c r="I252" s="66">
        <f t="shared" si="37"/>
        <v>-404.61605601260413</v>
      </c>
      <c r="J252" s="81">
        <f t="shared" si="38"/>
        <v>-126.82776722694076</v>
      </c>
      <c r="K252" s="37">
        <f t="shared" si="39"/>
        <v>-531.44382323954494</v>
      </c>
      <c r="L252" s="37">
        <f t="shared" si="40"/>
        <v>-5266887.2011160683</v>
      </c>
      <c r="M252" s="37">
        <f t="shared" si="41"/>
        <v>-6917804.2471091561</v>
      </c>
      <c r="N252" s="41">
        <f>'jan-mar'!M252</f>
        <v>5379714.407191365</v>
      </c>
      <c r="O252" s="41">
        <f t="shared" si="42"/>
        <v>-12297518.654300522</v>
      </c>
    </row>
    <row r="253" spans="1:15" s="34" customFormat="1" x14ac:dyDescent="0.2">
      <c r="A253" s="33">
        <v>4618</v>
      </c>
      <c r="B253" s="34" t="s">
        <v>235</v>
      </c>
      <c r="C253" s="36">
        <v>153994797</v>
      </c>
      <c r="D253" s="36">
        <f>jan!D253</f>
        <v>10881</v>
      </c>
      <c r="E253" s="37">
        <f t="shared" si="33"/>
        <v>14152.632754342432</v>
      </c>
      <c r="F253" s="38">
        <f t="shared" si="34"/>
        <v>1.2710815416821637</v>
      </c>
      <c r="G253" s="39">
        <f t="shared" si="35"/>
        <v>-1810.9857063133854</v>
      </c>
      <c r="H253" s="39">
        <f t="shared" si="36"/>
        <v>0</v>
      </c>
      <c r="I253" s="66">
        <f t="shared" si="37"/>
        <v>-1810.9857063133854</v>
      </c>
      <c r="J253" s="81">
        <f t="shared" si="38"/>
        <v>-126.82776722694076</v>
      </c>
      <c r="K253" s="37">
        <f t="shared" si="39"/>
        <v>-1937.8134735403262</v>
      </c>
      <c r="L253" s="37">
        <f t="shared" si="40"/>
        <v>-19705335.470395949</v>
      </c>
      <c r="M253" s="37">
        <f t="shared" si="41"/>
        <v>-21085348.405592289</v>
      </c>
      <c r="N253" s="41">
        <f>'jan-mar'!M253</f>
        <v>-7748001.1614466179</v>
      </c>
      <c r="O253" s="41">
        <f t="shared" si="42"/>
        <v>-13337347.244145671</v>
      </c>
    </row>
    <row r="254" spans="1:15" s="34" customFormat="1" x14ac:dyDescent="0.2">
      <c r="A254" s="33">
        <v>4619</v>
      </c>
      <c r="B254" s="34" t="s">
        <v>236</v>
      </c>
      <c r="C254" s="36">
        <v>35882867</v>
      </c>
      <c r="D254" s="36">
        <f>jan!D254</f>
        <v>937</v>
      </c>
      <c r="E254" s="37">
        <f t="shared" si="33"/>
        <v>38295.482390608326</v>
      </c>
      <c r="F254" s="38">
        <f t="shared" si="34"/>
        <v>3.4394081752443681</v>
      </c>
      <c r="G254" s="39">
        <f t="shared" si="35"/>
        <v>-16296.695488072921</v>
      </c>
      <c r="H254" s="39">
        <f t="shared" si="36"/>
        <v>0</v>
      </c>
      <c r="I254" s="66">
        <f t="shared" si="37"/>
        <v>-16296.695488072921</v>
      </c>
      <c r="J254" s="81">
        <f t="shared" si="38"/>
        <v>-126.82776722694076</v>
      </c>
      <c r="K254" s="37">
        <f t="shared" si="39"/>
        <v>-16423.52325529986</v>
      </c>
      <c r="L254" s="37">
        <f t="shared" si="40"/>
        <v>-15270003.672324328</v>
      </c>
      <c r="M254" s="37">
        <f t="shared" si="41"/>
        <v>-15388841.290215969</v>
      </c>
      <c r="N254" s="41">
        <f>'jan-mar'!M254</f>
        <v>-6789904.2693755617</v>
      </c>
      <c r="O254" s="41">
        <f t="shared" si="42"/>
        <v>-8598937.0208404064</v>
      </c>
    </row>
    <row r="255" spans="1:15" s="34" customFormat="1" x14ac:dyDescent="0.2">
      <c r="A255" s="33">
        <v>4620</v>
      </c>
      <c r="B255" s="34" t="s">
        <v>237</v>
      </c>
      <c r="C255" s="36">
        <v>18763136</v>
      </c>
      <c r="D255" s="36">
        <f>jan!D255</f>
        <v>1051</v>
      </c>
      <c r="E255" s="37">
        <f t="shared" si="33"/>
        <v>17852.650808753569</v>
      </c>
      <c r="F255" s="38">
        <f t="shared" si="34"/>
        <v>1.6033889458582331</v>
      </c>
      <c r="G255" s="39">
        <f t="shared" si="35"/>
        <v>-4030.9965389600675</v>
      </c>
      <c r="H255" s="39">
        <f t="shared" si="36"/>
        <v>0</v>
      </c>
      <c r="I255" s="66">
        <f t="shared" si="37"/>
        <v>-4030.9965389600675</v>
      </c>
      <c r="J255" s="81">
        <f t="shared" si="38"/>
        <v>-126.82776722694076</v>
      </c>
      <c r="K255" s="37">
        <f t="shared" si="39"/>
        <v>-4157.824306187008</v>
      </c>
      <c r="L255" s="37">
        <f t="shared" si="40"/>
        <v>-4236577.3624470308</v>
      </c>
      <c r="M255" s="37">
        <f t="shared" si="41"/>
        <v>-4369873.3458025455</v>
      </c>
      <c r="N255" s="41">
        <f>'jan-mar'!M255</f>
        <v>-1280038.8272291524</v>
      </c>
      <c r="O255" s="41">
        <f t="shared" si="42"/>
        <v>-3089834.5185733931</v>
      </c>
    </row>
    <row r="256" spans="1:15" s="34" customFormat="1" x14ac:dyDescent="0.2">
      <c r="A256" s="33">
        <v>4621</v>
      </c>
      <c r="B256" s="34" t="s">
        <v>238</v>
      </c>
      <c r="C256" s="36">
        <v>158927752</v>
      </c>
      <c r="D256" s="36">
        <f>jan!D256</f>
        <v>15875</v>
      </c>
      <c r="E256" s="37">
        <f t="shared" si="33"/>
        <v>10011.196976377953</v>
      </c>
      <c r="F256" s="38">
        <f t="shared" si="34"/>
        <v>0.899129363963316</v>
      </c>
      <c r="G256" s="39">
        <f t="shared" si="35"/>
        <v>673.87576046530228</v>
      </c>
      <c r="H256" s="39">
        <f t="shared" si="36"/>
        <v>3.392880071055242</v>
      </c>
      <c r="I256" s="66">
        <f t="shared" si="37"/>
        <v>677.26864053635757</v>
      </c>
      <c r="J256" s="81">
        <f t="shared" si="38"/>
        <v>-126.82776722694076</v>
      </c>
      <c r="K256" s="37">
        <f t="shared" si="39"/>
        <v>550.44087330941682</v>
      </c>
      <c r="L256" s="37">
        <f t="shared" si="40"/>
        <v>10751639.668514676</v>
      </c>
      <c r="M256" s="37">
        <f t="shared" si="41"/>
        <v>8738248.8637869917</v>
      </c>
      <c r="N256" s="41">
        <f>'jan-mar'!M256</f>
        <v>11026498.342578383</v>
      </c>
      <c r="O256" s="41">
        <f t="shared" si="42"/>
        <v>-2288249.4787913915</v>
      </c>
    </row>
    <row r="257" spans="1:15" s="34" customFormat="1" x14ac:dyDescent="0.2">
      <c r="A257" s="33">
        <v>4622</v>
      </c>
      <c r="B257" s="34" t="s">
        <v>239</v>
      </c>
      <c r="C257" s="36">
        <v>84508817</v>
      </c>
      <c r="D257" s="36">
        <f>jan!D257</f>
        <v>8497</v>
      </c>
      <c r="E257" s="37">
        <f t="shared" si="33"/>
        <v>9945.7240202424382</v>
      </c>
      <c r="F257" s="38">
        <f t="shared" si="34"/>
        <v>0.89324908236004441</v>
      </c>
      <c r="G257" s="39">
        <f t="shared" si="35"/>
        <v>713.15953414661089</v>
      </c>
      <c r="H257" s="39">
        <f t="shared" si="36"/>
        <v>26.308414718485253</v>
      </c>
      <c r="I257" s="66">
        <f t="shared" si="37"/>
        <v>739.4679488650961</v>
      </c>
      <c r="J257" s="81">
        <f t="shared" si="38"/>
        <v>-126.82776722694076</v>
      </c>
      <c r="K257" s="37">
        <f t="shared" si="39"/>
        <v>612.64018163815535</v>
      </c>
      <c r="L257" s="37">
        <f t="shared" si="40"/>
        <v>6283259.1615067217</v>
      </c>
      <c r="M257" s="37">
        <f t="shared" si="41"/>
        <v>5205603.6233794056</v>
      </c>
      <c r="N257" s="41">
        <f>'jan-mar'!M257</f>
        <v>6671151.2180055762</v>
      </c>
      <c r="O257" s="41">
        <f t="shared" si="42"/>
        <v>-1465547.5946261706</v>
      </c>
    </row>
    <row r="258" spans="1:15" s="34" customFormat="1" x14ac:dyDescent="0.2">
      <c r="A258" s="33">
        <v>4623</v>
      </c>
      <c r="B258" s="34" t="s">
        <v>240</v>
      </c>
      <c r="C258" s="36">
        <v>26838280</v>
      </c>
      <c r="D258" s="36">
        <f>jan!D258</f>
        <v>2501</v>
      </c>
      <c r="E258" s="37">
        <f t="shared" si="33"/>
        <v>10731.019592163135</v>
      </c>
      <c r="F258" s="38">
        <f t="shared" si="34"/>
        <v>0.96377834172536403</v>
      </c>
      <c r="G258" s="39">
        <f t="shared" si="35"/>
        <v>241.98219099419293</v>
      </c>
      <c r="H258" s="39">
        <f t="shared" si="36"/>
        <v>0</v>
      </c>
      <c r="I258" s="66">
        <f t="shared" si="37"/>
        <v>241.98219099419293</v>
      </c>
      <c r="J258" s="81">
        <f t="shared" si="38"/>
        <v>-126.82776722694076</v>
      </c>
      <c r="K258" s="37">
        <f t="shared" si="39"/>
        <v>115.15442376725217</v>
      </c>
      <c r="L258" s="37">
        <f t="shared" si="40"/>
        <v>605197.45967647654</v>
      </c>
      <c r="M258" s="37">
        <f t="shared" si="41"/>
        <v>288001.21384189767</v>
      </c>
      <c r="N258" s="41">
        <f>'jan-mar'!M258</f>
        <v>1543449.3568591215</v>
      </c>
      <c r="O258" s="41">
        <f t="shared" si="42"/>
        <v>-1255448.1430172238</v>
      </c>
    </row>
    <row r="259" spans="1:15" s="34" customFormat="1" x14ac:dyDescent="0.2">
      <c r="A259" s="33">
        <v>4624</v>
      </c>
      <c r="B259" s="34" t="s">
        <v>407</v>
      </c>
      <c r="C259" s="36">
        <v>253145923</v>
      </c>
      <c r="D259" s="36">
        <f>jan!D259</f>
        <v>25213</v>
      </c>
      <c r="E259" s="37">
        <f t="shared" si="33"/>
        <v>10040.293618371476</v>
      </c>
      <c r="F259" s="38">
        <f t="shared" si="34"/>
        <v>0.901742602447269</v>
      </c>
      <c r="G259" s="39">
        <f t="shared" si="35"/>
        <v>656.4177752691885</v>
      </c>
      <c r="H259" s="39">
        <f t="shared" si="36"/>
        <v>0</v>
      </c>
      <c r="I259" s="66">
        <f t="shared" si="37"/>
        <v>656.4177752691885</v>
      </c>
      <c r="J259" s="81">
        <f t="shared" si="38"/>
        <v>-126.82776722694076</v>
      </c>
      <c r="K259" s="37">
        <f t="shared" si="39"/>
        <v>529.59000804224775</v>
      </c>
      <c r="L259" s="37">
        <f t="shared" si="40"/>
        <v>16550261.367862049</v>
      </c>
      <c r="M259" s="37">
        <f t="shared" si="41"/>
        <v>13352552.872769192</v>
      </c>
      <c r="N259" s="41">
        <f>'jan-mar'!M259</f>
        <v>12123252.221380958</v>
      </c>
      <c r="O259" s="41">
        <f t="shared" si="42"/>
        <v>1229300.6513882335</v>
      </c>
    </row>
    <row r="260" spans="1:15" s="34" customFormat="1" x14ac:dyDescent="0.2">
      <c r="A260" s="33">
        <v>4625</v>
      </c>
      <c r="B260" s="34" t="s">
        <v>241</v>
      </c>
      <c r="C260" s="36">
        <v>107492907</v>
      </c>
      <c r="D260" s="36">
        <f>jan!D260</f>
        <v>5283</v>
      </c>
      <c r="E260" s="37">
        <f t="shared" si="33"/>
        <v>20346.944349801248</v>
      </c>
      <c r="F260" s="38">
        <f t="shared" si="34"/>
        <v>1.8274073694684947</v>
      </c>
      <c r="G260" s="39">
        <f t="shared" si="35"/>
        <v>-5527.5726635886749</v>
      </c>
      <c r="H260" s="39">
        <f t="shared" si="36"/>
        <v>0</v>
      </c>
      <c r="I260" s="66">
        <f t="shared" si="37"/>
        <v>-5527.5726635886749</v>
      </c>
      <c r="J260" s="81">
        <f t="shared" si="38"/>
        <v>-126.82776722694076</v>
      </c>
      <c r="K260" s="37">
        <f t="shared" si="39"/>
        <v>-5654.4004308156154</v>
      </c>
      <c r="L260" s="37">
        <f t="shared" si="40"/>
        <v>-29202166.381738968</v>
      </c>
      <c r="M260" s="37">
        <f t="shared" si="41"/>
        <v>-29872197.475998897</v>
      </c>
      <c r="N260" s="41">
        <f>'jan-mar'!M260</f>
        <v>-30127109.199478224</v>
      </c>
      <c r="O260" s="41">
        <f t="shared" si="42"/>
        <v>254911.72347932681</v>
      </c>
    </row>
    <row r="261" spans="1:15" s="34" customFormat="1" x14ac:dyDescent="0.2">
      <c r="A261" s="33">
        <v>4626</v>
      </c>
      <c r="B261" s="34" t="s">
        <v>246</v>
      </c>
      <c r="C261" s="36">
        <v>386810914</v>
      </c>
      <c r="D261" s="36">
        <f>jan!D261</f>
        <v>39032</v>
      </c>
      <c r="E261" s="37">
        <f t="shared" si="33"/>
        <v>9910.0972022955521</v>
      </c>
      <c r="F261" s="38">
        <f t="shared" si="34"/>
        <v>0.89004935327308266</v>
      </c>
      <c r="G261" s="39">
        <f t="shared" si="35"/>
        <v>734.53562491474258</v>
      </c>
      <c r="H261" s="39">
        <f t="shared" si="36"/>
        <v>38.777800999895405</v>
      </c>
      <c r="I261" s="66">
        <f t="shared" si="37"/>
        <v>773.31342591463795</v>
      </c>
      <c r="J261" s="81">
        <f t="shared" si="38"/>
        <v>-126.82776722694076</v>
      </c>
      <c r="K261" s="37">
        <f t="shared" si="39"/>
        <v>646.4856586876972</v>
      </c>
      <c r="L261" s="37">
        <f t="shared" si="40"/>
        <v>30183969.640300147</v>
      </c>
      <c r="M261" s="37">
        <f t="shared" si="41"/>
        <v>25233628.229898196</v>
      </c>
      <c r="N261" s="41">
        <f>'jan-mar'!M261</f>
        <v>19105997.514549699</v>
      </c>
      <c r="O261" s="41">
        <f t="shared" si="42"/>
        <v>6127630.715348497</v>
      </c>
    </row>
    <row r="262" spans="1:15" s="34" customFormat="1" x14ac:dyDescent="0.2">
      <c r="A262" s="33">
        <v>4627</v>
      </c>
      <c r="B262" s="34" t="s">
        <v>242</v>
      </c>
      <c r="C262" s="36">
        <v>271809260</v>
      </c>
      <c r="D262" s="36">
        <f>jan!D262</f>
        <v>29816</v>
      </c>
      <c r="E262" s="37">
        <f t="shared" si="33"/>
        <v>9116.2214918164736</v>
      </c>
      <c r="F262" s="38">
        <f t="shared" si="34"/>
        <v>0.81874949129721419</v>
      </c>
      <c r="G262" s="39">
        <f t="shared" si="35"/>
        <v>1210.8610512021896</v>
      </c>
      <c r="H262" s="39">
        <f t="shared" si="36"/>
        <v>316.6342996675728</v>
      </c>
      <c r="I262" s="66">
        <f t="shared" si="37"/>
        <v>1527.4953508697624</v>
      </c>
      <c r="J262" s="81">
        <f t="shared" si="38"/>
        <v>-126.82776722694076</v>
      </c>
      <c r="K262" s="37">
        <f t="shared" si="39"/>
        <v>1400.6675836428217</v>
      </c>
      <c r="L262" s="37">
        <f t="shared" si="40"/>
        <v>45543801.381532833</v>
      </c>
      <c r="M262" s="37">
        <f t="shared" si="41"/>
        <v>41762304.673894368</v>
      </c>
      <c r="N262" s="41">
        <f>'jan-mar'!M262</f>
        <v>35137627.625774309</v>
      </c>
      <c r="O262" s="41">
        <f t="shared" si="42"/>
        <v>6624677.0481200591</v>
      </c>
    </row>
    <row r="263" spans="1:15" s="34" customFormat="1" x14ac:dyDescent="0.2">
      <c r="A263" s="33">
        <v>4628</v>
      </c>
      <c r="B263" s="34" t="s">
        <v>243</v>
      </c>
      <c r="C263" s="36">
        <v>47169232</v>
      </c>
      <c r="D263" s="36">
        <f>jan!D263</f>
        <v>3867</v>
      </c>
      <c r="E263" s="37">
        <f t="shared" si="33"/>
        <v>12197.887768295837</v>
      </c>
      <c r="F263" s="38">
        <f t="shared" si="34"/>
        <v>1.0955212545195347</v>
      </c>
      <c r="G263" s="39">
        <f t="shared" si="35"/>
        <v>-638.13871468542857</v>
      </c>
      <c r="H263" s="39">
        <f t="shared" si="36"/>
        <v>0</v>
      </c>
      <c r="I263" s="66">
        <f t="shared" si="37"/>
        <v>-638.13871468542857</v>
      </c>
      <c r="J263" s="81">
        <f t="shared" si="38"/>
        <v>-126.82776722694076</v>
      </c>
      <c r="K263" s="37">
        <f t="shared" si="39"/>
        <v>-764.96648191236932</v>
      </c>
      <c r="L263" s="37">
        <f t="shared" si="40"/>
        <v>-2467682.4096885524</v>
      </c>
      <c r="M263" s="37">
        <f t="shared" si="41"/>
        <v>-2958125.3855551323</v>
      </c>
      <c r="N263" s="41">
        <f>'jan-mar'!M263</f>
        <v>1304950.0033347958</v>
      </c>
      <c r="O263" s="41">
        <f t="shared" si="42"/>
        <v>-4263075.3888899283</v>
      </c>
    </row>
    <row r="264" spans="1:15" s="34" customFormat="1" x14ac:dyDescent="0.2">
      <c r="A264" s="33">
        <v>4629</v>
      </c>
      <c r="B264" s="34" t="s">
        <v>244</v>
      </c>
      <c r="C264" s="36">
        <v>20077261</v>
      </c>
      <c r="D264" s="36">
        <f>jan!D264</f>
        <v>378</v>
      </c>
      <c r="E264" s="37">
        <f t="shared" si="33"/>
        <v>53114.447089947091</v>
      </c>
      <c r="F264" s="38">
        <f t="shared" si="34"/>
        <v>4.7703345705745672</v>
      </c>
      <c r="G264" s="39">
        <f t="shared" si="35"/>
        <v>-25188.074307676179</v>
      </c>
      <c r="H264" s="39">
        <f t="shared" si="36"/>
        <v>0</v>
      </c>
      <c r="I264" s="66">
        <f t="shared" si="37"/>
        <v>-25188.074307676179</v>
      </c>
      <c r="J264" s="81">
        <f t="shared" si="38"/>
        <v>-126.82776722694076</v>
      </c>
      <c r="K264" s="37">
        <f t="shared" si="39"/>
        <v>-25314.902074903119</v>
      </c>
      <c r="L264" s="37">
        <f t="shared" si="40"/>
        <v>-9521092.0883015953</v>
      </c>
      <c r="M264" s="37">
        <f t="shared" si="41"/>
        <v>-9569032.9843133781</v>
      </c>
      <c r="N264" s="41">
        <f>'jan-mar'!M264</f>
        <v>-4840535.3549882201</v>
      </c>
      <c r="O264" s="41">
        <f t="shared" si="42"/>
        <v>-4728497.629325158</v>
      </c>
    </row>
    <row r="265" spans="1:15" s="34" customFormat="1" x14ac:dyDescent="0.2">
      <c r="A265" s="33">
        <v>4630</v>
      </c>
      <c r="B265" s="34" t="s">
        <v>245</v>
      </c>
      <c r="C265" s="36">
        <v>71034440</v>
      </c>
      <c r="D265" s="36">
        <f>jan!D265</f>
        <v>8131</v>
      </c>
      <c r="E265" s="37">
        <f t="shared" ref="E265:E328" si="43">(C265)/D265</f>
        <v>8736.2489238716025</v>
      </c>
      <c r="F265" s="38">
        <f t="shared" ref="F265:F328" si="44">IF(ISNUMBER(C265),E265/E$365,"")</f>
        <v>0.78462325303160907</v>
      </c>
      <c r="G265" s="39">
        <f t="shared" ref="G265:G328" si="45">(E$365-E265)*0.6</f>
        <v>1438.8445919691123</v>
      </c>
      <c r="H265" s="39">
        <f t="shared" ref="H265:H328" si="46">IF(E265&gt;=E$365*0.9,0,IF(E265&lt;0.9*E$365,(E$365*0.9-E265)*0.35))</f>
        <v>449.62469844827768</v>
      </c>
      <c r="I265" s="66">
        <f t="shared" ref="I265:I328" si="47">G265+H265</f>
        <v>1888.4692904173901</v>
      </c>
      <c r="J265" s="81">
        <f t="shared" ref="J265:J328" si="48">I$367</f>
        <v>-126.82776722694076</v>
      </c>
      <c r="K265" s="37">
        <f t="shared" ref="K265:K328" si="49">I265+J265</f>
        <v>1761.6415231904493</v>
      </c>
      <c r="L265" s="37">
        <f t="shared" ref="L265:L328" si="50">(I265*D265)</f>
        <v>15355143.800383799</v>
      </c>
      <c r="M265" s="37">
        <f t="shared" ref="M265:M328" si="51">(K265*D265)</f>
        <v>14323907.225061543</v>
      </c>
      <c r="N265" s="41">
        <f>'jan-mar'!M265</f>
        <v>13921700.710904241</v>
      </c>
      <c r="O265" s="41">
        <f t="shared" ref="O265:O328" si="52">M265-N265</f>
        <v>402206.51415730268</v>
      </c>
    </row>
    <row r="266" spans="1:15" s="34" customFormat="1" x14ac:dyDescent="0.2">
      <c r="A266" s="33">
        <v>4631</v>
      </c>
      <c r="B266" s="34" t="s">
        <v>408</v>
      </c>
      <c r="C266" s="36">
        <v>276982235</v>
      </c>
      <c r="D266" s="36">
        <f>jan!D266</f>
        <v>29593</v>
      </c>
      <c r="E266" s="37">
        <f t="shared" si="43"/>
        <v>9359.7213868144499</v>
      </c>
      <c r="F266" s="38">
        <f t="shared" si="44"/>
        <v>0.84061879486113988</v>
      </c>
      <c r="G266" s="39">
        <f t="shared" si="45"/>
        <v>1064.7611142034038</v>
      </c>
      <c r="H266" s="39">
        <f t="shared" si="46"/>
        <v>231.40933641828113</v>
      </c>
      <c r="I266" s="66">
        <f t="shared" si="47"/>
        <v>1296.1704506216849</v>
      </c>
      <c r="J266" s="81">
        <f t="shared" si="48"/>
        <v>-126.82776722694076</v>
      </c>
      <c r="K266" s="37">
        <f t="shared" si="49"/>
        <v>1169.3426833947442</v>
      </c>
      <c r="L266" s="37">
        <f t="shared" si="50"/>
        <v>38357572.145247519</v>
      </c>
      <c r="M266" s="37">
        <f t="shared" si="51"/>
        <v>34604358.029700667</v>
      </c>
      <c r="N266" s="41">
        <f>'jan-mar'!M266</f>
        <v>28607144.126502156</v>
      </c>
      <c r="O266" s="41">
        <f t="shared" si="52"/>
        <v>5997213.9031985104</v>
      </c>
    </row>
    <row r="267" spans="1:15" s="34" customFormat="1" x14ac:dyDescent="0.2">
      <c r="A267" s="33">
        <v>4632</v>
      </c>
      <c r="B267" s="34" t="s">
        <v>247</v>
      </c>
      <c r="C267" s="36">
        <v>33956886</v>
      </c>
      <c r="D267" s="36">
        <f>jan!D267</f>
        <v>2889</v>
      </c>
      <c r="E267" s="37">
        <f t="shared" si="43"/>
        <v>11753.854620976117</v>
      </c>
      <c r="F267" s="38">
        <f t="shared" si="44"/>
        <v>1.0556415835600832</v>
      </c>
      <c r="G267" s="39">
        <f t="shared" si="45"/>
        <v>-371.71882629359641</v>
      </c>
      <c r="H267" s="39">
        <f t="shared" si="46"/>
        <v>0</v>
      </c>
      <c r="I267" s="66">
        <f t="shared" si="47"/>
        <v>-371.71882629359641</v>
      </c>
      <c r="J267" s="81">
        <f t="shared" si="48"/>
        <v>-126.82776722694076</v>
      </c>
      <c r="K267" s="37">
        <f t="shared" si="49"/>
        <v>-498.54659352053716</v>
      </c>
      <c r="L267" s="37">
        <f t="shared" si="50"/>
        <v>-1073895.6891622001</v>
      </c>
      <c r="M267" s="37">
        <f t="shared" si="51"/>
        <v>-1440301.1086808317</v>
      </c>
      <c r="N267" s="41">
        <f>'jan-mar'!M267</f>
        <v>-1794193.2845528251</v>
      </c>
      <c r="O267" s="41">
        <f t="shared" si="52"/>
        <v>353892.17587199342</v>
      </c>
    </row>
    <row r="268" spans="1:15" s="34" customFormat="1" x14ac:dyDescent="0.2">
      <c r="A268" s="33">
        <v>4633</v>
      </c>
      <c r="B268" s="34" t="s">
        <v>248</v>
      </c>
      <c r="C268" s="36">
        <v>4925786</v>
      </c>
      <c r="D268" s="36">
        <f>jan!D268</f>
        <v>502</v>
      </c>
      <c r="E268" s="37">
        <f t="shared" si="43"/>
        <v>9812.3227091633471</v>
      </c>
      <c r="F268" s="38">
        <f t="shared" si="44"/>
        <v>0.88126799395818467</v>
      </c>
      <c r="G268" s="39">
        <f t="shared" si="45"/>
        <v>793.20032079406553</v>
      </c>
      <c r="H268" s="39">
        <f t="shared" si="46"/>
        <v>72.99887359616713</v>
      </c>
      <c r="I268" s="66">
        <f t="shared" si="47"/>
        <v>866.19919439023261</v>
      </c>
      <c r="J268" s="81">
        <f t="shared" si="48"/>
        <v>-126.82776722694076</v>
      </c>
      <c r="K268" s="37">
        <f t="shared" si="49"/>
        <v>739.37142716329186</v>
      </c>
      <c r="L268" s="37">
        <f t="shared" si="50"/>
        <v>434831.99558389676</v>
      </c>
      <c r="M268" s="37">
        <f t="shared" si="51"/>
        <v>371164.45643597253</v>
      </c>
      <c r="N268" s="41">
        <f>'jan-mar'!M268</f>
        <v>293389.05755428999</v>
      </c>
      <c r="O268" s="41">
        <f t="shared" si="52"/>
        <v>77775.398881682544</v>
      </c>
    </row>
    <row r="269" spans="1:15" s="34" customFormat="1" x14ac:dyDescent="0.2">
      <c r="A269" s="33">
        <v>4634</v>
      </c>
      <c r="B269" s="34" t="s">
        <v>249</v>
      </c>
      <c r="C269" s="36">
        <v>28093258</v>
      </c>
      <c r="D269" s="36">
        <f>jan!D269</f>
        <v>1629</v>
      </c>
      <c r="E269" s="37">
        <f t="shared" si="43"/>
        <v>17245.707796193983</v>
      </c>
      <c r="F269" s="38">
        <f t="shared" si="44"/>
        <v>1.5488779532034744</v>
      </c>
      <c r="G269" s="39">
        <f t="shared" si="45"/>
        <v>-3666.8307314243161</v>
      </c>
      <c r="H269" s="39">
        <f t="shared" si="46"/>
        <v>0</v>
      </c>
      <c r="I269" s="66">
        <f t="shared" si="47"/>
        <v>-3666.8307314243161</v>
      </c>
      <c r="J269" s="81">
        <f t="shared" si="48"/>
        <v>-126.82776722694076</v>
      </c>
      <c r="K269" s="37">
        <f t="shared" si="49"/>
        <v>-3793.6584986512571</v>
      </c>
      <c r="L269" s="37">
        <f t="shared" si="50"/>
        <v>-5973267.2614902109</v>
      </c>
      <c r="M269" s="37">
        <f t="shared" si="51"/>
        <v>-6179869.6943028979</v>
      </c>
      <c r="N269" s="41">
        <f>'jan-mar'!M269</f>
        <v>-2799270.2345920922</v>
      </c>
      <c r="O269" s="41">
        <f t="shared" si="52"/>
        <v>-3380599.4597108057</v>
      </c>
    </row>
    <row r="270" spans="1:15" s="34" customFormat="1" x14ac:dyDescent="0.2">
      <c r="A270" s="33">
        <v>4635</v>
      </c>
      <c r="B270" s="34" t="s">
        <v>250</v>
      </c>
      <c r="C270" s="36">
        <v>25922455</v>
      </c>
      <c r="D270" s="36">
        <f>jan!D270</f>
        <v>2230</v>
      </c>
      <c r="E270" s="37">
        <f t="shared" si="43"/>
        <v>11624.419282511211</v>
      </c>
      <c r="F270" s="38">
        <f t="shared" si="44"/>
        <v>1.0440166885727076</v>
      </c>
      <c r="G270" s="39">
        <f t="shared" si="45"/>
        <v>-294.05762321465301</v>
      </c>
      <c r="H270" s="39">
        <f t="shared" si="46"/>
        <v>0</v>
      </c>
      <c r="I270" s="66">
        <f t="shared" si="47"/>
        <v>-294.05762321465301</v>
      </c>
      <c r="J270" s="81">
        <f t="shared" si="48"/>
        <v>-126.82776722694076</v>
      </c>
      <c r="K270" s="37">
        <f t="shared" si="49"/>
        <v>-420.88539044159376</v>
      </c>
      <c r="L270" s="37">
        <f t="shared" si="50"/>
        <v>-655748.49976867624</v>
      </c>
      <c r="M270" s="37">
        <f t="shared" si="51"/>
        <v>-938574.42068475403</v>
      </c>
      <c r="N270" s="41">
        <f>'jan-mar'!M270</f>
        <v>-1313535.7439781241</v>
      </c>
      <c r="O270" s="41">
        <f t="shared" si="52"/>
        <v>374961.32329337008</v>
      </c>
    </row>
    <row r="271" spans="1:15" s="34" customFormat="1" x14ac:dyDescent="0.2">
      <c r="A271" s="33">
        <v>4636</v>
      </c>
      <c r="B271" s="34" t="s">
        <v>251</v>
      </c>
      <c r="C271" s="36">
        <v>8389856</v>
      </c>
      <c r="D271" s="36">
        <f>jan!D271</f>
        <v>768</v>
      </c>
      <c r="E271" s="37">
        <f t="shared" si="43"/>
        <v>10924.291666666666</v>
      </c>
      <c r="F271" s="38">
        <f t="shared" si="44"/>
        <v>0.98113656550522454</v>
      </c>
      <c r="G271" s="39">
        <f t="shared" si="45"/>
        <v>126.01894629207418</v>
      </c>
      <c r="H271" s="39">
        <f t="shared" si="46"/>
        <v>0</v>
      </c>
      <c r="I271" s="66">
        <f t="shared" si="47"/>
        <v>126.01894629207418</v>
      </c>
      <c r="J271" s="81">
        <f t="shared" si="48"/>
        <v>-126.82776722694076</v>
      </c>
      <c r="K271" s="37">
        <f t="shared" si="49"/>
        <v>-0.80882093486658846</v>
      </c>
      <c r="L271" s="37">
        <f t="shared" si="50"/>
        <v>96782.550752312964</v>
      </c>
      <c r="M271" s="37">
        <f t="shared" si="51"/>
        <v>-621.17447797753994</v>
      </c>
      <c r="N271" s="41">
        <f>'jan-mar'!M271</f>
        <v>-129913.73711892357</v>
      </c>
      <c r="O271" s="41">
        <f t="shared" si="52"/>
        <v>129292.56264094604</v>
      </c>
    </row>
    <row r="272" spans="1:15" s="34" customFormat="1" x14ac:dyDescent="0.2">
      <c r="A272" s="33">
        <v>4637</v>
      </c>
      <c r="B272" s="34" t="s">
        <v>252</v>
      </c>
      <c r="C272" s="36">
        <v>14768098</v>
      </c>
      <c r="D272" s="36">
        <f>jan!D272</f>
        <v>1290</v>
      </c>
      <c r="E272" s="37">
        <f t="shared" si="43"/>
        <v>11448.137984496125</v>
      </c>
      <c r="F272" s="38">
        <f t="shared" si="44"/>
        <v>1.0281844467601726</v>
      </c>
      <c r="G272" s="39">
        <f t="shared" si="45"/>
        <v>-188.28884440560105</v>
      </c>
      <c r="H272" s="39">
        <f t="shared" si="46"/>
        <v>0</v>
      </c>
      <c r="I272" s="66">
        <f t="shared" si="47"/>
        <v>-188.28884440560105</v>
      </c>
      <c r="J272" s="81">
        <f t="shared" si="48"/>
        <v>-126.82776722694076</v>
      </c>
      <c r="K272" s="37">
        <f t="shared" si="49"/>
        <v>-315.11661163254183</v>
      </c>
      <c r="L272" s="37">
        <f t="shared" si="50"/>
        <v>-242892.60928322535</v>
      </c>
      <c r="M272" s="37">
        <f t="shared" si="51"/>
        <v>-406500.42900597898</v>
      </c>
      <c r="N272" s="41">
        <f>'jan-mar'!M272</f>
        <v>-524766.81781694212</v>
      </c>
      <c r="O272" s="41">
        <f t="shared" si="52"/>
        <v>118266.38881096314</v>
      </c>
    </row>
    <row r="273" spans="1:15" s="34" customFormat="1" x14ac:dyDescent="0.2">
      <c r="A273" s="33">
        <v>4638</v>
      </c>
      <c r="B273" s="34" t="s">
        <v>253</v>
      </c>
      <c r="C273" s="36">
        <v>52500697</v>
      </c>
      <c r="D273" s="36">
        <f>jan!D273</f>
        <v>3965</v>
      </c>
      <c r="E273" s="37">
        <f t="shared" si="43"/>
        <v>13241.033291298865</v>
      </c>
      <c r="F273" s="38">
        <f t="shared" si="44"/>
        <v>1.1892086300483533</v>
      </c>
      <c r="G273" s="39">
        <f t="shared" si="45"/>
        <v>-1264.0260284872452</v>
      </c>
      <c r="H273" s="39">
        <f t="shared" si="46"/>
        <v>0</v>
      </c>
      <c r="I273" s="66">
        <f t="shared" si="47"/>
        <v>-1264.0260284872452</v>
      </c>
      <c r="J273" s="81">
        <f t="shared" si="48"/>
        <v>-126.82776722694076</v>
      </c>
      <c r="K273" s="37">
        <f t="shared" si="49"/>
        <v>-1390.8537957141859</v>
      </c>
      <c r="L273" s="37">
        <f t="shared" si="50"/>
        <v>-5011863.2029519267</v>
      </c>
      <c r="M273" s="37">
        <f t="shared" si="51"/>
        <v>-5514735.3000067472</v>
      </c>
      <c r="N273" s="41">
        <f>'jan-mar'!M273</f>
        <v>-1430543.9183288177</v>
      </c>
      <c r="O273" s="41">
        <f t="shared" si="52"/>
        <v>-4084191.3816779293</v>
      </c>
    </row>
    <row r="274" spans="1:15" s="34" customFormat="1" x14ac:dyDescent="0.2">
      <c r="A274" s="33">
        <v>4639</v>
      </c>
      <c r="B274" s="34" t="s">
        <v>254</v>
      </c>
      <c r="C274" s="36">
        <v>33585649</v>
      </c>
      <c r="D274" s="36">
        <f>jan!D274</f>
        <v>2560</v>
      </c>
      <c r="E274" s="37">
        <f t="shared" si="43"/>
        <v>13119.394140625</v>
      </c>
      <c r="F274" s="38">
        <f t="shared" si="44"/>
        <v>1.1782839291922524</v>
      </c>
      <c r="G274" s="39">
        <f t="shared" si="45"/>
        <v>-1191.0425380829258</v>
      </c>
      <c r="H274" s="39">
        <f t="shared" si="46"/>
        <v>0</v>
      </c>
      <c r="I274" s="66">
        <f t="shared" si="47"/>
        <v>-1191.0425380829258</v>
      </c>
      <c r="J274" s="81">
        <f t="shared" si="48"/>
        <v>-126.82776722694076</v>
      </c>
      <c r="K274" s="37">
        <f t="shared" si="49"/>
        <v>-1317.8703053098666</v>
      </c>
      <c r="L274" s="37">
        <f t="shared" si="50"/>
        <v>-3049068.89749229</v>
      </c>
      <c r="M274" s="37">
        <f t="shared" si="51"/>
        <v>-3373747.9815932587</v>
      </c>
      <c r="N274" s="41">
        <f>'jan-mar'!M274</f>
        <v>-814390.7903964119</v>
      </c>
      <c r="O274" s="41">
        <f t="shared" si="52"/>
        <v>-2559357.1911968468</v>
      </c>
    </row>
    <row r="275" spans="1:15" s="34" customFormat="1" x14ac:dyDescent="0.2">
      <c r="A275" s="33">
        <v>4640</v>
      </c>
      <c r="B275" s="34" t="s">
        <v>255</v>
      </c>
      <c r="C275" s="36">
        <v>112837831</v>
      </c>
      <c r="D275" s="36">
        <f>jan!D275</f>
        <v>12097</v>
      </c>
      <c r="E275" s="37">
        <f t="shared" si="43"/>
        <v>9327.7532446061014</v>
      </c>
      <c r="F275" s="38">
        <f t="shared" si="44"/>
        <v>0.83774766012683155</v>
      </c>
      <c r="G275" s="39">
        <f t="shared" si="45"/>
        <v>1083.9419995284129</v>
      </c>
      <c r="H275" s="39">
        <f t="shared" si="46"/>
        <v>242.59818619120313</v>
      </c>
      <c r="I275" s="66">
        <f t="shared" si="47"/>
        <v>1326.5401857196161</v>
      </c>
      <c r="J275" s="81">
        <f t="shared" si="48"/>
        <v>-126.82776722694076</v>
      </c>
      <c r="K275" s="37">
        <f t="shared" si="49"/>
        <v>1199.7124184926754</v>
      </c>
      <c r="L275" s="37">
        <f t="shared" si="50"/>
        <v>16047156.626650197</v>
      </c>
      <c r="M275" s="37">
        <f t="shared" si="51"/>
        <v>14512921.126505895</v>
      </c>
      <c r="N275" s="41">
        <f>'jan-mar'!M275</f>
        <v>12490418.382936744</v>
      </c>
      <c r="O275" s="41">
        <f t="shared" si="52"/>
        <v>2022502.7435691506</v>
      </c>
    </row>
    <row r="276" spans="1:15" s="34" customFormat="1" x14ac:dyDescent="0.2">
      <c r="A276" s="33">
        <v>4641</v>
      </c>
      <c r="B276" s="34" t="s">
        <v>256</v>
      </c>
      <c r="C276" s="36">
        <v>19861351</v>
      </c>
      <c r="D276" s="36">
        <f>jan!D276</f>
        <v>1766</v>
      </c>
      <c r="E276" s="37">
        <f t="shared" si="43"/>
        <v>11246.518120045301</v>
      </c>
      <c r="F276" s="38">
        <f t="shared" si="44"/>
        <v>1.0100764881500499</v>
      </c>
      <c r="G276" s="39">
        <f t="shared" si="45"/>
        <v>-67.316925735106636</v>
      </c>
      <c r="H276" s="39">
        <f t="shared" si="46"/>
        <v>0</v>
      </c>
      <c r="I276" s="66">
        <f t="shared" si="47"/>
        <v>-67.316925735106636</v>
      </c>
      <c r="J276" s="81">
        <f t="shared" si="48"/>
        <v>-126.82776722694076</v>
      </c>
      <c r="K276" s="37">
        <f t="shared" si="49"/>
        <v>-194.1446929620474</v>
      </c>
      <c r="L276" s="37">
        <f t="shared" si="50"/>
        <v>-118881.69084819833</v>
      </c>
      <c r="M276" s="37">
        <f t="shared" si="51"/>
        <v>-342859.52777097572</v>
      </c>
      <c r="N276" s="41">
        <f>'jan-mar'!M276</f>
        <v>228384.70553122554</v>
      </c>
      <c r="O276" s="41">
        <f t="shared" si="52"/>
        <v>-571244.23330220126</v>
      </c>
    </row>
    <row r="277" spans="1:15" s="34" customFormat="1" x14ac:dyDescent="0.2">
      <c r="A277" s="33">
        <v>4642</v>
      </c>
      <c r="B277" s="34" t="s">
        <v>257</v>
      </c>
      <c r="C277" s="36">
        <v>33422398</v>
      </c>
      <c r="D277" s="36">
        <f>jan!D277</f>
        <v>2117</v>
      </c>
      <c r="E277" s="37">
        <f t="shared" si="43"/>
        <v>15787.623051487955</v>
      </c>
      <c r="F277" s="38">
        <f t="shared" si="44"/>
        <v>1.417923901234909</v>
      </c>
      <c r="G277" s="39">
        <f t="shared" si="45"/>
        <v>-2791.9798846006993</v>
      </c>
      <c r="H277" s="39">
        <f t="shared" si="46"/>
        <v>0</v>
      </c>
      <c r="I277" s="66">
        <f t="shared" si="47"/>
        <v>-2791.9798846006993</v>
      </c>
      <c r="J277" s="81">
        <f t="shared" si="48"/>
        <v>-126.82776722694076</v>
      </c>
      <c r="K277" s="37">
        <f t="shared" si="49"/>
        <v>-2918.8076518276403</v>
      </c>
      <c r="L277" s="37">
        <f t="shared" si="50"/>
        <v>-5910621.4156996803</v>
      </c>
      <c r="M277" s="37">
        <f t="shared" si="51"/>
        <v>-6179115.7989191143</v>
      </c>
      <c r="N277" s="41">
        <f>'jan-mar'!M277</f>
        <v>-2410399.1383864079</v>
      </c>
      <c r="O277" s="41">
        <f t="shared" si="52"/>
        <v>-3768716.6605327064</v>
      </c>
    </row>
    <row r="278" spans="1:15" s="34" customFormat="1" x14ac:dyDescent="0.2">
      <c r="A278" s="33">
        <v>4643</v>
      </c>
      <c r="B278" s="34" t="s">
        <v>258</v>
      </c>
      <c r="C278" s="36">
        <v>75120980</v>
      </c>
      <c r="D278" s="36">
        <f>jan!D278</f>
        <v>5204</v>
      </c>
      <c r="E278" s="37">
        <f t="shared" si="43"/>
        <v>14435.238278247502</v>
      </c>
      <c r="F278" s="38">
        <f t="shared" si="44"/>
        <v>1.2964630146030189</v>
      </c>
      <c r="G278" s="39">
        <f t="shared" si="45"/>
        <v>-1980.549020656427</v>
      </c>
      <c r="H278" s="39">
        <f t="shared" si="46"/>
        <v>0</v>
      </c>
      <c r="I278" s="66">
        <f t="shared" si="47"/>
        <v>-1980.549020656427</v>
      </c>
      <c r="J278" s="81">
        <f t="shared" si="48"/>
        <v>-126.82776722694076</v>
      </c>
      <c r="K278" s="37">
        <f t="shared" si="49"/>
        <v>-2107.3767878833678</v>
      </c>
      <c r="L278" s="37">
        <f t="shared" si="50"/>
        <v>-10306777.103496047</v>
      </c>
      <c r="M278" s="37">
        <f t="shared" si="51"/>
        <v>-10966788.804145046</v>
      </c>
      <c r="N278" s="41">
        <f>'jan-mar'!M278</f>
        <v>-4887783.7707902044</v>
      </c>
      <c r="O278" s="41">
        <f t="shared" si="52"/>
        <v>-6079005.0333548412</v>
      </c>
    </row>
    <row r="279" spans="1:15" s="34" customFormat="1" x14ac:dyDescent="0.2">
      <c r="A279" s="33">
        <v>4644</v>
      </c>
      <c r="B279" s="34" t="s">
        <v>259</v>
      </c>
      <c r="C279" s="36">
        <v>77093462</v>
      </c>
      <c r="D279" s="36">
        <f>jan!D279</f>
        <v>5246</v>
      </c>
      <c r="E279" s="37">
        <f t="shared" si="43"/>
        <v>14695.665650019062</v>
      </c>
      <c r="F279" s="38">
        <f t="shared" si="44"/>
        <v>1.3198526150366245</v>
      </c>
      <c r="G279" s="39">
        <f t="shared" si="45"/>
        <v>-2136.8054437193632</v>
      </c>
      <c r="H279" s="39">
        <f t="shared" si="46"/>
        <v>0</v>
      </c>
      <c r="I279" s="66">
        <f t="shared" si="47"/>
        <v>-2136.8054437193632</v>
      </c>
      <c r="J279" s="81">
        <f t="shared" si="48"/>
        <v>-126.82776722694076</v>
      </c>
      <c r="K279" s="37">
        <f t="shared" si="49"/>
        <v>-2263.6332109463042</v>
      </c>
      <c r="L279" s="37">
        <f t="shared" si="50"/>
        <v>-11209681.357751779</v>
      </c>
      <c r="M279" s="37">
        <f t="shared" si="51"/>
        <v>-11875019.824624311</v>
      </c>
      <c r="N279" s="41">
        <f>'jan-mar'!M279</f>
        <v>-2651363.3657888984</v>
      </c>
      <c r="O279" s="41">
        <f t="shared" si="52"/>
        <v>-9223656.4588354118</v>
      </c>
    </row>
    <row r="280" spans="1:15" s="34" customFormat="1" x14ac:dyDescent="0.2">
      <c r="A280" s="33">
        <v>4645</v>
      </c>
      <c r="B280" s="34" t="s">
        <v>260</v>
      </c>
      <c r="C280" s="36">
        <v>31013336</v>
      </c>
      <c r="D280" s="36">
        <f>jan!D280</f>
        <v>2951</v>
      </c>
      <c r="E280" s="37">
        <f t="shared" si="43"/>
        <v>10509.432734666214</v>
      </c>
      <c r="F280" s="38">
        <f t="shared" si="44"/>
        <v>0.94387710007424641</v>
      </c>
      <c r="G280" s="39">
        <f t="shared" si="45"/>
        <v>374.93430549234546</v>
      </c>
      <c r="H280" s="39">
        <f t="shared" si="46"/>
        <v>0</v>
      </c>
      <c r="I280" s="66">
        <f t="shared" si="47"/>
        <v>374.93430549234546</v>
      </c>
      <c r="J280" s="81">
        <f t="shared" si="48"/>
        <v>-126.82776722694076</v>
      </c>
      <c r="K280" s="37">
        <f t="shared" si="49"/>
        <v>248.10653826540471</v>
      </c>
      <c r="L280" s="37">
        <f t="shared" si="50"/>
        <v>1106431.1355079114</v>
      </c>
      <c r="M280" s="37">
        <f t="shared" si="51"/>
        <v>732162.39442120935</v>
      </c>
      <c r="N280" s="41">
        <f>'jan-mar'!M280</f>
        <v>2999478.3024755148</v>
      </c>
      <c r="O280" s="41">
        <f t="shared" si="52"/>
        <v>-2267315.9080543052</v>
      </c>
    </row>
    <row r="281" spans="1:15" s="34" customFormat="1" x14ac:dyDescent="0.2">
      <c r="A281" s="33">
        <v>4646</v>
      </c>
      <c r="B281" s="34" t="s">
        <v>261</v>
      </c>
      <c r="C281" s="36">
        <v>25968076</v>
      </c>
      <c r="D281" s="36">
        <f>jan!D281</f>
        <v>2901</v>
      </c>
      <c r="E281" s="37">
        <f t="shared" si="43"/>
        <v>8951.4222681833853</v>
      </c>
      <c r="F281" s="38">
        <f t="shared" si="44"/>
        <v>0.8039484818398539</v>
      </c>
      <c r="G281" s="39">
        <f t="shared" si="45"/>
        <v>1309.7405853820426</v>
      </c>
      <c r="H281" s="39">
        <f t="shared" si="46"/>
        <v>374.31402793915373</v>
      </c>
      <c r="I281" s="66">
        <f t="shared" si="47"/>
        <v>1684.0546133211963</v>
      </c>
      <c r="J281" s="81">
        <f t="shared" si="48"/>
        <v>-126.82776722694076</v>
      </c>
      <c r="K281" s="37">
        <f t="shared" si="49"/>
        <v>1557.2268460942555</v>
      </c>
      <c r="L281" s="37">
        <f t="shared" si="50"/>
        <v>4885442.43324479</v>
      </c>
      <c r="M281" s="37">
        <f t="shared" si="51"/>
        <v>4517515.080519435</v>
      </c>
      <c r="N281" s="41">
        <f>'jan-mar'!M281</f>
        <v>4041474.7140736924</v>
      </c>
      <c r="O281" s="41">
        <f t="shared" si="52"/>
        <v>476040.36644574255</v>
      </c>
    </row>
    <row r="282" spans="1:15" s="34" customFormat="1" x14ac:dyDescent="0.2">
      <c r="A282" s="33">
        <v>4647</v>
      </c>
      <c r="B282" s="34" t="s">
        <v>409</v>
      </c>
      <c r="C282" s="36">
        <v>230838123</v>
      </c>
      <c r="D282" s="36">
        <f>jan!D282</f>
        <v>22116</v>
      </c>
      <c r="E282" s="37">
        <f t="shared" si="43"/>
        <v>10437.607297883886</v>
      </c>
      <c r="F282" s="38">
        <f t="shared" si="44"/>
        <v>0.93742628710524145</v>
      </c>
      <c r="G282" s="39">
        <f t="shared" si="45"/>
        <v>418.02956756174245</v>
      </c>
      <c r="H282" s="39">
        <f t="shared" si="46"/>
        <v>0</v>
      </c>
      <c r="I282" s="66">
        <f t="shared" si="47"/>
        <v>418.02956756174245</v>
      </c>
      <c r="J282" s="81">
        <f t="shared" si="48"/>
        <v>-126.82776722694076</v>
      </c>
      <c r="K282" s="37">
        <f t="shared" si="49"/>
        <v>291.2018003348017</v>
      </c>
      <c r="L282" s="37">
        <f t="shared" si="50"/>
        <v>9245141.9161954969</v>
      </c>
      <c r="M282" s="37">
        <f t="shared" si="51"/>
        <v>6440219.0162044745</v>
      </c>
      <c r="N282" s="41">
        <f>'jan-mar'!M282</f>
        <v>6885314.7764034942</v>
      </c>
      <c r="O282" s="41">
        <f t="shared" si="52"/>
        <v>-445095.76019901969</v>
      </c>
    </row>
    <row r="283" spans="1:15" s="34" customFormat="1" x14ac:dyDescent="0.2">
      <c r="A283" s="33">
        <v>4648</v>
      </c>
      <c r="B283" s="34" t="s">
        <v>262</v>
      </c>
      <c r="C283" s="36">
        <v>46037722</v>
      </c>
      <c r="D283" s="36">
        <f>jan!D283</f>
        <v>3521</v>
      </c>
      <c r="E283" s="37">
        <f t="shared" si="43"/>
        <v>13075.183754615166</v>
      </c>
      <c r="F283" s="38">
        <f t="shared" si="44"/>
        <v>1.1743132894827961</v>
      </c>
      <c r="G283" s="39">
        <f t="shared" si="45"/>
        <v>-1164.5163064770254</v>
      </c>
      <c r="H283" s="39">
        <f t="shared" si="46"/>
        <v>0</v>
      </c>
      <c r="I283" s="66">
        <f t="shared" si="47"/>
        <v>-1164.5163064770254</v>
      </c>
      <c r="J283" s="81">
        <f t="shared" si="48"/>
        <v>-126.82776722694076</v>
      </c>
      <c r="K283" s="37">
        <f t="shared" si="49"/>
        <v>-1291.3440737039662</v>
      </c>
      <c r="L283" s="37">
        <f t="shared" si="50"/>
        <v>-4100261.9151056064</v>
      </c>
      <c r="M283" s="37">
        <f t="shared" si="51"/>
        <v>-4546822.4835116649</v>
      </c>
      <c r="N283" s="41">
        <f>'jan-mar'!M283</f>
        <v>-1606790.5140569406</v>
      </c>
      <c r="O283" s="41">
        <f t="shared" si="52"/>
        <v>-2940031.9694547243</v>
      </c>
    </row>
    <row r="284" spans="1:15" s="34" customFormat="1" x14ac:dyDescent="0.2">
      <c r="A284" s="33">
        <v>4649</v>
      </c>
      <c r="B284" s="34" t="s">
        <v>410</v>
      </c>
      <c r="C284" s="36">
        <v>86218788</v>
      </c>
      <c r="D284" s="36">
        <f>jan!D284</f>
        <v>9527</v>
      </c>
      <c r="E284" s="37">
        <f t="shared" si="43"/>
        <v>9049.9410097617292</v>
      </c>
      <c r="F284" s="38">
        <f t="shared" si="44"/>
        <v>0.81279668387431747</v>
      </c>
      <c r="G284" s="39">
        <f t="shared" si="45"/>
        <v>1250.6293404350363</v>
      </c>
      <c r="H284" s="39">
        <f t="shared" si="46"/>
        <v>339.83246838673335</v>
      </c>
      <c r="I284" s="66">
        <f t="shared" si="47"/>
        <v>1590.4618088217696</v>
      </c>
      <c r="J284" s="81">
        <f t="shared" si="48"/>
        <v>-126.82776722694076</v>
      </c>
      <c r="K284" s="37">
        <f t="shared" si="49"/>
        <v>1463.6340415948289</v>
      </c>
      <c r="L284" s="37">
        <f t="shared" si="50"/>
        <v>15152329.652644999</v>
      </c>
      <c r="M284" s="37">
        <f t="shared" si="51"/>
        <v>13944041.514273934</v>
      </c>
      <c r="N284" s="41">
        <f>'jan-mar'!M284</f>
        <v>11807185.0890831</v>
      </c>
      <c r="O284" s="41">
        <f t="shared" si="52"/>
        <v>2136856.4251908343</v>
      </c>
    </row>
    <row r="285" spans="1:15" s="34" customFormat="1" x14ac:dyDescent="0.2">
      <c r="A285" s="33">
        <v>4650</v>
      </c>
      <c r="B285" s="34" t="s">
        <v>263</v>
      </c>
      <c r="C285" s="36">
        <v>53290776</v>
      </c>
      <c r="D285" s="36">
        <f>jan!D285</f>
        <v>5875</v>
      </c>
      <c r="E285" s="37">
        <f t="shared" si="43"/>
        <v>9070.7703829787242</v>
      </c>
      <c r="F285" s="38">
        <f t="shared" si="44"/>
        <v>0.81466741932548692</v>
      </c>
      <c r="G285" s="39">
        <f t="shared" si="45"/>
        <v>1238.1317165048392</v>
      </c>
      <c r="H285" s="39">
        <f t="shared" si="46"/>
        <v>332.54218776078511</v>
      </c>
      <c r="I285" s="66">
        <f t="shared" si="47"/>
        <v>1570.6739042656243</v>
      </c>
      <c r="J285" s="81">
        <f t="shared" si="48"/>
        <v>-126.82776722694076</v>
      </c>
      <c r="K285" s="37">
        <f t="shared" si="49"/>
        <v>1443.8461370386835</v>
      </c>
      <c r="L285" s="37">
        <f t="shared" si="50"/>
        <v>9227709.1875605434</v>
      </c>
      <c r="M285" s="37">
        <f t="shared" si="51"/>
        <v>8482596.0551022664</v>
      </c>
      <c r="N285" s="41">
        <f>'jan-mar'!M285</f>
        <v>8725771.8122140449</v>
      </c>
      <c r="O285" s="41">
        <f t="shared" si="52"/>
        <v>-243175.75711177848</v>
      </c>
    </row>
    <row r="286" spans="1:15" s="34" customFormat="1" x14ac:dyDescent="0.2">
      <c r="A286" s="33">
        <v>4651</v>
      </c>
      <c r="B286" s="34" t="s">
        <v>264</v>
      </c>
      <c r="C286" s="36">
        <v>63397467</v>
      </c>
      <c r="D286" s="36">
        <f>jan!D286</f>
        <v>7207</v>
      </c>
      <c r="E286" s="37">
        <f t="shared" si="43"/>
        <v>8796.6514499791865</v>
      </c>
      <c r="F286" s="38">
        <f t="shared" si="44"/>
        <v>0.79004814727842454</v>
      </c>
      <c r="G286" s="39">
        <f t="shared" si="45"/>
        <v>1402.6030763045619</v>
      </c>
      <c r="H286" s="39">
        <f t="shared" si="46"/>
        <v>428.4838143106233</v>
      </c>
      <c r="I286" s="66">
        <f t="shared" si="47"/>
        <v>1831.0868906151852</v>
      </c>
      <c r="J286" s="81">
        <f t="shared" si="48"/>
        <v>-126.82776722694076</v>
      </c>
      <c r="K286" s="37">
        <f t="shared" si="49"/>
        <v>1704.2591233882445</v>
      </c>
      <c r="L286" s="37">
        <f t="shared" si="50"/>
        <v>13196643.220663641</v>
      </c>
      <c r="M286" s="37">
        <f t="shared" si="51"/>
        <v>12282595.502259078</v>
      </c>
      <c r="N286" s="41">
        <f>'jan-mar'!M286</f>
        <v>11015023.237238573</v>
      </c>
      <c r="O286" s="41">
        <f t="shared" si="52"/>
        <v>1267572.2650205046</v>
      </c>
    </row>
    <row r="287" spans="1:15" s="34" customFormat="1" x14ac:dyDescent="0.2">
      <c r="A287" s="33">
        <v>5001</v>
      </c>
      <c r="B287" s="34" t="s">
        <v>352</v>
      </c>
      <c r="C287" s="36">
        <v>2262358923</v>
      </c>
      <c r="D287" s="36">
        <f>jan!D287</f>
        <v>210496</v>
      </c>
      <c r="E287" s="37">
        <f t="shared" si="43"/>
        <v>10747.752560618728</v>
      </c>
      <c r="F287" s="38">
        <f t="shared" si="44"/>
        <v>0.96528116934130215</v>
      </c>
      <c r="G287" s="39">
        <f t="shared" si="45"/>
        <v>231.94240992083687</v>
      </c>
      <c r="H287" s="39">
        <f t="shared" si="46"/>
        <v>0</v>
      </c>
      <c r="I287" s="66">
        <f t="shared" si="47"/>
        <v>231.94240992083687</v>
      </c>
      <c r="J287" s="81">
        <f t="shared" si="48"/>
        <v>-126.82776722694076</v>
      </c>
      <c r="K287" s="37">
        <f t="shared" si="49"/>
        <v>105.1146426938961</v>
      </c>
      <c r="L287" s="37">
        <f t="shared" si="50"/>
        <v>48822949.518696479</v>
      </c>
      <c r="M287" s="37">
        <f t="shared" si="51"/>
        <v>22126211.828494355</v>
      </c>
      <c r="N287" s="41">
        <f>'jan-mar'!M287</f>
        <v>4596173.4846550087</v>
      </c>
      <c r="O287" s="41">
        <f t="shared" si="52"/>
        <v>17530038.343839347</v>
      </c>
    </row>
    <row r="288" spans="1:15" s="34" customFormat="1" x14ac:dyDescent="0.2">
      <c r="A288" s="33">
        <v>5006</v>
      </c>
      <c r="B288" s="34" t="s">
        <v>353</v>
      </c>
      <c r="C288" s="36">
        <v>198370573</v>
      </c>
      <c r="D288" s="36">
        <f>jan!D288</f>
        <v>24004</v>
      </c>
      <c r="E288" s="37">
        <f t="shared" si="43"/>
        <v>8264.0631978003657</v>
      </c>
      <c r="F288" s="38">
        <f t="shared" si="44"/>
        <v>0.74221513214888601</v>
      </c>
      <c r="G288" s="39">
        <f t="shared" si="45"/>
        <v>1722.1560276118544</v>
      </c>
      <c r="H288" s="39">
        <f t="shared" si="46"/>
        <v>614.88970257321057</v>
      </c>
      <c r="I288" s="66">
        <f t="shared" si="47"/>
        <v>2337.0457301850647</v>
      </c>
      <c r="J288" s="81">
        <f t="shared" si="48"/>
        <v>-126.82776722694076</v>
      </c>
      <c r="K288" s="37">
        <f t="shared" si="49"/>
        <v>2210.2179629581237</v>
      </c>
      <c r="L288" s="37">
        <f t="shared" si="50"/>
        <v>56098445.707362294</v>
      </c>
      <c r="M288" s="37">
        <f t="shared" si="51"/>
        <v>53054071.982846804</v>
      </c>
      <c r="N288" s="41">
        <f>'jan-mar'!M288</f>
        <v>50306631.829946555</v>
      </c>
      <c r="O288" s="41">
        <f t="shared" si="52"/>
        <v>2747440.1529002488</v>
      </c>
    </row>
    <row r="289" spans="1:15" s="34" customFormat="1" x14ac:dyDescent="0.2">
      <c r="A289" s="33">
        <v>5007</v>
      </c>
      <c r="B289" s="34" t="s">
        <v>354</v>
      </c>
      <c r="C289" s="36">
        <v>132614736</v>
      </c>
      <c r="D289" s="36">
        <f>jan!D289</f>
        <v>15001</v>
      </c>
      <c r="E289" s="37">
        <f t="shared" si="43"/>
        <v>8840.3930404639686</v>
      </c>
      <c r="F289" s="38">
        <f t="shared" si="44"/>
        <v>0.79397668334899896</v>
      </c>
      <c r="G289" s="39">
        <f t="shared" si="45"/>
        <v>1376.3581220136925</v>
      </c>
      <c r="H289" s="39">
        <f t="shared" si="46"/>
        <v>413.17425764094958</v>
      </c>
      <c r="I289" s="66">
        <f t="shared" si="47"/>
        <v>1789.5323796546422</v>
      </c>
      <c r="J289" s="81">
        <f t="shared" si="48"/>
        <v>-126.82776722694076</v>
      </c>
      <c r="K289" s="37">
        <f t="shared" si="49"/>
        <v>1662.7046124277015</v>
      </c>
      <c r="L289" s="37">
        <f t="shared" si="50"/>
        <v>26844775.227199286</v>
      </c>
      <c r="M289" s="37">
        <f t="shared" si="51"/>
        <v>24942231.89102795</v>
      </c>
      <c r="N289" s="41">
        <f>'jan-mar'!M289</f>
        <v>21997576.357314546</v>
      </c>
      <c r="O289" s="41">
        <f t="shared" si="52"/>
        <v>2944655.5337134041</v>
      </c>
    </row>
    <row r="290" spans="1:15" s="34" customFormat="1" x14ac:dyDescent="0.2">
      <c r="A290" s="33">
        <v>5014</v>
      </c>
      <c r="B290" s="34" t="s">
        <v>356</v>
      </c>
      <c r="C290" s="36">
        <v>96995916</v>
      </c>
      <c r="D290" s="36">
        <f>jan!D290</f>
        <v>5265</v>
      </c>
      <c r="E290" s="37">
        <f t="shared" si="43"/>
        <v>18422.776068376068</v>
      </c>
      <c r="F290" s="38">
        <f t="shared" si="44"/>
        <v>1.6545932487276449</v>
      </c>
      <c r="G290" s="39">
        <f t="shared" si="45"/>
        <v>-4373.0716947335668</v>
      </c>
      <c r="H290" s="39">
        <f t="shared" si="46"/>
        <v>0</v>
      </c>
      <c r="I290" s="66">
        <f t="shared" si="47"/>
        <v>-4373.0716947335668</v>
      </c>
      <c r="J290" s="81">
        <f t="shared" si="48"/>
        <v>-126.82776722694076</v>
      </c>
      <c r="K290" s="37">
        <f t="shared" si="49"/>
        <v>-4499.8994619605073</v>
      </c>
      <c r="L290" s="37">
        <f t="shared" si="50"/>
        <v>-23024222.472772229</v>
      </c>
      <c r="M290" s="37">
        <f t="shared" si="51"/>
        <v>-23691970.667222071</v>
      </c>
      <c r="N290" s="41">
        <f>'jan-mar'!M290</f>
        <v>-22872013.858764499</v>
      </c>
      <c r="O290" s="41">
        <f t="shared" si="52"/>
        <v>-819956.80845757201</v>
      </c>
    </row>
    <row r="291" spans="1:15" s="34" customFormat="1" x14ac:dyDescent="0.2">
      <c r="A291" s="33">
        <v>5020</v>
      </c>
      <c r="B291" s="34" t="s">
        <v>359</v>
      </c>
      <c r="C291" s="36">
        <v>7824701</v>
      </c>
      <c r="D291" s="36">
        <f>jan!D291</f>
        <v>904</v>
      </c>
      <c r="E291" s="37">
        <f t="shared" si="43"/>
        <v>8655.6426991150438</v>
      </c>
      <c r="F291" s="38">
        <f t="shared" si="44"/>
        <v>0.77738381665173772</v>
      </c>
      <c r="G291" s="39">
        <f t="shared" si="45"/>
        <v>1487.2083268230474</v>
      </c>
      <c r="H291" s="39">
        <f t="shared" si="46"/>
        <v>477.83687711307329</v>
      </c>
      <c r="I291" s="66">
        <f t="shared" si="47"/>
        <v>1965.0452039361207</v>
      </c>
      <c r="J291" s="81">
        <f t="shared" si="48"/>
        <v>-126.82776722694076</v>
      </c>
      <c r="K291" s="37">
        <f t="shared" si="49"/>
        <v>1838.21743670918</v>
      </c>
      <c r="L291" s="37">
        <f t="shared" si="50"/>
        <v>1776400.8643582531</v>
      </c>
      <c r="M291" s="37">
        <f t="shared" si="51"/>
        <v>1661748.5627850988</v>
      </c>
      <c r="N291" s="41">
        <f>'jan-mar'!M291</f>
        <v>1354799.5883049362</v>
      </c>
      <c r="O291" s="41">
        <f t="shared" si="52"/>
        <v>306948.97448016261</v>
      </c>
    </row>
    <row r="292" spans="1:15" s="34" customFormat="1" x14ac:dyDescent="0.2">
      <c r="A292" s="33">
        <v>5021</v>
      </c>
      <c r="B292" s="34" t="s">
        <v>360</v>
      </c>
      <c r="C292" s="36">
        <v>66168629</v>
      </c>
      <c r="D292" s="36">
        <f>jan!D292</f>
        <v>7066</v>
      </c>
      <c r="E292" s="37">
        <f t="shared" si="43"/>
        <v>9364.3686668553637</v>
      </c>
      <c r="F292" s="38">
        <f t="shared" si="44"/>
        <v>0.8410361781128336</v>
      </c>
      <c r="G292" s="39">
        <f t="shared" si="45"/>
        <v>1061.9727461788555</v>
      </c>
      <c r="H292" s="39">
        <f t="shared" si="46"/>
        <v>229.78278840396132</v>
      </c>
      <c r="I292" s="66">
        <f t="shared" si="47"/>
        <v>1291.7555345828168</v>
      </c>
      <c r="J292" s="81">
        <f t="shared" si="48"/>
        <v>-126.82776722694076</v>
      </c>
      <c r="K292" s="37">
        <f t="shared" si="49"/>
        <v>1164.9277673558761</v>
      </c>
      <c r="L292" s="37">
        <f t="shared" si="50"/>
        <v>9127544.6073621847</v>
      </c>
      <c r="M292" s="37">
        <f t="shared" si="51"/>
        <v>8231379.6041366206</v>
      </c>
      <c r="N292" s="41">
        <f>'jan-mar'!M292</f>
        <v>8392062.2029454447</v>
      </c>
      <c r="O292" s="41">
        <f t="shared" si="52"/>
        <v>-160682.59880882408</v>
      </c>
    </row>
    <row r="293" spans="1:15" s="34" customFormat="1" x14ac:dyDescent="0.2">
      <c r="A293" s="33">
        <v>5022</v>
      </c>
      <c r="B293" s="34" t="s">
        <v>361</v>
      </c>
      <c r="C293" s="36">
        <v>24770362</v>
      </c>
      <c r="D293" s="36">
        <f>jan!D293</f>
        <v>2443</v>
      </c>
      <c r="E293" s="37">
        <f t="shared" si="43"/>
        <v>10139.321326238232</v>
      </c>
      <c r="F293" s="38">
        <f t="shared" si="44"/>
        <v>0.91063651595222495</v>
      </c>
      <c r="G293" s="39">
        <f t="shared" si="45"/>
        <v>597.00115054913442</v>
      </c>
      <c r="H293" s="39">
        <f t="shared" si="46"/>
        <v>0</v>
      </c>
      <c r="I293" s="66">
        <f t="shared" si="47"/>
        <v>597.00115054913442</v>
      </c>
      <c r="J293" s="81">
        <f t="shared" si="48"/>
        <v>-126.82776722694076</v>
      </c>
      <c r="K293" s="37">
        <f t="shared" si="49"/>
        <v>470.17338332219367</v>
      </c>
      <c r="L293" s="37">
        <f t="shared" si="50"/>
        <v>1458473.8107915353</v>
      </c>
      <c r="M293" s="37">
        <f t="shared" si="51"/>
        <v>1148633.5754561191</v>
      </c>
      <c r="N293" s="41">
        <f>'jan-mar'!M293</f>
        <v>3469478.274313007</v>
      </c>
      <c r="O293" s="41">
        <f t="shared" si="52"/>
        <v>-2320844.6988568879</v>
      </c>
    </row>
    <row r="294" spans="1:15" s="34" customFormat="1" x14ac:dyDescent="0.2">
      <c r="A294" s="33">
        <v>5025</v>
      </c>
      <c r="B294" s="34" t="s">
        <v>362</v>
      </c>
      <c r="C294" s="36">
        <v>51743780</v>
      </c>
      <c r="D294" s="36">
        <f>jan!D294</f>
        <v>5572</v>
      </c>
      <c r="E294" s="37">
        <f t="shared" si="43"/>
        <v>9286.3926776740846</v>
      </c>
      <c r="F294" s="38">
        <f t="shared" si="44"/>
        <v>0.83403296943335159</v>
      </c>
      <c r="G294" s="39">
        <f t="shared" si="45"/>
        <v>1108.758339687623</v>
      </c>
      <c r="H294" s="39">
        <f t="shared" si="46"/>
        <v>257.07438461740901</v>
      </c>
      <c r="I294" s="66">
        <f t="shared" si="47"/>
        <v>1365.8327243050321</v>
      </c>
      <c r="J294" s="81">
        <f t="shared" si="48"/>
        <v>-126.82776722694076</v>
      </c>
      <c r="K294" s="37">
        <f t="shared" si="49"/>
        <v>1239.0049570780914</v>
      </c>
      <c r="L294" s="37">
        <f t="shared" si="50"/>
        <v>7610419.9398276387</v>
      </c>
      <c r="M294" s="37">
        <f t="shared" si="51"/>
        <v>6903735.6208391255</v>
      </c>
      <c r="N294" s="41">
        <f>'jan-mar'!M294</f>
        <v>6046201.9714990072</v>
      </c>
      <c r="O294" s="41">
        <f t="shared" si="52"/>
        <v>857533.64934011828</v>
      </c>
    </row>
    <row r="295" spans="1:15" s="34" customFormat="1" x14ac:dyDescent="0.2">
      <c r="A295" s="33">
        <v>5026</v>
      </c>
      <c r="B295" s="34" t="s">
        <v>363</v>
      </c>
      <c r="C295" s="36">
        <v>15488514</v>
      </c>
      <c r="D295" s="36">
        <f>jan!D295</f>
        <v>1953</v>
      </c>
      <c r="E295" s="37">
        <f t="shared" si="43"/>
        <v>7930.6267281105993</v>
      </c>
      <c r="F295" s="38">
        <f t="shared" si="44"/>
        <v>0.71226841133001328</v>
      </c>
      <c r="G295" s="39">
        <f t="shared" si="45"/>
        <v>1922.2179094257142</v>
      </c>
      <c r="H295" s="39">
        <f t="shared" si="46"/>
        <v>731.59246696462878</v>
      </c>
      <c r="I295" s="66">
        <f t="shared" si="47"/>
        <v>2653.8103763903428</v>
      </c>
      <c r="J295" s="81">
        <f t="shared" si="48"/>
        <v>-126.82776722694076</v>
      </c>
      <c r="K295" s="37">
        <f t="shared" si="49"/>
        <v>2526.9826091634018</v>
      </c>
      <c r="L295" s="37">
        <f t="shared" si="50"/>
        <v>5182891.6650903393</v>
      </c>
      <c r="M295" s="37">
        <f t="shared" si="51"/>
        <v>4935197.0356961237</v>
      </c>
      <c r="N295" s="41">
        <f>'jan-mar'!M295</f>
        <v>4467032.0579751544</v>
      </c>
      <c r="O295" s="41">
        <f t="shared" si="52"/>
        <v>468164.97772096936</v>
      </c>
    </row>
    <row r="296" spans="1:15" s="34" customFormat="1" x14ac:dyDescent="0.2">
      <c r="A296" s="33">
        <v>5027</v>
      </c>
      <c r="B296" s="34" t="s">
        <v>364</v>
      </c>
      <c r="C296" s="36">
        <v>49304576</v>
      </c>
      <c r="D296" s="36">
        <f>jan!D296</f>
        <v>6120</v>
      </c>
      <c r="E296" s="37">
        <f t="shared" si="43"/>
        <v>8056.3032679738562</v>
      </c>
      <c r="F296" s="38">
        <f t="shared" si="44"/>
        <v>0.72355571969273857</v>
      </c>
      <c r="G296" s="39">
        <f t="shared" si="45"/>
        <v>1846.81198550776</v>
      </c>
      <c r="H296" s="39">
        <f t="shared" si="46"/>
        <v>687.60567801248885</v>
      </c>
      <c r="I296" s="66">
        <f t="shared" si="47"/>
        <v>2534.4176635202489</v>
      </c>
      <c r="J296" s="81">
        <f t="shared" si="48"/>
        <v>-126.82776722694076</v>
      </c>
      <c r="K296" s="37">
        <f t="shared" si="49"/>
        <v>2407.5898962933079</v>
      </c>
      <c r="L296" s="37">
        <f t="shared" si="50"/>
        <v>15510636.100743923</v>
      </c>
      <c r="M296" s="37">
        <f t="shared" si="51"/>
        <v>14734450.165315045</v>
      </c>
      <c r="N296" s="41">
        <f>'jan-mar'!M296</f>
        <v>13750270.220382972</v>
      </c>
      <c r="O296" s="41">
        <f t="shared" si="52"/>
        <v>984179.94493207335</v>
      </c>
    </row>
    <row r="297" spans="1:15" s="34" customFormat="1" x14ac:dyDescent="0.2">
      <c r="A297" s="33">
        <v>5028</v>
      </c>
      <c r="B297" s="34" t="s">
        <v>365</v>
      </c>
      <c r="C297" s="36">
        <v>149057626</v>
      </c>
      <c r="D297" s="36">
        <f>jan!D297</f>
        <v>17123</v>
      </c>
      <c r="E297" s="37">
        <f t="shared" si="43"/>
        <v>8705.1116042749527</v>
      </c>
      <c r="F297" s="38">
        <f t="shared" si="44"/>
        <v>0.7818267364481758</v>
      </c>
      <c r="G297" s="39">
        <f t="shared" si="45"/>
        <v>1457.5269837271021</v>
      </c>
      <c r="H297" s="39">
        <f t="shared" si="46"/>
        <v>460.52276030710516</v>
      </c>
      <c r="I297" s="66">
        <f t="shared" si="47"/>
        <v>1918.0497440342074</v>
      </c>
      <c r="J297" s="81">
        <f t="shared" si="48"/>
        <v>-126.82776722694076</v>
      </c>
      <c r="K297" s="37">
        <f t="shared" si="49"/>
        <v>1791.2219768072666</v>
      </c>
      <c r="L297" s="37">
        <f t="shared" si="50"/>
        <v>32842765.767097734</v>
      </c>
      <c r="M297" s="37">
        <f t="shared" si="51"/>
        <v>30671093.908870827</v>
      </c>
      <c r="N297" s="41">
        <f>'jan-mar'!M297</f>
        <v>27526303.479087863</v>
      </c>
      <c r="O297" s="41">
        <f t="shared" si="52"/>
        <v>3144790.4297829643</v>
      </c>
    </row>
    <row r="298" spans="1:15" s="34" customFormat="1" x14ac:dyDescent="0.2">
      <c r="A298" s="33">
        <v>5029</v>
      </c>
      <c r="B298" s="34" t="s">
        <v>366</v>
      </c>
      <c r="C298" s="36">
        <v>72870488</v>
      </c>
      <c r="D298" s="36">
        <f>jan!D298</f>
        <v>8360</v>
      </c>
      <c r="E298" s="37">
        <f t="shared" si="43"/>
        <v>8716.5655502392347</v>
      </c>
      <c r="F298" s="38">
        <f t="shared" si="44"/>
        <v>0.7828554425233869</v>
      </c>
      <c r="G298" s="39">
        <f t="shared" si="45"/>
        <v>1450.654616148533</v>
      </c>
      <c r="H298" s="39">
        <f t="shared" si="46"/>
        <v>456.51387921960645</v>
      </c>
      <c r="I298" s="66">
        <f t="shared" si="47"/>
        <v>1907.1684953681395</v>
      </c>
      <c r="J298" s="81">
        <f t="shared" si="48"/>
        <v>-126.82776722694076</v>
      </c>
      <c r="K298" s="37">
        <f t="shared" si="49"/>
        <v>1780.3407281411987</v>
      </c>
      <c r="L298" s="37">
        <f t="shared" si="50"/>
        <v>15943928.621277645</v>
      </c>
      <c r="M298" s="37">
        <f t="shared" si="51"/>
        <v>14883648.487260422</v>
      </c>
      <c r="N298" s="41">
        <f>'jan-mar'!M298</f>
        <v>12951906.280784583</v>
      </c>
      <c r="O298" s="41">
        <f t="shared" si="52"/>
        <v>1931742.206475839</v>
      </c>
    </row>
    <row r="299" spans="1:15" s="34" customFormat="1" x14ac:dyDescent="0.2">
      <c r="A299" s="33">
        <v>5031</v>
      </c>
      <c r="B299" s="34" t="s">
        <v>367</v>
      </c>
      <c r="C299" s="36">
        <v>142772940</v>
      </c>
      <c r="D299" s="36">
        <f>jan!D299</f>
        <v>14425</v>
      </c>
      <c r="E299" s="37">
        <f t="shared" si="43"/>
        <v>9897.6041594454073</v>
      </c>
      <c r="F299" s="38">
        <f t="shared" si="44"/>
        <v>0.88892732344005454</v>
      </c>
      <c r="G299" s="39">
        <f t="shared" si="45"/>
        <v>742.0314506248294</v>
      </c>
      <c r="H299" s="39">
        <f t="shared" si="46"/>
        <v>43.150365997446073</v>
      </c>
      <c r="I299" s="66">
        <f t="shared" si="47"/>
        <v>785.18181662227551</v>
      </c>
      <c r="J299" s="81">
        <f t="shared" si="48"/>
        <v>-126.82776722694076</v>
      </c>
      <c r="K299" s="37">
        <f t="shared" si="49"/>
        <v>658.35404939533475</v>
      </c>
      <c r="L299" s="37">
        <f t="shared" si="50"/>
        <v>11326247.704776324</v>
      </c>
      <c r="M299" s="37">
        <f t="shared" si="51"/>
        <v>9496757.1625277046</v>
      </c>
      <c r="N299" s="41">
        <f>'jan-mar'!M299</f>
        <v>6735150.6224733479</v>
      </c>
      <c r="O299" s="41">
        <f t="shared" si="52"/>
        <v>2761606.5400543567</v>
      </c>
    </row>
    <row r="300" spans="1:15" s="34" customFormat="1" x14ac:dyDescent="0.2">
      <c r="A300" s="33">
        <v>5032</v>
      </c>
      <c r="B300" s="34" t="s">
        <v>368</v>
      </c>
      <c r="C300" s="36">
        <v>37282413</v>
      </c>
      <c r="D300" s="36">
        <f>jan!D300</f>
        <v>4090</v>
      </c>
      <c r="E300" s="37">
        <f t="shared" si="43"/>
        <v>9115.5044009779958</v>
      </c>
      <c r="F300" s="38">
        <f t="shared" si="44"/>
        <v>0.81868508766685655</v>
      </c>
      <c r="G300" s="39">
        <f t="shared" si="45"/>
        <v>1211.2913057052763</v>
      </c>
      <c r="H300" s="39">
        <f t="shared" si="46"/>
        <v>316.88528146104005</v>
      </c>
      <c r="I300" s="66">
        <f t="shared" si="47"/>
        <v>1528.1765871663163</v>
      </c>
      <c r="J300" s="81">
        <f t="shared" si="48"/>
        <v>-126.82776722694076</v>
      </c>
      <c r="K300" s="37">
        <f t="shared" si="49"/>
        <v>1401.3488199393755</v>
      </c>
      <c r="L300" s="37">
        <f t="shared" si="50"/>
        <v>6250242.2415102338</v>
      </c>
      <c r="M300" s="37">
        <f t="shared" si="51"/>
        <v>5731516.6735520456</v>
      </c>
      <c r="N300" s="41">
        <f>'jan-mar'!M300</f>
        <v>6312671.8812690116</v>
      </c>
      <c r="O300" s="41">
        <f t="shared" si="52"/>
        <v>-581155.20771696605</v>
      </c>
    </row>
    <row r="301" spans="1:15" s="34" customFormat="1" x14ac:dyDescent="0.2">
      <c r="A301" s="33">
        <v>5033</v>
      </c>
      <c r="B301" s="34" t="s">
        <v>369</v>
      </c>
      <c r="C301" s="36">
        <v>20131626</v>
      </c>
      <c r="D301" s="36">
        <f>jan!D301</f>
        <v>750</v>
      </c>
      <c r="E301" s="37">
        <f t="shared" si="43"/>
        <v>26842.168000000001</v>
      </c>
      <c r="F301" s="38">
        <f t="shared" si="44"/>
        <v>2.4107588231640564</v>
      </c>
      <c r="G301" s="39">
        <f t="shared" si="45"/>
        <v>-9424.7068537079267</v>
      </c>
      <c r="H301" s="39">
        <f t="shared" si="46"/>
        <v>0</v>
      </c>
      <c r="I301" s="66">
        <f t="shared" si="47"/>
        <v>-9424.7068537079267</v>
      </c>
      <c r="J301" s="81">
        <f t="shared" si="48"/>
        <v>-126.82776722694076</v>
      </c>
      <c r="K301" s="37">
        <f t="shared" si="49"/>
        <v>-9551.5346209348681</v>
      </c>
      <c r="L301" s="37">
        <f t="shared" si="50"/>
        <v>-7068530.1402809452</v>
      </c>
      <c r="M301" s="37">
        <f t="shared" si="51"/>
        <v>-7163650.9657011507</v>
      </c>
      <c r="N301" s="41">
        <f>'jan-mar'!M301</f>
        <v>-3205680.7964051994</v>
      </c>
      <c r="O301" s="41">
        <f t="shared" si="52"/>
        <v>-3957970.1692959513</v>
      </c>
    </row>
    <row r="302" spans="1:15" s="34" customFormat="1" x14ac:dyDescent="0.2">
      <c r="A302" s="33">
        <v>5034</v>
      </c>
      <c r="B302" s="34" t="s">
        <v>370</v>
      </c>
      <c r="C302" s="36">
        <v>23650039</v>
      </c>
      <c r="D302" s="36">
        <f>jan!D302</f>
        <v>2399</v>
      </c>
      <c r="E302" s="37">
        <f t="shared" si="43"/>
        <v>9858.2905377240513</v>
      </c>
      <c r="F302" s="38">
        <f t="shared" si="44"/>
        <v>0.88539647375476482</v>
      </c>
      <c r="G302" s="39">
        <f t="shared" si="45"/>
        <v>765.61962365764305</v>
      </c>
      <c r="H302" s="39">
        <f t="shared" si="46"/>
        <v>56.910133599920663</v>
      </c>
      <c r="I302" s="66">
        <f t="shared" si="47"/>
        <v>822.52975725756369</v>
      </c>
      <c r="J302" s="81">
        <f t="shared" si="48"/>
        <v>-126.82776722694076</v>
      </c>
      <c r="K302" s="37">
        <f t="shared" si="49"/>
        <v>695.70199003062294</v>
      </c>
      <c r="L302" s="37">
        <f t="shared" si="50"/>
        <v>1973248.8876608952</v>
      </c>
      <c r="M302" s="37">
        <f t="shared" si="51"/>
        <v>1668989.0740834645</v>
      </c>
      <c r="N302" s="41">
        <f>'jan-mar'!M302</f>
        <v>4146906.1065194043</v>
      </c>
      <c r="O302" s="41">
        <f t="shared" si="52"/>
        <v>-2477917.0324359396</v>
      </c>
    </row>
    <row r="303" spans="1:15" s="34" customFormat="1" x14ac:dyDescent="0.2">
      <c r="A303" s="33">
        <v>5035</v>
      </c>
      <c r="B303" s="34" t="s">
        <v>371</v>
      </c>
      <c r="C303" s="36">
        <v>213637466</v>
      </c>
      <c r="D303" s="36">
        <f>jan!D303</f>
        <v>24287</v>
      </c>
      <c r="E303" s="37">
        <f t="shared" si="43"/>
        <v>8796.3711450570263</v>
      </c>
      <c r="F303" s="38">
        <f t="shared" si="44"/>
        <v>0.79002297242800734</v>
      </c>
      <c r="G303" s="39">
        <f t="shared" si="45"/>
        <v>1402.771259257858</v>
      </c>
      <c r="H303" s="39">
        <f t="shared" si="46"/>
        <v>428.58192103337939</v>
      </c>
      <c r="I303" s="66">
        <f t="shared" si="47"/>
        <v>1831.3531802912373</v>
      </c>
      <c r="J303" s="81">
        <f t="shared" si="48"/>
        <v>-126.82776722694076</v>
      </c>
      <c r="K303" s="37">
        <f t="shared" si="49"/>
        <v>1704.5254130642966</v>
      </c>
      <c r="L303" s="37">
        <f t="shared" si="50"/>
        <v>44478074.689733282</v>
      </c>
      <c r="M303" s="37">
        <f t="shared" si="51"/>
        <v>41397808.707092568</v>
      </c>
      <c r="N303" s="41">
        <f>'jan-mar'!M303</f>
        <v>36561656.735300846</v>
      </c>
      <c r="O303" s="41">
        <f t="shared" si="52"/>
        <v>4836151.9717917219</v>
      </c>
    </row>
    <row r="304" spans="1:15" s="34" customFormat="1" x14ac:dyDescent="0.2">
      <c r="A304" s="33">
        <v>5036</v>
      </c>
      <c r="B304" s="34" t="s">
        <v>372</v>
      </c>
      <c r="C304" s="36">
        <v>20296490</v>
      </c>
      <c r="D304" s="36">
        <f>jan!D304</f>
        <v>2608</v>
      </c>
      <c r="E304" s="37">
        <f t="shared" si="43"/>
        <v>7782.3964723926383</v>
      </c>
      <c r="F304" s="38">
        <f t="shared" si="44"/>
        <v>0.69895550021076469</v>
      </c>
      <c r="G304" s="39">
        <f t="shared" si="45"/>
        <v>2011.1560628564907</v>
      </c>
      <c r="H304" s="39">
        <f t="shared" si="46"/>
        <v>783.47305646591519</v>
      </c>
      <c r="I304" s="66">
        <f t="shared" si="47"/>
        <v>2794.629119322406</v>
      </c>
      <c r="J304" s="81">
        <f t="shared" si="48"/>
        <v>-126.82776722694076</v>
      </c>
      <c r="K304" s="37">
        <f t="shared" si="49"/>
        <v>2667.8013520954651</v>
      </c>
      <c r="L304" s="37">
        <f t="shared" si="50"/>
        <v>7288392.7431928348</v>
      </c>
      <c r="M304" s="37">
        <f t="shared" si="51"/>
        <v>6957625.9262649724</v>
      </c>
      <c r="N304" s="41">
        <f>'jan-mar'!M304</f>
        <v>6372750.4910390181</v>
      </c>
      <c r="O304" s="41">
        <f t="shared" si="52"/>
        <v>584875.43522595428</v>
      </c>
    </row>
    <row r="305" spans="1:15" s="34" customFormat="1" x14ac:dyDescent="0.2">
      <c r="A305" s="33">
        <v>5037</v>
      </c>
      <c r="B305" s="34" t="s">
        <v>373</v>
      </c>
      <c r="C305" s="36">
        <v>175689868</v>
      </c>
      <c r="D305" s="36">
        <f>jan!D305</f>
        <v>20171</v>
      </c>
      <c r="E305" s="37">
        <f t="shared" si="43"/>
        <v>8710.0227058648561</v>
      </c>
      <c r="F305" s="38">
        <f t="shared" si="44"/>
        <v>0.78226781413941571</v>
      </c>
      <c r="G305" s="39">
        <f t="shared" si="45"/>
        <v>1454.5803227731601</v>
      </c>
      <c r="H305" s="39">
        <f t="shared" si="46"/>
        <v>458.80387475063895</v>
      </c>
      <c r="I305" s="66">
        <f t="shared" si="47"/>
        <v>1913.384197523799</v>
      </c>
      <c r="J305" s="81">
        <f t="shared" si="48"/>
        <v>-126.82776722694076</v>
      </c>
      <c r="K305" s="37">
        <f t="shared" si="49"/>
        <v>1786.5564302968583</v>
      </c>
      <c r="L305" s="37">
        <f t="shared" si="50"/>
        <v>38594872.648252547</v>
      </c>
      <c r="M305" s="37">
        <f t="shared" si="51"/>
        <v>36036629.75551793</v>
      </c>
      <c r="N305" s="41">
        <f>'jan-mar'!M305</f>
        <v>31907133.598062914</v>
      </c>
      <c r="O305" s="41">
        <f t="shared" si="52"/>
        <v>4129496.1574550159</v>
      </c>
    </row>
    <row r="306" spans="1:15" s="34" customFormat="1" x14ac:dyDescent="0.2">
      <c r="A306" s="33">
        <v>5038</v>
      </c>
      <c r="B306" s="34" t="s">
        <v>374</v>
      </c>
      <c r="C306" s="36">
        <v>121647063</v>
      </c>
      <c r="D306" s="36">
        <f>jan!D306</f>
        <v>14955</v>
      </c>
      <c r="E306" s="37">
        <f t="shared" si="43"/>
        <v>8134.2068204613843</v>
      </c>
      <c r="F306" s="38">
        <f t="shared" si="44"/>
        <v>0.73055242266081222</v>
      </c>
      <c r="G306" s="39">
        <f t="shared" si="45"/>
        <v>1800.0698540152432</v>
      </c>
      <c r="H306" s="39">
        <f t="shared" si="46"/>
        <v>660.33943464185404</v>
      </c>
      <c r="I306" s="66">
        <f t="shared" si="47"/>
        <v>2460.409288657097</v>
      </c>
      <c r="J306" s="81">
        <f t="shared" si="48"/>
        <v>-126.82776722694076</v>
      </c>
      <c r="K306" s="37">
        <f t="shared" si="49"/>
        <v>2333.581521430156</v>
      </c>
      <c r="L306" s="37">
        <f t="shared" si="50"/>
        <v>36795420.911866888</v>
      </c>
      <c r="M306" s="37">
        <f t="shared" si="51"/>
        <v>34898711.652987987</v>
      </c>
      <c r="N306" s="41">
        <f>'jan-mar'!M306</f>
        <v>32131394.565984864</v>
      </c>
      <c r="O306" s="41">
        <f t="shared" si="52"/>
        <v>2767317.087003123</v>
      </c>
    </row>
    <row r="307" spans="1:15" s="34" customFormat="1" x14ac:dyDescent="0.2">
      <c r="A307" s="33">
        <v>5041</v>
      </c>
      <c r="B307" s="34" t="s">
        <v>391</v>
      </c>
      <c r="C307" s="36">
        <v>16319909</v>
      </c>
      <c r="D307" s="36">
        <f>jan!D307</f>
        <v>2033</v>
      </c>
      <c r="E307" s="37">
        <f t="shared" si="43"/>
        <v>8027.5007378258733</v>
      </c>
      <c r="F307" s="38">
        <f t="shared" si="44"/>
        <v>0.72096889609176495</v>
      </c>
      <c r="G307" s="39">
        <f t="shared" si="45"/>
        <v>1864.0935035965497</v>
      </c>
      <c r="H307" s="39">
        <f t="shared" si="46"/>
        <v>697.68656356428289</v>
      </c>
      <c r="I307" s="66">
        <f t="shared" si="47"/>
        <v>2561.7800671608325</v>
      </c>
      <c r="J307" s="81">
        <f t="shared" si="48"/>
        <v>-126.82776722694076</v>
      </c>
      <c r="K307" s="37">
        <f t="shared" si="49"/>
        <v>2434.9522999338915</v>
      </c>
      <c r="L307" s="37">
        <f t="shared" si="50"/>
        <v>5208098.8765379721</v>
      </c>
      <c r="M307" s="37">
        <f t="shared" si="51"/>
        <v>4950258.0257656015</v>
      </c>
      <c r="N307" s="41">
        <f>'jan-mar'!M307</f>
        <v>5107238.6494180681</v>
      </c>
      <c r="O307" s="41">
        <f t="shared" si="52"/>
        <v>-156980.62365246657</v>
      </c>
    </row>
    <row r="308" spans="1:15" s="34" customFormat="1" x14ac:dyDescent="0.2">
      <c r="A308" s="33">
        <v>5042</v>
      </c>
      <c r="B308" s="34" t="s">
        <v>375</v>
      </c>
      <c r="C308" s="36">
        <v>12246226</v>
      </c>
      <c r="D308" s="36">
        <f>jan!D308</f>
        <v>1309</v>
      </c>
      <c r="E308" s="37">
        <f t="shared" si="43"/>
        <v>9355.4056531703591</v>
      </c>
      <c r="F308" s="38">
        <f t="shared" si="44"/>
        <v>0.84023118857833456</v>
      </c>
      <c r="G308" s="39">
        <f t="shared" si="45"/>
        <v>1067.3505543898584</v>
      </c>
      <c r="H308" s="39">
        <f t="shared" si="46"/>
        <v>232.91984319371292</v>
      </c>
      <c r="I308" s="66">
        <f t="shared" si="47"/>
        <v>1300.2703975835714</v>
      </c>
      <c r="J308" s="81">
        <f t="shared" si="48"/>
        <v>-126.82776722694076</v>
      </c>
      <c r="K308" s="37">
        <f t="shared" si="49"/>
        <v>1173.4426303566306</v>
      </c>
      <c r="L308" s="37">
        <f t="shared" si="50"/>
        <v>1702053.950436895</v>
      </c>
      <c r="M308" s="37">
        <f t="shared" si="51"/>
        <v>1536036.4031368294</v>
      </c>
      <c r="N308" s="41">
        <f>'jan-mar'!M308</f>
        <v>2132204.5793596907</v>
      </c>
      <c r="O308" s="41">
        <f t="shared" si="52"/>
        <v>-596168.17622286128</v>
      </c>
    </row>
    <row r="309" spans="1:15" s="34" customFormat="1" x14ac:dyDescent="0.2">
      <c r="A309" s="33">
        <v>5043</v>
      </c>
      <c r="B309" s="34" t="s">
        <v>392</v>
      </c>
      <c r="C309" s="36">
        <v>6451620</v>
      </c>
      <c r="D309" s="36">
        <f>jan!D309</f>
        <v>441</v>
      </c>
      <c r="E309" s="37">
        <f t="shared" si="43"/>
        <v>14629.523809523809</v>
      </c>
      <c r="F309" s="38">
        <f t="shared" si="44"/>
        <v>1.3139122593412784</v>
      </c>
      <c r="G309" s="39">
        <f t="shared" si="45"/>
        <v>-2097.1203394222116</v>
      </c>
      <c r="H309" s="39">
        <f t="shared" si="46"/>
        <v>0</v>
      </c>
      <c r="I309" s="66">
        <f t="shared" si="47"/>
        <v>-2097.1203394222116</v>
      </c>
      <c r="J309" s="81">
        <f t="shared" si="48"/>
        <v>-126.82776722694076</v>
      </c>
      <c r="K309" s="37">
        <f t="shared" si="49"/>
        <v>-2223.9481066491526</v>
      </c>
      <c r="L309" s="37">
        <f t="shared" si="50"/>
        <v>-924830.06968519534</v>
      </c>
      <c r="M309" s="37">
        <f t="shared" si="51"/>
        <v>-980761.11503227626</v>
      </c>
      <c r="N309" s="41">
        <f>'jan-mar'!M309</f>
        <v>-112553.94748625701</v>
      </c>
      <c r="O309" s="41">
        <f t="shared" si="52"/>
        <v>-868207.16754601919</v>
      </c>
    </row>
    <row r="310" spans="1:15" s="34" customFormat="1" x14ac:dyDescent="0.2">
      <c r="A310" s="33">
        <v>5044</v>
      </c>
      <c r="B310" s="34" t="s">
        <v>376</v>
      </c>
      <c r="C310" s="36">
        <v>15807165</v>
      </c>
      <c r="D310" s="36">
        <f>jan!D310</f>
        <v>818</v>
      </c>
      <c r="E310" s="37">
        <f t="shared" si="43"/>
        <v>19324.16259168704</v>
      </c>
      <c r="F310" s="38">
        <f t="shared" si="44"/>
        <v>1.7355489120016807</v>
      </c>
      <c r="G310" s="39">
        <f t="shared" si="45"/>
        <v>-4913.9036087201503</v>
      </c>
      <c r="H310" s="39">
        <f t="shared" si="46"/>
        <v>0</v>
      </c>
      <c r="I310" s="66">
        <f t="shared" si="47"/>
        <v>-4913.9036087201503</v>
      </c>
      <c r="J310" s="81">
        <f t="shared" si="48"/>
        <v>-126.82776722694076</v>
      </c>
      <c r="K310" s="37">
        <f t="shared" si="49"/>
        <v>-5040.7313759470908</v>
      </c>
      <c r="L310" s="37">
        <f t="shared" si="50"/>
        <v>-4019573.1519330828</v>
      </c>
      <c r="M310" s="37">
        <f t="shared" si="51"/>
        <v>-4123318.2655247203</v>
      </c>
      <c r="N310" s="41">
        <f>'jan-mar'!M310</f>
        <v>-1486804.9502126034</v>
      </c>
      <c r="O310" s="41">
        <f t="shared" si="52"/>
        <v>-2636513.3153121169</v>
      </c>
    </row>
    <row r="311" spans="1:15" s="34" customFormat="1" x14ac:dyDescent="0.2">
      <c r="A311" s="33">
        <v>5045</v>
      </c>
      <c r="B311" s="34" t="s">
        <v>377</v>
      </c>
      <c r="C311" s="36">
        <v>23980707</v>
      </c>
      <c r="D311" s="36">
        <f>jan!D311</f>
        <v>2287</v>
      </c>
      <c r="E311" s="37">
        <f t="shared" si="43"/>
        <v>10485.661128115435</v>
      </c>
      <c r="F311" s="38">
        <f t="shared" si="44"/>
        <v>0.94174211566340904</v>
      </c>
      <c r="G311" s="39">
        <f t="shared" si="45"/>
        <v>389.19726942281301</v>
      </c>
      <c r="H311" s="39">
        <f t="shared" si="46"/>
        <v>0</v>
      </c>
      <c r="I311" s="66">
        <f t="shared" si="47"/>
        <v>389.19726942281301</v>
      </c>
      <c r="J311" s="81">
        <f t="shared" si="48"/>
        <v>-126.82776722694076</v>
      </c>
      <c r="K311" s="37">
        <f t="shared" si="49"/>
        <v>262.36950219587226</v>
      </c>
      <c r="L311" s="37">
        <f t="shared" si="50"/>
        <v>890094.15516997338</v>
      </c>
      <c r="M311" s="37">
        <f t="shared" si="51"/>
        <v>600039.05152195983</v>
      </c>
      <c r="N311" s="41">
        <f>'jan-mar'!M311</f>
        <v>2250505.1384993251</v>
      </c>
      <c r="O311" s="41">
        <f t="shared" si="52"/>
        <v>-1650466.0869773654</v>
      </c>
    </row>
    <row r="312" spans="1:15" s="34" customFormat="1" x14ac:dyDescent="0.2">
      <c r="A312" s="33">
        <v>5046</v>
      </c>
      <c r="B312" s="34" t="s">
        <v>378</v>
      </c>
      <c r="C312" s="36">
        <v>8690932</v>
      </c>
      <c r="D312" s="36">
        <f>jan!D312</f>
        <v>1193</v>
      </c>
      <c r="E312" s="37">
        <f t="shared" si="43"/>
        <v>7284.9388097233868</v>
      </c>
      <c r="F312" s="38">
        <f t="shared" si="44"/>
        <v>0.65427764671433819</v>
      </c>
      <c r="G312" s="39">
        <f t="shared" si="45"/>
        <v>2309.6306604580418</v>
      </c>
      <c r="H312" s="39">
        <f t="shared" si="46"/>
        <v>957.58323840015316</v>
      </c>
      <c r="I312" s="66">
        <f t="shared" si="47"/>
        <v>3267.2138988581951</v>
      </c>
      <c r="J312" s="81">
        <f t="shared" si="48"/>
        <v>-126.82776722694076</v>
      </c>
      <c r="K312" s="37">
        <f t="shared" si="49"/>
        <v>3140.3861316312541</v>
      </c>
      <c r="L312" s="37">
        <f t="shared" si="50"/>
        <v>3897786.1813378269</v>
      </c>
      <c r="M312" s="37">
        <f t="shared" si="51"/>
        <v>3746480.6550360862</v>
      </c>
      <c r="N312" s="41">
        <f>'jan-mar'!M312</f>
        <v>3433518.1142674657</v>
      </c>
      <c r="O312" s="41">
        <f t="shared" si="52"/>
        <v>312962.54076862056</v>
      </c>
    </row>
    <row r="313" spans="1:15" s="34" customFormat="1" x14ac:dyDescent="0.2">
      <c r="A313" s="33">
        <v>5047</v>
      </c>
      <c r="B313" s="34" t="s">
        <v>379</v>
      </c>
      <c r="C313" s="36">
        <v>32703625</v>
      </c>
      <c r="D313" s="36">
        <f>jan!D313</f>
        <v>3817</v>
      </c>
      <c r="E313" s="37">
        <f t="shared" si="43"/>
        <v>8567.8870840974596</v>
      </c>
      <c r="F313" s="38">
        <f t="shared" si="44"/>
        <v>0.76950227656206127</v>
      </c>
      <c r="G313" s="39">
        <f t="shared" si="45"/>
        <v>1539.8616958335981</v>
      </c>
      <c r="H313" s="39">
        <f t="shared" si="46"/>
        <v>508.55134236922771</v>
      </c>
      <c r="I313" s="66">
        <f t="shared" si="47"/>
        <v>2048.4130382028256</v>
      </c>
      <c r="J313" s="81">
        <f t="shared" si="48"/>
        <v>-126.82776722694076</v>
      </c>
      <c r="K313" s="37">
        <f t="shared" si="49"/>
        <v>1921.5852709758849</v>
      </c>
      <c r="L313" s="37">
        <f t="shared" si="50"/>
        <v>7818792.5668201856</v>
      </c>
      <c r="M313" s="37">
        <f t="shared" si="51"/>
        <v>7334690.9793149531</v>
      </c>
      <c r="N313" s="41">
        <f>'jan-mar'!M313</f>
        <v>6650395.143595065</v>
      </c>
      <c r="O313" s="41">
        <f t="shared" si="52"/>
        <v>684295.8357198881</v>
      </c>
    </row>
    <row r="314" spans="1:15" s="34" customFormat="1" x14ac:dyDescent="0.2">
      <c r="A314" s="33">
        <v>5049</v>
      </c>
      <c r="B314" s="34" t="s">
        <v>380</v>
      </c>
      <c r="C314" s="36">
        <v>12715807</v>
      </c>
      <c r="D314" s="36">
        <f>jan!D314</f>
        <v>1101</v>
      </c>
      <c r="E314" s="37">
        <f t="shared" si="43"/>
        <v>11549.325158946413</v>
      </c>
      <c r="F314" s="38">
        <f t="shared" si="44"/>
        <v>1.0372723070849077</v>
      </c>
      <c r="G314" s="39">
        <f t="shared" si="45"/>
        <v>-249.0011490757737</v>
      </c>
      <c r="H314" s="39">
        <f t="shared" si="46"/>
        <v>0</v>
      </c>
      <c r="I314" s="66">
        <f t="shared" si="47"/>
        <v>-249.0011490757737</v>
      </c>
      <c r="J314" s="81">
        <f t="shared" si="48"/>
        <v>-126.82776722694076</v>
      </c>
      <c r="K314" s="37">
        <f t="shared" si="49"/>
        <v>-375.82891630271445</v>
      </c>
      <c r="L314" s="37">
        <f t="shared" si="50"/>
        <v>-274150.26513242687</v>
      </c>
      <c r="M314" s="37">
        <f t="shared" si="51"/>
        <v>-413787.6368492886</v>
      </c>
      <c r="N314" s="41">
        <f>'jan-mar'!M314</f>
        <v>-415403.64032283163</v>
      </c>
      <c r="O314" s="41">
        <f t="shared" si="52"/>
        <v>1616.0034735430381</v>
      </c>
    </row>
    <row r="315" spans="1:15" s="34" customFormat="1" x14ac:dyDescent="0.2">
      <c r="A315" s="33">
        <v>5052</v>
      </c>
      <c r="B315" s="34" t="s">
        <v>381</v>
      </c>
      <c r="C315" s="36">
        <v>5583283</v>
      </c>
      <c r="D315" s="36">
        <f>jan!D315</f>
        <v>570</v>
      </c>
      <c r="E315" s="37">
        <f t="shared" si="43"/>
        <v>9795.2333333333336</v>
      </c>
      <c r="F315" s="38">
        <f t="shared" si="44"/>
        <v>0.87973315654994799</v>
      </c>
      <c r="G315" s="39">
        <f t="shared" si="45"/>
        <v>803.45394629207362</v>
      </c>
      <c r="H315" s="39">
        <f t="shared" si="46"/>
        <v>78.980155136671868</v>
      </c>
      <c r="I315" s="66">
        <f t="shared" si="47"/>
        <v>882.43410142874552</v>
      </c>
      <c r="J315" s="81">
        <f t="shared" si="48"/>
        <v>-126.82776722694076</v>
      </c>
      <c r="K315" s="37">
        <f t="shared" si="49"/>
        <v>755.60633420180477</v>
      </c>
      <c r="L315" s="37">
        <f t="shared" si="50"/>
        <v>502987.43781438493</v>
      </c>
      <c r="M315" s="37">
        <f t="shared" si="51"/>
        <v>430695.61049502873</v>
      </c>
      <c r="N315" s="41">
        <f>'jan-mar'!M315</f>
        <v>1145382.757780767</v>
      </c>
      <c r="O315" s="41">
        <f t="shared" si="52"/>
        <v>-714687.14728573826</v>
      </c>
    </row>
    <row r="316" spans="1:15" s="34" customFormat="1" x14ac:dyDescent="0.2">
      <c r="A316" s="33">
        <v>5053</v>
      </c>
      <c r="B316" s="34" t="s">
        <v>382</v>
      </c>
      <c r="C316" s="36">
        <v>59341509</v>
      </c>
      <c r="D316" s="36">
        <f>jan!D316</f>
        <v>6794</v>
      </c>
      <c r="E316" s="37">
        <f t="shared" si="43"/>
        <v>8734.3993229319985</v>
      </c>
      <c r="F316" s="38">
        <f t="shared" si="44"/>
        <v>0.78445713598083722</v>
      </c>
      <c r="G316" s="39">
        <f t="shared" si="45"/>
        <v>1439.9543525328747</v>
      </c>
      <c r="H316" s="39">
        <f t="shared" si="46"/>
        <v>450.27205877713908</v>
      </c>
      <c r="I316" s="66">
        <f t="shared" si="47"/>
        <v>1890.2264113100139</v>
      </c>
      <c r="J316" s="81">
        <f t="shared" si="48"/>
        <v>-126.82776722694076</v>
      </c>
      <c r="K316" s="37">
        <f t="shared" si="49"/>
        <v>1763.3986440830731</v>
      </c>
      <c r="L316" s="37">
        <f t="shared" si="50"/>
        <v>12842198.238440234</v>
      </c>
      <c r="M316" s="37">
        <f t="shared" si="51"/>
        <v>11980530.387900399</v>
      </c>
      <c r="N316" s="41">
        <f>'jan-mar'!M316</f>
        <v>12187114.702039534</v>
      </c>
      <c r="O316" s="41">
        <f t="shared" si="52"/>
        <v>-206584.31413913518</v>
      </c>
    </row>
    <row r="317" spans="1:15" s="34" customFormat="1" x14ac:dyDescent="0.2">
      <c r="A317" s="33">
        <v>5054</v>
      </c>
      <c r="B317" s="34" t="s">
        <v>383</v>
      </c>
      <c r="C317" s="36">
        <v>78098305</v>
      </c>
      <c r="D317" s="36">
        <f>jan!D317</f>
        <v>9899</v>
      </c>
      <c r="E317" s="37">
        <f t="shared" si="43"/>
        <v>7889.514597434084</v>
      </c>
      <c r="F317" s="38">
        <f t="shared" si="44"/>
        <v>0.70857603328635144</v>
      </c>
      <c r="G317" s="39">
        <f t="shared" si="45"/>
        <v>1946.8851878316234</v>
      </c>
      <c r="H317" s="39">
        <f t="shared" si="46"/>
        <v>745.98171270140915</v>
      </c>
      <c r="I317" s="66">
        <f t="shared" si="47"/>
        <v>2692.8669005330325</v>
      </c>
      <c r="J317" s="81">
        <f t="shared" si="48"/>
        <v>-126.82776722694076</v>
      </c>
      <c r="K317" s="37">
        <f t="shared" si="49"/>
        <v>2566.0391333060916</v>
      </c>
      <c r="L317" s="37">
        <f t="shared" si="50"/>
        <v>26656689.448376488</v>
      </c>
      <c r="M317" s="37">
        <f t="shared" si="51"/>
        <v>25401221.380596999</v>
      </c>
      <c r="N317" s="41">
        <f>'jan-mar'!M317</f>
        <v>23914131.616792653</v>
      </c>
      <c r="O317" s="41">
        <f t="shared" si="52"/>
        <v>1487089.7638043463</v>
      </c>
    </row>
    <row r="318" spans="1:15" s="34" customFormat="1" x14ac:dyDescent="0.2">
      <c r="A318" s="33">
        <v>5055</v>
      </c>
      <c r="B318" s="34" t="s">
        <v>411</v>
      </c>
      <c r="C318" s="36">
        <v>54731016</v>
      </c>
      <c r="D318" s="36">
        <f>jan!D318</f>
        <v>5884</v>
      </c>
      <c r="E318" s="37">
        <f t="shared" si="43"/>
        <v>9301.6682528891906</v>
      </c>
      <c r="F318" s="38">
        <f t="shared" si="44"/>
        <v>0.83540490510295629</v>
      </c>
      <c r="G318" s="39">
        <f t="shared" si="45"/>
        <v>1099.5929945585594</v>
      </c>
      <c r="H318" s="39">
        <f t="shared" si="46"/>
        <v>251.72793329212189</v>
      </c>
      <c r="I318" s="66">
        <f t="shared" si="47"/>
        <v>1351.3209278506813</v>
      </c>
      <c r="J318" s="81">
        <f t="shared" si="48"/>
        <v>-126.82776722694076</v>
      </c>
      <c r="K318" s="37">
        <f t="shared" si="49"/>
        <v>1224.4931606237406</v>
      </c>
      <c r="L318" s="37">
        <f t="shared" si="50"/>
        <v>7951172.3394734086</v>
      </c>
      <c r="M318" s="37">
        <f t="shared" si="51"/>
        <v>7204917.7571100891</v>
      </c>
      <c r="N318" s="41">
        <f>'jan-mar'!M318</f>
        <v>6745333.7931263745</v>
      </c>
      <c r="O318" s="41">
        <f t="shared" si="52"/>
        <v>459583.96398371458</v>
      </c>
    </row>
    <row r="319" spans="1:15" s="34" customFormat="1" x14ac:dyDescent="0.2">
      <c r="A319" s="33">
        <v>5056</v>
      </c>
      <c r="B319" s="34" t="s">
        <v>355</v>
      </c>
      <c r="C319" s="36">
        <v>48858603</v>
      </c>
      <c r="D319" s="36">
        <f>jan!D319</f>
        <v>5156</v>
      </c>
      <c r="E319" s="37">
        <f t="shared" si="43"/>
        <v>9476.0673002327385</v>
      </c>
      <c r="F319" s="38">
        <f t="shared" si="44"/>
        <v>0.85106809751479373</v>
      </c>
      <c r="G319" s="39">
        <f t="shared" si="45"/>
        <v>994.95356615243065</v>
      </c>
      <c r="H319" s="39">
        <f t="shared" si="46"/>
        <v>190.68826672188015</v>
      </c>
      <c r="I319" s="66">
        <f t="shared" si="47"/>
        <v>1185.6418328743107</v>
      </c>
      <c r="J319" s="81">
        <f t="shared" si="48"/>
        <v>-126.82776722694076</v>
      </c>
      <c r="K319" s="37">
        <f t="shared" si="49"/>
        <v>1058.8140656473699</v>
      </c>
      <c r="L319" s="37">
        <f t="shared" si="50"/>
        <v>6113169.2902999455</v>
      </c>
      <c r="M319" s="37">
        <f t="shared" si="51"/>
        <v>5459245.3224778399</v>
      </c>
      <c r="N319" s="41">
        <f>'jan-mar'!M319</f>
        <v>4477424.8759958548</v>
      </c>
      <c r="O319" s="41">
        <f t="shared" si="52"/>
        <v>981820.44648198504</v>
      </c>
    </row>
    <row r="320" spans="1:15" s="34" customFormat="1" x14ac:dyDescent="0.2">
      <c r="A320" s="33">
        <v>5057</v>
      </c>
      <c r="B320" s="34" t="s">
        <v>357</v>
      </c>
      <c r="C320" s="36">
        <v>90167248</v>
      </c>
      <c r="D320" s="36">
        <f>jan!D320</f>
        <v>10371</v>
      </c>
      <c r="E320" s="37">
        <f t="shared" si="43"/>
        <v>8694.1710539002997</v>
      </c>
      <c r="F320" s="38">
        <f t="shared" si="44"/>
        <v>0.78084413964951305</v>
      </c>
      <c r="G320" s="39">
        <f t="shared" si="45"/>
        <v>1464.0913139518939</v>
      </c>
      <c r="H320" s="39">
        <f t="shared" si="46"/>
        <v>464.35195293823369</v>
      </c>
      <c r="I320" s="66">
        <f t="shared" si="47"/>
        <v>1928.4432668901277</v>
      </c>
      <c r="J320" s="81">
        <f t="shared" si="48"/>
        <v>-126.82776722694076</v>
      </c>
      <c r="K320" s="37">
        <f t="shared" si="49"/>
        <v>1801.6154996631869</v>
      </c>
      <c r="L320" s="37">
        <f t="shared" si="50"/>
        <v>19999885.120917514</v>
      </c>
      <c r="M320" s="37">
        <f t="shared" si="51"/>
        <v>18684554.347006913</v>
      </c>
      <c r="N320" s="41">
        <f>'jan-mar'!M320</f>
        <v>16809415.621305861</v>
      </c>
      <c r="O320" s="41">
        <f t="shared" si="52"/>
        <v>1875138.7257010527</v>
      </c>
    </row>
    <row r="321" spans="1:15" s="34" customFormat="1" x14ac:dyDescent="0.2">
      <c r="A321" s="33">
        <v>5058</v>
      </c>
      <c r="B321" s="34" t="s">
        <v>358</v>
      </c>
      <c r="C321" s="36">
        <v>40453845</v>
      </c>
      <c r="D321" s="36">
        <f>jan!D321</f>
        <v>4252</v>
      </c>
      <c r="E321" s="37">
        <f t="shared" si="43"/>
        <v>9514.0745531514585</v>
      </c>
      <c r="F321" s="38">
        <f t="shared" si="44"/>
        <v>0.85448161911699927</v>
      </c>
      <c r="G321" s="39">
        <f t="shared" si="45"/>
        <v>972.14921440119861</v>
      </c>
      <c r="H321" s="39">
        <f t="shared" si="46"/>
        <v>177.38572820032812</v>
      </c>
      <c r="I321" s="66">
        <f t="shared" si="47"/>
        <v>1149.5349426015268</v>
      </c>
      <c r="J321" s="81">
        <f t="shared" si="48"/>
        <v>-126.82776722694076</v>
      </c>
      <c r="K321" s="37">
        <f t="shared" si="49"/>
        <v>1022.7071753745861</v>
      </c>
      <c r="L321" s="37">
        <f t="shared" si="50"/>
        <v>4887822.5759416921</v>
      </c>
      <c r="M321" s="37">
        <f t="shared" si="51"/>
        <v>4348550.9096927401</v>
      </c>
      <c r="N321" s="41">
        <f>'jan-mar'!M321</f>
        <v>3529593.887690919</v>
      </c>
      <c r="O321" s="41">
        <f t="shared" si="52"/>
        <v>818957.02200182108</v>
      </c>
    </row>
    <row r="322" spans="1:15" s="34" customFormat="1" x14ac:dyDescent="0.2">
      <c r="A322" s="33">
        <v>5059</v>
      </c>
      <c r="B322" s="34" t="s">
        <v>412</v>
      </c>
      <c r="C322" s="36">
        <v>157970343</v>
      </c>
      <c r="D322" s="36">
        <f>jan!D322</f>
        <v>18502</v>
      </c>
      <c r="E322" s="37">
        <f t="shared" si="43"/>
        <v>8538.0144308723375</v>
      </c>
      <c r="F322" s="38">
        <f t="shared" si="44"/>
        <v>0.76681934266738538</v>
      </c>
      <c r="G322" s="39">
        <f t="shared" si="45"/>
        <v>1557.7852877686712</v>
      </c>
      <c r="H322" s="39">
        <f t="shared" si="46"/>
        <v>519.00677099802044</v>
      </c>
      <c r="I322" s="66">
        <f t="shared" si="47"/>
        <v>2076.7920587666918</v>
      </c>
      <c r="J322" s="81">
        <f t="shared" si="48"/>
        <v>-126.82776722694076</v>
      </c>
      <c r="K322" s="37">
        <f t="shared" si="49"/>
        <v>1949.964291539751</v>
      </c>
      <c r="L322" s="37">
        <f t="shared" si="50"/>
        <v>38424806.671301328</v>
      </c>
      <c r="M322" s="37">
        <f t="shared" si="51"/>
        <v>36078239.322068475</v>
      </c>
      <c r="N322" s="41">
        <f>'jan-mar'!M322</f>
        <v>33113938.632210083</v>
      </c>
      <c r="O322" s="41">
        <f t="shared" si="52"/>
        <v>2964300.6898583919</v>
      </c>
    </row>
    <row r="323" spans="1:15" s="34" customFormat="1" x14ac:dyDescent="0.2">
      <c r="A323" s="33">
        <v>5060</v>
      </c>
      <c r="B323" s="34" t="s">
        <v>413</v>
      </c>
      <c r="C323" s="36">
        <v>99098929</v>
      </c>
      <c r="D323" s="36">
        <f>jan!D323</f>
        <v>9732</v>
      </c>
      <c r="E323" s="37">
        <f t="shared" si="43"/>
        <v>10182.791718043567</v>
      </c>
      <c r="F323" s="38">
        <f t="shared" si="44"/>
        <v>0.9145406950256556</v>
      </c>
      <c r="G323" s="39">
        <f t="shared" si="45"/>
        <v>570.91891546593354</v>
      </c>
      <c r="H323" s="39">
        <f t="shared" si="46"/>
        <v>0</v>
      </c>
      <c r="I323" s="66">
        <f t="shared" si="47"/>
        <v>570.91891546593354</v>
      </c>
      <c r="J323" s="81">
        <f t="shared" si="48"/>
        <v>-126.82776722694076</v>
      </c>
      <c r="K323" s="37">
        <f t="shared" si="49"/>
        <v>444.09114823899279</v>
      </c>
      <c r="L323" s="37">
        <f t="shared" si="50"/>
        <v>5556182.8853144655</v>
      </c>
      <c r="M323" s="37">
        <f t="shared" si="51"/>
        <v>4321895.0546618775</v>
      </c>
      <c r="N323" s="41">
        <f>'jan-mar'!M323</f>
        <v>4064663.5874461387</v>
      </c>
      <c r="O323" s="41">
        <f t="shared" si="52"/>
        <v>257231.46721573872</v>
      </c>
    </row>
    <row r="324" spans="1:15" s="34" customFormat="1" x14ac:dyDescent="0.2">
      <c r="A324" s="33">
        <v>5061</v>
      </c>
      <c r="B324" s="34" t="s">
        <v>285</v>
      </c>
      <c r="C324" s="36">
        <v>17856547</v>
      </c>
      <c r="D324" s="36">
        <f>jan!D324</f>
        <v>1980</v>
      </c>
      <c r="E324" s="37">
        <f t="shared" si="43"/>
        <v>9018.4580808080809</v>
      </c>
      <c r="F324" s="38">
        <f t="shared" si="44"/>
        <v>0.80996912729416137</v>
      </c>
      <c r="G324" s="39">
        <f t="shared" si="45"/>
        <v>1269.5190978072253</v>
      </c>
      <c r="H324" s="39">
        <f t="shared" si="46"/>
        <v>350.8514935205103</v>
      </c>
      <c r="I324" s="66">
        <f t="shared" si="47"/>
        <v>1620.3705913277356</v>
      </c>
      <c r="J324" s="81">
        <f t="shared" si="48"/>
        <v>-126.82776722694076</v>
      </c>
      <c r="K324" s="37">
        <f t="shared" si="49"/>
        <v>1493.5428241007949</v>
      </c>
      <c r="L324" s="37">
        <f t="shared" si="50"/>
        <v>3208333.7708289167</v>
      </c>
      <c r="M324" s="37">
        <f t="shared" si="51"/>
        <v>2957214.791719574</v>
      </c>
      <c r="N324" s="41">
        <f>'jan-mar'!M324</f>
        <v>4026584.7007121393</v>
      </c>
      <c r="O324" s="41">
        <f t="shared" si="52"/>
        <v>-1069369.9089925652</v>
      </c>
    </row>
    <row r="325" spans="1:15" s="34" customFormat="1" x14ac:dyDescent="0.2">
      <c r="A325" s="33">
        <v>5401</v>
      </c>
      <c r="B325" s="34" t="s">
        <v>324</v>
      </c>
      <c r="C325" s="36">
        <v>860031562</v>
      </c>
      <c r="D325" s="36">
        <f>jan!D325</f>
        <v>77544</v>
      </c>
      <c r="E325" s="37">
        <f t="shared" si="43"/>
        <v>11090.884684824099</v>
      </c>
      <c r="F325" s="38">
        <f t="shared" si="44"/>
        <v>0.99609867990673495</v>
      </c>
      <c r="G325" s="39">
        <f t="shared" si="45"/>
        <v>26.063135397614314</v>
      </c>
      <c r="H325" s="39">
        <f t="shared" si="46"/>
        <v>0</v>
      </c>
      <c r="I325" s="66">
        <f t="shared" si="47"/>
        <v>26.063135397614314</v>
      </c>
      <c r="J325" s="81">
        <f t="shared" si="48"/>
        <v>-126.82776722694076</v>
      </c>
      <c r="K325" s="37">
        <f t="shared" si="49"/>
        <v>-100.76463182932645</v>
      </c>
      <c r="L325" s="37">
        <f t="shared" si="50"/>
        <v>2021039.7712726044</v>
      </c>
      <c r="M325" s="37">
        <f t="shared" si="51"/>
        <v>-7813692.6105732899</v>
      </c>
      <c r="N325" s="41">
        <f>'jan-mar'!M325</f>
        <v>-14108808.194726326</v>
      </c>
      <c r="O325" s="41">
        <f t="shared" si="52"/>
        <v>6295115.5841530357</v>
      </c>
    </row>
    <row r="326" spans="1:15" s="34" customFormat="1" x14ac:dyDescent="0.2">
      <c r="A326" s="33">
        <v>5402</v>
      </c>
      <c r="B326" s="34" t="s">
        <v>386</v>
      </c>
      <c r="C326" s="36">
        <v>242237691</v>
      </c>
      <c r="D326" s="36">
        <f>jan!D326</f>
        <v>24804</v>
      </c>
      <c r="E326" s="37">
        <f t="shared" si="43"/>
        <v>9766.0736574746006</v>
      </c>
      <c r="F326" s="38">
        <f t="shared" si="44"/>
        <v>0.87711425684493749</v>
      </c>
      <c r="G326" s="39">
        <f t="shared" si="45"/>
        <v>820.94975180731342</v>
      </c>
      <c r="H326" s="39">
        <f t="shared" si="46"/>
        <v>89.186041687228396</v>
      </c>
      <c r="I326" s="66">
        <f t="shared" si="47"/>
        <v>910.13579349454176</v>
      </c>
      <c r="J326" s="81">
        <f t="shared" si="48"/>
        <v>-126.82776722694076</v>
      </c>
      <c r="K326" s="37">
        <f t="shared" si="49"/>
        <v>783.30802626760101</v>
      </c>
      <c r="L326" s="37">
        <f t="shared" si="50"/>
        <v>22575008.221838612</v>
      </c>
      <c r="M326" s="37">
        <f t="shared" si="51"/>
        <v>19429172.283541575</v>
      </c>
      <c r="N326" s="41">
        <f>'jan-mar'!M326</f>
        <v>19632876.744375698</v>
      </c>
      <c r="O326" s="41">
        <f t="shared" si="52"/>
        <v>-203704.46083412319</v>
      </c>
    </row>
    <row r="327" spans="1:15" s="34" customFormat="1" x14ac:dyDescent="0.2">
      <c r="A327" s="33">
        <v>5403</v>
      </c>
      <c r="B327" s="34" t="s">
        <v>342</v>
      </c>
      <c r="C327" s="36">
        <v>210990425</v>
      </c>
      <c r="D327" s="36">
        <f>jan!D327</f>
        <v>21144</v>
      </c>
      <c r="E327" s="37">
        <f t="shared" si="43"/>
        <v>9978.7374668936809</v>
      </c>
      <c r="F327" s="38">
        <f t="shared" si="44"/>
        <v>0.89621409836760157</v>
      </c>
      <c r="G327" s="39">
        <f t="shared" si="45"/>
        <v>693.3514661558653</v>
      </c>
      <c r="H327" s="39">
        <f t="shared" si="46"/>
        <v>14.753708390550308</v>
      </c>
      <c r="I327" s="66">
        <f t="shared" si="47"/>
        <v>708.10517454641558</v>
      </c>
      <c r="J327" s="81">
        <f t="shared" si="48"/>
        <v>-126.82776722694076</v>
      </c>
      <c r="K327" s="37">
        <f t="shared" si="49"/>
        <v>581.27740731947483</v>
      </c>
      <c r="L327" s="37">
        <f t="shared" si="50"/>
        <v>14972175.810609411</v>
      </c>
      <c r="M327" s="37">
        <f t="shared" si="51"/>
        <v>12290529.500362976</v>
      </c>
      <c r="N327" s="41">
        <f>'jan-mar'!M327</f>
        <v>14272451.97336236</v>
      </c>
      <c r="O327" s="41">
        <f t="shared" si="52"/>
        <v>-1981922.4729993846</v>
      </c>
    </row>
    <row r="328" spans="1:15" s="34" customFormat="1" x14ac:dyDescent="0.2">
      <c r="A328" s="33">
        <v>5404</v>
      </c>
      <c r="B328" s="34" t="s">
        <v>339</v>
      </c>
      <c r="C328" s="36">
        <v>15257976</v>
      </c>
      <c r="D328" s="36">
        <f>jan!D328</f>
        <v>1897</v>
      </c>
      <c r="E328" s="37">
        <f t="shared" si="43"/>
        <v>8043.2134949920928</v>
      </c>
      <c r="F328" s="38">
        <f t="shared" si="44"/>
        <v>0.72238009611013521</v>
      </c>
      <c r="G328" s="39">
        <f t="shared" si="45"/>
        <v>1854.6658492968181</v>
      </c>
      <c r="H328" s="39">
        <f t="shared" si="46"/>
        <v>692.18709855610609</v>
      </c>
      <c r="I328" s="66">
        <f t="shared" si="47"/>
        <v>2546.8529478529244</v>
      </c>
      <c r="J328" s="81">
        <f t="shared" si="48"/>
        <v>-126.82776722694076</v>
      </c>
      <c r="K328" s="37">
        <f t="shared" si="49"/>
        <v>2420.0251806259835</v>
      </c>
      <c r="L328" s="37">
        <f t="shared" si="50"/>
        <v>4831380.0420769975</v>
      </c>
      <c r="M328" s="37">
        <f t="shared" si="51"/>
        <v>4590787.7676474908</v>
      </c>
      <c r="N328" s="41">
        <f>'jan-mar'!M328</f>
        <v>4257080.8489651131</v>
      </c>
      <c r="O328" s="41">
        <f t="shared" si="52"/>
        <v>333706.91868237779</v>
      </c>
    </row>
    <row r="329" spans="1:15" s="34" customFormat="1" x14ac:dyDescent="0.2">
      <c r="A329" s="33">
        <v>5405</v>
      </c>
      <c r="B329" s="34" t="s">
        <v>340</v>
      </c>
      <c r="C329" s="36">
        <v>52565930</v>
      </c>
      <c r="D329" s="36">
        <f>jan!D329</f>
        <v>5568</v>
      </c>
      <c r="E329" s="37">
        <f t="shared" ref="E329:E363" si="53">(C329)/D329</f>
        <v>9440.7201867816093</v>
      </c>
      <c r="F329" s="38">
        <f t="shared" ref="F329:F363" si="54">IF(ISNUMBER(C329),E329/E$365,"")</f>
        <v>0.84789348935252862</v>
      </c>
      <c r="G329" s="39">
        <f t="shared" ref="G329:G362" si="55">(E$365-E329)*0.6</f>
        <v>1016.1618342231081</v>
      </c>
      <c r="H329" s="39">
        <f t="shared" ref="H329:H362" si="56">IF(E329&gt;=E$365*0.9,0,IF(E329&lt;0.9*E$365,(E$365*0.9-E329)*0.35))</f>
        <v>203.05975642977535</v>
      </c>
      <c r="I329" s="66">
        <f t="shared" ref="I329:I363" si="57">G329+H329</f>
        <v>1219.2215906528836</v>
      </c>
      <c r="J329" s="81">
        <f t="shared" ref="J329:J363" si="58">I$367</f>
        <v>-126.82776722694076</v>
      </c>
      <c r="K329" s="37">
        <f t="shared" ref="K329:K362" si="59">I329+J329</f>
        <v>1092.3938234259429</v>
      </c>
      <c r="L329" s="37">
        <f t="shared" ref="L329:L363" si="60">(I329*D329)</f>
        <v>6788625.8167552557</v>
      </c>
      <c r="M329" s="37">
        <f t="shared" ref="M329:M363" si="61">(K329*D329)</f>
        <v>6082448.8088356499</v>
      </c>
      <c r="N329" s="41">
        <f>'jan-mar'!M329</f>
        <v>4640749.4244268648</v>
      </c>
      <c r="O329" s="41">
        <f t="shared" ref="O329:O363" si="62">M329-N329</f>
        <v>1441699.384408785</v>
      </c>
    </row>
    <row r="330" spans="1:15" s="34" customFormat="1" x14ac:dyDescent="0.2">
      <c r="A330" s="33">
        <v>5406</v>
      </c>
      <c r="B330" s="34" t="s">
        <v>341</v>
      </c>
      <c r="C330" s="36">
        <v>123447904</v>
      </c>
      <c r="D330" s="36">
        <f>jan!D330</f>
        <v>11274</v>
      </c>
      <c r="E330" s="37">
        <f t="shared" si="53"/>
        <v>10949.787475607593</v>
      </c>
      <c r="F330" s="38">
        <f t="shared" si="54"/>
        <v>0.98342640462544917</v>
      </c>
      <c r="G330" s="39">
        <f t="shared" si="55"/>
        <v>110.72146092751827</v>
      </c>
      <c r="H330" s="39">
        <f t="shared" si="56"/>
        <v>0</v>
      </c>
      <c r="I330" s="66">
        <f t="shared" si="57"/>
        <v>110.72146092751827</v>
      </c>
      <c r="J330" s="81">
        <f t="shared" si="58"/>
        <v>-126.82776722694076</v>
      </c>
      <c r="K330" s="37">
        <f t="shared" si="59"/>
        <v>-16.106306299422499</v>
      </c>
      <c r="L330" s="37">
        <f t="shared" si="60"/>
        <v>1248273.750496841</v>
      </c>
      <c r="M330" s="37">
        <f t="shared" si="61"/>
        <v>-181582.49721968925</v>
      </c>
      <c r="N330" s="41">
        <f>'jan-mar'!M330</f>
        <v>-1796730.0003629511</v>
      </c>
      <c r="O330" s="41">
        <f t="shared" si="62"/>
        <v>1615147.5031432619</v>
      </c>
    </row>
    <row r="331" spans="1:15" s="34" customFormat="1" x14ac:dyDescent="0.2">
      <c r="A331" s="33">
        <v>5411</v>
      </c>
      <c r="B331" s="34" t="s">
        <v>325</v>
      </c>
      <c r="C331" s="36">
        <v>22315405</v>
      </c>
      <c r="D331" s="36">
        <f>jan!D331</f>
        <v>2789</v>
      </c>
      <c r="E331" s="37">
        <f t="shared" si="53"/>
        <v>8001.2208676945138</v>
      </c>
      <c r="F331" s="38">
        <f t="shared" si="54"/>
        <v>0.71860863857490631</v>
      </c>
      <c r="G331" s="39">
        <f t="shared" si="55"/>
        <v>1879.8614256753654</v>
      </c>
      <c r="H331" s="39">
        <f t="shared" si="56"/>
        <v>706.8845181102588</v>
      </c>
      <c r="I331" s="66">
        <f t="shared" si="57"/>
        <v>2586.7459437856241</v>
      </c>
      <c r="J331" s="81">
        <f t="shared" si="58"/>
        <v>-126.82776722694076</v>
      </c>
      <c r="K331" s="37">
        <f t="shared" si="59"/>
        <v>2459.9181765586832</v>
      </c>
      <c r="L331" s="37">
        <f t="shared" si="60"/>
        <v>7214434.4372181054</v>
      </c>
      <c r="M331" s="37">
        <f t="shared" si="61"/>
        <v>6860711.7944221674</v>
      </c>
      <c r="N331" s="41">
        <f>'jan-mar'!M331</f>
        <v>6184171.6460536132</v>
      </c>
      <c r="O331" s="41">
        <f t="shared" si="62"/>
        <v>676540.14836855419</v>
      </c>
    </row>
    <row r="332" spans="1:15" s="34" customFormat="1" x14ac:dyDescent="0.2">
      <c r="A332" s="33">
        <v>5412</v>
      </c>
      <c r="B332" s="34" t="s">
        <v>313</v>
      </c>
      <c r="C332" s="36">
        <v>35988204</v>
      </c>
      <c r="D332" s="36">
        <f>jan!D332</f>
        <v>4201</v>
      </c>
      <c r="E332" s="37">
        <f t="shared" si="53"/>
        <v>8566.580338014759</v>
      </c>
      <c r="F332" s="38">
        <f t="shared" si="54"/>
        <v>0.76938491459455904</v>
      </c>
      <c r="G332" s="39">
        <f t="shared" si="55"/>
        <v>1540.6457434832184</v>
      </c>
      <c r="H332" s="39">
        <f t="shared" si="56"/>
        <v>509.00870349817291</v>
      </c>
      <c r="I332" s="66">
        <f t="shared" si="57"/>
        <v>2049.6544469813912</v>
      </c>
      <c r="J332" s="81">
        <f t="shared" si="58"/>
        <v>-126.82776722694076</v>
      </c>
      <c r="K332" s="37">
        <f t="shared" si="59"/>
        <v>1922.8266797544504</v>
      </c>
      <c r="L332" s="37">
        <f t="shared" si="60"/>
        <v>8610598.3317688238</v>
      </c>
      <c r="M332" s="37">
        <f t="shared" si="61"/>
        <v>8077794.8816484464</v>
      </c>
      <c r="N332" s="41">
        <f>'jan-mar'!M332</f>
        <v>8047062.7625210565</v>
      </c>
      <c r="O332" s="41">
        <f t="shared" si="62"/>
        <v>30732.119127389975</v>
      </c>
    </row>
    <row r="333" spans="1:15" s="34" customFormat="1" x14ac:dyDescent="0.2">
      <c r="A333" s="33">
        <v>5413</v>
      </c>
      <c r="B333" s="34" t="s">
        <v>326</v>
      </c>
      <c r="C333" s="36">
        <v>13518033</v>
      </c>
      <c r="D333" s="36">
        <f>jan!D333</f>
        <v>1289</v>
      </c>
      <c r="E333" s="37">
        <f t="shared" si="53"/>
        <v>10487.22498060512</v>
      </c>
      <c r="F333" s="38">
        <f t="shared" si="54"/>
        <v>0.94188256896761446</v>
      </c>
      <c r="G333" s="39">
        <f t="shared" si="55"/>
        <v>388.25895792900155</v>
      </c>
      <c r="H333" s="39">
        <f t="shared" si="56"/>
        <v>0</v>
      </c>
      <c r="I333" s="66">
        <f t="shared" si="57"/>
        <v>388.25895792900155</v>
      </c>
      <c r="J333" s="81">
        <f t="shared" si="58"/>
        <v>-126.82776722694076</v>
      </c>
      <c r="K333" s="37">
        <f t="shared" si="59"/>
        <v>261.4311907020608</v>
      </c>
      <c r="L333" s="37">
        <f t="shared" si="60"/>
        <v>500465.79677048302</v>
      </c>
      <c r="M333" s="37">
        <f t="shared" si="61"/>
        <v>336984.80481495638</v>
      </c>
      <c r="N333" s="41">
        <f>'jan-mar'!M333</f>
        <v>639090.73444493173</v>
      </c>
      <c r="O333" s="41">
        <f t="shared" si="62"/>
        <v>-302105.92962997535</v>
      </c>
    </row>
    <row r="334" spans="1:15" s="34" customFormat="1" x14ac:dyDescent="0.2">
      <c r="A334" s="33">
        <v>5414</v>
      </c>
      <c r="B334" s="34" t="s">
        <v>327</v>
      </c>
      <c r="C334" s="36">
        <v>9658090</v>
      </c>
      <c r="D334" s="36">
        <f>jan!D334</f>
        <v>1070</v>
      </c>
      <c r="E334" s="37">
        <f t="shared" si="53"/>
        <v>9026.2523364485987</v>
      </c>
      <c r="F334" s="38">
        <f t="shared" si="54"/>
        <v>0.81066914789441147</v>
      </c>
      <c r="G334" s="39">
        <f t="shared" si="55"/>
        <v>1264.8425444229144</v>
      </c>
      <c r="H334" s="39">
        <f t="shared" si="56"/>
        <v>348.12350404632906</v>
      </c>
      <c r="I334" s="66">
        <f t="shared" si="57"/>
        <v>1612.9660484692436</v>
      </c>
      <c r="J334" s="81">
        <f t="shared" si="58"/>
        <v>-126.82776722694076</v>
      </c>
      <c r="K334" s="37">
        <f t="shared" si="59"/>
        <v>1486.1382812423028</v>
      </c>
      <c r="L334" s="37">
        <f t="shared" si="60"/>
        <v>1725873.6718620907</v>
      </c>
      <c r="M334" s="37">
        <f t="shared" si="61"/>
        <v>1590167.9609292641</v>
      </c>
      <c r="N334" s="41">
        <f>'jan-mar'!M334</f>
        <v>1382054.0917989844</v>
      </c>
      <c r="O334" s="41">
        <f t="shared" si="62"/>
        <v>208113.86913027964</v>
      </c>
    </row>
    <row r="335" spans="1:15" s="34" customFormat="1" x14ac:dyDescent="0.2">
      <c r="A335" s="33">
        <v>5415</v>
      </c>
      <c r="B335" s="34" t="s">
        <v>387</v>
      </c>
      <c r="C335" s="36">
        <v>7737869</v>
      </c>
      <c r="D335" s="36">
        <f>jan!D335</f>
        <v>970</v>
      </c>
      <c r="E335" s="37">
        <f t="shared" si="53"/>
        <v>7977.1845360824746</v>
      </c>
      <c r="F335" s="38">
        <f t="shared" si="54"/>
        <v>0.71644987857794107</v>
      </c>
      <c r="G335" s="39">
        <f t="shared" si="55"/>
        <v>1894.2832246425889</v>
      </c>
      <c r="H335" s="39">
        <f t="shared" si="56"/>
        <v>715.29723417447246</v>
      </c>
      <c r="I335" s="66">
        <f t="shared" si="57"/>
        <v>2609.5804588170613</v>
      </c>
      <c r="J335" s="81">
        <f t="shared" si="58"/>
        <v>-126.82776722694076</v>
      </c>
      <c r="K335" s="37">
        <f t="shared" si="59"/>
        <v>2482.7526915901203</v>
      </c>
      <c r="L335" s="37">
        <f t="shared" si="60"/>
        <v>2531293.0450525493</v>
      </c>
      <c r="M335" s="37">
        <f t="shared" si="61"/>
        <v>2408270.1108424165</v>
      </c>
      <c r="N335" s="41">
        <f>'jan-mar'!M335</f>
        <v>2105949.96499534</v>
      </c>
      <c r="O335" s="41">
        <f t="shared" si="62"/>
        <v>302320.14584707655</v>
      </c>
    </row>
    <row r="336" spans="1:15" s="34" customFormat="1" x14ac:dyDescent="0.2">
      <c r="A336" s="33">
        <v>5416</v>
      </c>
      <c r="B336" s="34" t="s">
        <v>328</v>
      </c>
      <c r="C336" s="36">
        <v>50084223</v>
      </c>
      <c r="D336" s="36">
        <f>jan!D336</f>
        <v>3993</v>
      </c>
      <c r="E336" s="37">
        <f t="shared" si="53"/>
        <v>12543.006010518407</v>
      </c>
      <c r="F336" s="38">
        <f t="shared" si="54"/>
        <v>1.1265171430585281</v>
      </c>
      <c r="G336" s="39">
        <f t="shared" si="55"/>
        <v>-845.20966001897068</v>
      </c>
      <c r="H336" s="39">
        <f t="shared" si="56"/>
        <v>0</v>
      </c>
      <c r="I336" s="66">
        <f t="shared" si="57"/>
        <v>-845.20966001897068</v>
      </c>
      <c r="J336" s="81">
        <f t="shared" si="58"/>
        <v>-126.82776722694076</v>
      </c>
      <c r="K336" s="37">
        <f t="shared" si="59"/>
        <v>-972.03742724591143</v>
      </c>
      <c r="L336" s="37">
        <f t="shared" si="60"/>
        <v>-3374922.1724557499</v>
      </c>
      <c r="M336" s="37">
        <f t="shared" si="61"/>
        <v>-3881345.4469929244</v>
      </c>
      <c r="N336" s="41">
        <f>'jan-mar'!M336</f>
        <v>-867767.58166127722</v>
      </c>
      <c r="O336" s="41">
        <f t="shared" si="62"/>
        <v>-3013577.865331647</v>
      </c>
    </row>
    <row r="337" spans="1:15" s="34" customFormat="1" x14ac:dyDescent="0.2">
      <c r="A337" s="33">
        <v>5417</v>
      </c>
      <c r="B337" s="34" t="s">
        <v>329</v>
      </c>
      <c r="C337" s="36">
        <v>17390656</v>
      </c>
      <c r="D337" s="36">
        <f>jan!D337</f>
        <v>2087</v>
      </c>
      <c r="E337" s="37">
        <f t="shared" si="53"/>
        <v>8332.8490656444665</v>
      </c>
      <c r="F337" s="38">
        <f t="shared" si="54"/>
        <v>0.74839295421654328</v>
      </c>
      <c r="G337" s="39">
        <f t="shared" si="55"/>
        <v>1680.8845069053939</v>
      </c>
      <c r="H337" s="39">
        <f t="shared" si="56"/>
        <v>590.81464882777527</v>
      </c>
      <c r="I337" s="66">
        <f t="shared" si="57"/>
        <v>2271.6991557331694</v>
      </c>
      <c r="J337" s="81">
        <f t="shared" si="58"/>
        <v>-126.82776722694076</v>
      </c>
      <c r="K337" s="37">
        <f t="shared" si="59"/>
        <v>2144.8713885062284</v>
      </c>
      <c r="L337" s="37">
        <f t="shared" si="60"/>
        <v>4741036.1380151249</v>
      </c>
      <c r="M337" s="37">
        <f t="shared" si="61"/>
        <v>4476346.5878124991</v>
      </c>
      <c r="N337" s="41">
        <f>'jan-mar'!M337</f>
        <v>3871145.5848920369</v>
      </c>
      <c r="O337" s="41">
        <f t="shared" si="62"/>
        <v>605201.00292046228</v>
      </c>
    </row>
    <row r="338" spans="1:15" s="34" customFormat="1" x14ac:dyDescent="0.2">
      <c r="A338" s="33">
        <v>5418</v>
      </c>
      <c r="B338" s="34" t="s">
        <v>330</v>
      </c>
      <c r="C338" s="36">
        <v>69516698</v>
      </c>
      <c r="D338" s="36">
        <f>jan!D338</f>
        <v>6599</v>
      </c>
      <c r="E338" s="37">
        <f t="shared" si="53"/>
        <v>10534.429155932718</v>
      </c>
      <c r="F338" s="38">
        <f t="shared" si="54"/>
        <v>0.94612208800203779</v>
      </c>
      <c r="G338" s="39">
        <f t="shared" si="55"/>
        <v>359.93645273244329</v>
      </c>
      <c r="H338" s="39">
        <f t="shared" si="56"/>
        <v>0</v>
      </c>
      <c r="I338" s="66">
        <f t="shared" si="57"/>
        <v>359.93645273244329</v>
      </c>
      <c r="J338" s="81">
        <f t="shared" si="58"/>
        <v>-126.82776722694076</v>
      </c>
      <c r="K338" s="37">
        <f t="shared" si="59"/>
        <v>233.10868550550254</v>
      </c>
      <c r="L338" s="37">
        <f t="shared" si="60"/>
        <v>2375220.6515813931</v>
      </c>
      <c r="M338" s="37">
        <f t="shared" si="61"/>
        <v>1538284.2156508113</v>
      </c>
      <c r="N338" s="41">
        <f>'jan-mar'!M338</f>
        <v>2099530.6238961224</v>
      </c>
      <c r="O338" s="41">
        <f t="shared" si="62"/>
        <v>-561246.40824531112</v>
      </c>
    </row>
    <row r="339" spans="1:15" s="34" customFormat="1" x14ac:dyDescent="0.2">
      <c r="A339" s="33">
        <v>5419</v>
      </c>
      <c r="B339" s="34" t="s">
        <v>331</v>
      </c>
      <c r="C339" s="36">
        <v>32142188</v>
      </c>
      <c r="D339" s="36">
        <f>jan!D339</f>
        <v>3414</v>
      </c>
      <c r="E339" s="37">
        <f t="shared" si="53"/>
        <v>9414.8178090216752</v>
      </c>
      <c r="F339" s="38">
        <f t="shared" si="54"/>
        <v>0.84556713532159899</v>
      </c>
      <c r="G339" s="39">
        <f t="shared" si="55"/>
        <v>1031.7032608790687</v>
      </c>
      <c r="H339" s="39">
        <f t="shared" si="56"/>
        <v>212.12558864575229</v>
      </c>
      <c r="I339" s="66">
        <f t="shared" si="57"/>
        <v>1243.828849524821</v>
      </c>
      <c r="J339" s="81">
        <f t="shared" si="58"/>
        <v>-126.82776722694076</v>
      </c>
      <c r="K339" s="37">
        <f t="shared" si="59"/>
        <v>1117.0010822978802</v>
      </c>
      <c r="L339" s="37">
        <f t="shared" si="60"/>
        <v>4246431.6922777388</v>
      </c>
      <c r="M339" s="37">
        <f t="shared" si="61"/>
        <v>3813441.694964963</v>
      </c>
      <c r="N339" s="41">
        <f>'jan-mar'!M339</f>
        <v>3261066.6760763819</v>
      </c>
      <c r="O339" s="41">
        <f t="shared" si="62"/>
        <v>552375.01888858108</v>
      </c>
    </row>
    <row r="340" spans="1:15" s="34" customFormat="1" x14ac:dyDescent="0.2">
      <c r="A340" s="33">
        <v>5420</v>
      </c>
      <c r="B340" s="34" t="s">
        <v>332</v>
      </c>
      <c r="C340" s="36">
        <v>8706638</v>
      </c>
      <c r="D340" s="36">
        <f>jan!D340</f>
        <v>1068</v>
      </c>
      <c r="E340" s="37">
        <f t="shared" si="53"/>
        <v>8152.2827715355807</v>
      </c>
      <c r="F340" s="38">
        <f t="shared" si="54"/>
        <v>0.73217586673355628</v>
      </c>
      <c r="G340" s="39">
        <f t="shared" si="55"/>
        <v>1789.2242833707253</v>
      </c>
      <c r="H340" s="39">
        <f t="shared" si="56"/>
        <v>654.01285176588533</v>
      </c>
      <c r="I340" s="66">
        <f t="shared" si="57"/>
        <v>2443.2371351366105</v>
      </c>
      <c r="J340" s="81">
        <f t="shared" si="58"/>
        <v>-126.82776722694076</v>
      </c>
      <c r="K340" s="37">
        <f t="shared" si="59"/>
        <v>2316.4093679096695</v>
      </c>
      <c r="L340" s="37">
        <f t="shared" si="60"/>
        <v>2609377.2603258998</v>
      </c>
      <c r="M340" s="37">
        <f t="shared" si="61"/>
        <v>2473925.2049275269</v>
      </c>
      <c r="N340" s="41">
        <f>'jan-mar'!M340</f>
        <v>2227772.7182629108</v>
      </c>
      <c r="O340" s="41">
        <f t="shared" si="62"/>
        <v>246152.48666461604</v>
      </c>
    </row>
    <row r="341" spans="1:15" s="34" customFormat="1" x14ac:dyDescent="0.2">
      <c r="A341" s="33">
        <v>5421</v>
      </c>
      <c r="B341" s="34" t="s">
        <v>414</v>
      </c>
      <c r="C341" s="36">
        <v>142739398</v>
      </c>
      <c r="D341" s="36">
        <f>jan!D341</f>
        <v>14738</v>
      </c>
      <c r="E341" s="37">
        <f t="shared" si="53"/>
        <v>9685.1267471841493</v>
      </c>
      <c r="F341" s="38">
        <f t="shared" si="54"/>
        <v>0.86984422268858408</v>
      </c>
      <c r="G341" s="39">
        <f t="shared" si="55"/>
        <v>869.51789798158427</v>
      </c>
      <c r="H341" s="39">
        <f t="shared" si="56"/>
        <v>117.51746028888637</v>
      </c>
      <c r="I341" s="66">
        <f t="shared" si="57"/>
        <v>987.03535827047062</v>
      </c>
      <c r="J341" s="81">
        <f t="shared" si="58"/>
        <v>-126.82776722694076</v>
      </c>
      <c r="K341" s="37">
        <f t="shared" si="59"/>
        <v>860.20759104352987</v>
      </c>
      <c r="L341" s="37">
        <f t="shared" si="60"/>
        <v>14546927.110190196</v>
      </c>
      <c r="M341" s="37">
        <f t="shared" si="61"/>
        <v>12677739.476799544</v>
      </c>
      <c r="N341" s="41">
        <f>'jan-mar'!M341</f>
        <v>10388877.987320965</v>
      </c>
      <c r="O341" s="41">
        <f t="shared" si="62"/>
        <v>2288861.4894785788</v>
      </c>
    </row>
    <row r="342" spans="1:15" s="34" customFormat="1" x14ac:dyDescent="0.2">
      <c r="A342" s="33">
        <v>5422</v>
      </c>
      <c r="B342" s="34" t="s">
        <v>333</v>
      </c>
      <c r="C342" s="36">
        <v>44998911</v>
      </c>
      <c r="D342" s="36">
        <f>jan!D342</f>
        <v>5576</v>
      </c>
      <c r="E342" s="37">
        <f t="shared" si="53"/>
        <v>8070.1059899569582</v>
      </c>
      <c r="F342" s="38">
        <f t="shared" si="54"/>
        <v>0.72479537491747459</v>
      </c>
      <c r="G342" s="39">
        <f t="shared" si="55"/>
        <v>1838.5303523178989</v>
      </c>
      <c r="H342" s="39">
        <f t="shared" si="56"/>
        <v>682.77472531840317</v>
      </c>
      <c r="I342" s="66">
        <f t="shared" si="57"/>
        <v>2521.305077636302</v>
      </c>
      <c r="J342" s="81">
        <f t="shared" si="58"/>
        <v>-126.82776722694076</v>
      </c>
      <c r="K342" s="37">
        <f t="shared" si="59"/>
        <v>2394.4773104093611</v>
      </c>
      <c r="L342" s="37">
        <f t="shared" si="60"/>
        <v>14058797.112900021</v>
      </c>
      <c r="M342" s="37">
        <f t="shared" si="61"/>
        <v>13351605.482842598</v>
      </c>
      <c r="N342" s="41">
        <f>'jan-mar'!M342</f>
        <v>12218424.868571155</v>
      </c>
      <c r="O342" s="41">
        <f t="shared" si="62"/>
        <v>1133180.6142714433</v>
      </c>
    </row>
    <row r="343" spans="1:15" s="34" customFormat="1" x14ac:dyDescent="0.2">
      <c r="A343" s="33">
        <v>5423</v>
      </c>
      <c r="B343" s="34" t="s">
        <v>334</v>
      </c>
      <c r="C343" s="36">
        <v>19076211</v>
      </c>
      <c r="D343" s="36">
        <f>jan!D343</f>
        <v>2179</v>
      </c>
      <c r="E343" s="37">
        <f t="shared" si="53"/>
        <v>8754.5713630105547</v>
      </c>
      <c r="F343" s="38">
        <f t="shared" si="54"/>
        <v>0.78626883478253606</v>
      </c>
      <c r="G343" s="39">
        <f t="shared" si="55"/>
        <v>1427.8511284857409</v>
      </c>
      <c r="H343" s="39">
        <f t="shared" si="56"/>
        <v>443.21184474964446</v>
      </c>
      <c r="I343" s="66">
        <f t="shared" si="57"/>
        <v>1871.0629732353855</v>
      </c>
      <c r="J343" s="81">
        <f t="shared" si="58"/>
        <v>-126.82776722694076</v>
      </c>
      <c r="K343" s="37">
        <f t="shared" si="59"/>
        <v>1744.2352060084447</v>
      </c>
      <c r="L343" s="37">
        <f t="shared" si="60"/>
        <v>4077046.2186799049</v>
      </c>
      <c r="M343" s="37">
        <f t="shared" si="61"/>
        <v>3800688.513892401</v>
      </c>
      <c r="N343" s="41">
        <f>'jan-mar'!M343</f>
        <v>4010947.4675513869</v>
      </c>
      <c r="O343" s="41">
        <f t="shared" si="62"/>
        <v>-210258.95365898591</v>
      </c>
    </row>
    <row r="344" spans="1:15" s="34" customFormat="1" x14ac:dyDescent="0.2">
      <c r="A344" s="33">
        <v>5424</v>
      </c>
      <c r="B344" s="34" t="s">
        <v>335</v>
      </c>
      <c r="C344" s="36">
        <v>22200460</v>
      </c>
      <c r="D344" s="36">
        <f>jan!D344</f>
        <v>2729</v>
      </c>
      <c r="E344" s="37">
        <f t="shared" si="53"/>
        <v>8135.016489556614</v>
      </c>
      <c r="F344" s="38">
        <f t="shared" si="54"/>
        <v>0.7306251409641612</v>
      </c>
      <c r="G344" s="39">
        <f t="shared" si="55"/>
        <v>1799.5840525581054</v>
      </c>
      <c r="H344" s="39">
        <f t="shared" si="56"/>
        <v>660.05605045852371</v>
      </c>
      <c r="I344" s="66">
        <f t="shared" si="57"/>
        <v>2459.6401030166289</v>
      </c>
      <c r="J344" s="81">
        <f t="shared" si="58"/>
        <v>-126.82776722694076</v>
      </c>
      <c r="K344" s="37">
        <f t="shared" si="59"/>
        <v>2332.8123357896879</v>
      </c>
      <c r="L344" s="37">
        <f t="shared" si="60"/>
        <v>6712357.8411323801</v>
      </c>
      <c r="M344" s="37">
        <f t="shared" si="61"/>
        <v>6366244.8643700583</v>
      </c>
      <c r="N344" s="41">
        <f>'jan-mar'!M344</f>
        <v>5781955.8899714276</v>
      </c>
      <c r="O344" s="41">
        <f t="shared" si="62"/>
        <v>584288.97439863067</v>
      </c>
    </row>
    <row r="345" spans="1:15" s="34" customFormat="1" x14ac:dyDescent="0.2">
      <c r="A345" s="33">
        <v>5425</v>
      </c>
      <c r="B345" s="34" t="s">
        <v>415</v>
      </c>
      <c r="C345" s="36">
        <v>18953581</v>
      </c>
      <c r="D345" s="36">
        <f>jan!D345</f>
        <v>1836</v>
      </c>
      <c r="E345" s="37">
        <f t="shared" si="53"/>
        <v>10323.301198257081</v>
      </c>
      <c r="F345" s="38">
        <f t="shared" si="54"/>
        <v>0.92716018497009389</v>
      </c>
      <c r="G345" s="39">
        <f t="shared" si="55"/>
        <v>486.61322733782544</v>
      </c>
      <c r="H345" s="39">
        <f t="shared" si="56"/>
        <v>0</v>
      </c>
      <c r="I345" s="66">
        <f t="shared" si="57"/>
        <v>486.61322733782544</v>
      </c>
      <c r="J345" s="81">
        <f t="shared" si="58"/>
        <v>-126.82776722694076</v>
      </c>
      <c r="K345" s="37">
        <f t="shared" si="59"/>
        <v>359.78546011088469</v>
      </c>
      <c r="L345" s="37">
        <f t="shared" si="60"/>
        <v>893421.88539224747</v>
      </c>
      <c r="M345" s="37">
        <f t="shared" si="61"/>
        <v>660566.10476358433</v>
      </c>
      <c r="N345" s="41">
        <f>'jan-mar'!M345</f>
        <v>2075252.0061148913</v>
      </c>
      <c r="O345" s="41">
        <f t="shared" si="62"/>
        <v>-1414685.9013513071</v>
      </c>
    </row>
    <row r="346" spans="1:15" s="34" customFormat="1" x14ac:dyDescent="0.2">
      <c r="A346" s="33">
        <v>5426</v>
      </c>
      <c r="B346" s="34" t="s">
        <v>416</v>
      </c>
      <c r="C346" s="36">
        <v>19446121</v>
      </c>
      <c r="D346" s="36">
        <f>jan!D346</f>
        <v>2012</v>
      </c>
      <c r="E346" s="37">
        <f t="shared" si="53"/>
        <v>9665.0700795228622</v>
      </c>
      <c r="F346" s="38">
        <f t="shared" si="54"/>
        <v>0.86804288575753896</v>
      </c>
      <c r="G346" s="39">
        <f t="shared" si="55"/>
        <v>881.55189857835649</v>
      </c>
      <c r="H346" s="39">
        <f t="shared" si="56"/>
        <v>124.53729397033685</v>
      </c>
      <c r="I346" s="66">
        <f t="shared" si="57"/>
        <v>1006.0891925486933</v>
      </c>
      <c r="J346" s="81">
        <f t="shared" si="58"/>
        <v>-126.82776722694076</v>
      </c>
      <c r="K346" s="37">
        <f t="shared" si="59"/>
        <v>879.26142532175254</v>
      </c>
      <c r="L346" s="37">
        <f t="shared" si="60"/>
        <v>2024251.4554079708</v>
      </c>
      <c r="M346" s="37">
        <f t="shared" si="61"/>
        <v>1769073.9877473661</v>
      </c>
      <c r="N346" s="41">
        <f>'jan-mar'!M346</f>
        <v>2849795.8272893028</v>
      </c>
      <c r="O346" s="41">
        <f t="shared" si="62"/>
        <v>-1080721.8395419368</v>
      </c>
    </row>
    <row r="347" spans="1:15" s="34" customFormat="1" x14ac:dyDescent="0.2">
      <c r="A347" s="33">
        <v>5427</v>
      </c>
      <c r="B347" s="34" t="s">
        <v>336</v>
      </c>
      <c r="C347" s="36">
        <v>25009575</v>
      </c>
      <c r="D347" s="36">
        <f>jan!D347</f>
        <v>2804</v>
      </c>
      <c r="E347" s="37">
        <f t="shared" si="53"/>
        <v>8919.2492867332385</v>
      </c>
      <c r="F347" s="38">
        <f t="shared" si="54"/>
        <v>0.8010589500070141</v>
      </c>
      <c r="G347" s="39">
        <f t="shared" si="55"/>
        <v>1329.0443742521306</v>
      </c>
      <c r="H347" s="39">
        <f t="shared" si="56"/>
        <v>385.57457144670514</v>
      </c>
      <c r="I347" s="66">
        <f t="shared" si="57"/>
        <v>1714.6189456988359</v>
      </c>
      <c r="J347" s="81">
        <f t="shared" si="58"/>
        <v>-126.82776722694076</v>
      </c>
      <c r="K347" s="37">
        <f t="shared" si="59"/>
        <v>1587.7911784718951</v>
      </c>
      <c r="L347" s="37">
        <f t="shared" si="60"/>
        <v>4807791.5237395354</v>
      </c>
      <c r="M347" s="37">
        <f t="shared" si="61"/>
        <v>4452166.4644351937</v>
      </c>
      <c r="N347" s="41">
        <f>'jan-mar'!M347</f>
        <v>3688337.347574159</v>
      </c>
      <c r="O347" s="41">
        <f t="shared" si="62"/>
        <v>763829.11686103465</v>
      </c>
    </row>
    <row r="348" spans="1:15" s="34" customFormat="1" x14ac:dyDescent="0.2">
      <c r="A348" s="33">
        <v>5428</v>
      </c>
      <c r="B348" s="34" t="s">
        <v>337</v>
      </c>
      <c r="C348" s="36">
        <v>41581324</v>
      </c>
      <c r="D348" s="36">
        <f>jan!D348</f>
        <v>4746</v>
      </c>
      <c r="E348" s="37">
        <f t="shared" si="53"/>
        <v>8761.340918668353</v>
      </c>
      <c r="F348" s="38">
        <f t="shared" si="54"/>
        <v>0.78687682464501418</v>
      </c>
      <c r="G348" s="39">
        <f t="shared" si="55"/>
        <v>1423.789395091062</v>
      </c>
      <c r="H348" s="39">
        <f t="shared" si="56"/>
        <v>440.84250026941504</v>
      </c>
      <c r="I348" s="66">
        <f t="shared" si="57"/>
        <v>1864.6318953604771</v>
      </c>
      <c r="J348" s="81">
        <f t="shared" si="58"/>
        <v>-126.82776722694076</v>
      </c>
      <c r="K348" s="37">
        <f t="shared" si="59"/>
        <v>1737.8041281335363</v>
      </c>
      <c r="L348" s="37">
        <f t="shared" si="60"/>
        <v>8849542.9753808249</v>
      </c>
      <c r="M348" s="37">
        <f t="shared" si="61"/>
        <v>8247618.392121763</v>
      </c>
      <c r="N348" s="41">
        <f>'jan-mar'!M348</f>
        <v>7134387.0511009162</v>
      </c>
      <c r="O348" s="41">
        <f t="shared" si="62"/>
        <v>1113231.3410208467</v>
      </c>
    </row>
    <row r="349" spans="1:15" s="34" customFormat="1" x14ac:dyDescent="0.2">
      <c r="A349" s="33">
        <v>5429</v>
      </c>
      <c r="B349" s="34" t="s">
        <v>338</v>
      </c>
      <c r="C349" s="36">
        <v>11762211</v>
      </c>
      <c r="D349" s="36">
        <f>jan!D349</f>
        <v>1159</v>
      </c>
      <c r="E349" s="37">
        <f t="shared" si="53"/>
        <v>10148.585849870578</v>
      </c>
      <c r="F349" s="38">
        <f t="shared" si="54"/>
        <v>0.91146858481078696</v>
      </c>
      <c r="G349" s="39">
        <f t="shared" si="55"/>
        <v>591.44243636972681</v>
      </c>
      <c r="H349" s="39">
        <f t="shared" si="56"/>
        <v>0</v>
      </c>
      <c r="I349" s="66">
        <f t="shared" si="57"/>
        <v>591.44243636972681</v>
      </c>
      <c r="J349" s="81">
        <f t="shared" si="58"/>
        <v>-126.82776722694076</v>
      </c>
      <c r="K349" s="37">
        <f t="shared" si="59"/>
        <v>464.61466914278606</v>
      </c>
      <c r="L349" s="37">
        <f t="shared" si="60"/>
        <v>685481.78375251335</v>
      </c>
      <c r="M349" s="37">
        <f t="shared" si="61"/>
        <v>538488.40153648902</v>
      </c>
      <c r="N349" s="41">
        <f>'jan-mar'!M349</f>
        <v>1710797.8641542259</v>
      </c>
      <c r="O349" s="41">
        <f t="shared" si="62"/>
        <v>-1172309.4626177368</v>
      </c>
    </row>
    <row r="350" spans="1:15" s="34" customFormat="1" x14ac:dyDescent="0.2">
      <c r="A350" s="33">
        <v>5430</v>
      </c>
      <c r="B350" s="34" t="s">
        <v>417</v>
      </c>
      <c r="C350" s="36">
        <v>20923030</v>
      </c>
      <c r="D350" s="36">
        <f>jan!D350</f>
        <v>2877</v>
      </c>
      <c r="E350" s="37">
        <f t="shared" si="53"/>
        <v>7272.5165102537367</v>
      </c>
      <c r="F350" s="38">
        <f t="shared" si="54"/>
        <v>0.65316197051223546</v>
      </c>
      <c r="G350" s="39">
        <f t="shared" si="55"/>
        <v>2317.0840401398318</v>
      </c>
      <c r="H350" s="39">
        <f t="shared" si="56"/>
        <v>961.93104321453075</v>
      </c>
      <c r="I350" s="66">
        <f t="shared" si="57"/>
        <v>3279.0150833543626</v>
      </c>
      <c r="J350" s="81">
        <f t="shared" si="58"/>
        <v>-126.82776722694076</v>
      </c>
      <c r="K350" s="37">
        <f t="shared" si="59"/>
        <v>3152.1873161274216</v>
      </c>
      <c r="L350" s="37">
        <f t="shared" si="60"/>
        <v>9433726.3948105015</v>
      </c>
      <c r="M350" s="37">
        <f t="shared" si="61"/>
        <v>9068842.9084985927</v>
      </c>
      <c r="N350" s="41">
        <f>'jan-mar'!M350</f>
        <v>8967860.8316408191</v>
      </c>
      <c r="O350" s="41">
        <f t="shared" si="62"/>
        <v>100982.07685777359</v>
      </c>
    </row>
    <row r="351" spans="1:15" s="34" customFormat="1" x14ac:dyDescent="0.2">
      <c r="A351" s="33">
        <v>5432</v>
      </c>
      <c r="B351" s="34" t="s">
        <v>343</v>
      </c>
      <c r="C351" s="36">
        <v>7253865</v>
      </c>
      <c r="D351" s="36">
        <f>jan!D351</f>
        <v>859</v>
      </c>
      <c r="E351" s="37">
        <f t="shared" si="53"/>
        <v>8444.5459837019789</v>
      </c>
      <c r="F351" s="38">
        <f t="shared" si="54"/>
        <v>0.75842471956155488</v>
      </c>
      <c r="G351" s="39">
        <f t="shared" si="55"/>
        <v>1613.8663560708865</v>
      </c>
      <c r="H351" s="39">
        <f t="shared" si="56"/>
        <v>551.72072750764596</v>
      </c>
      <c r="I351" s="66">
        <f t="shared" si="57"/>
        <v>2165.5870835785327</v>
      </c>
      <c r="J351" s="81">
        <f t="shared" si="58"/>
        <v>-126.82776722694076</v>
      </c>
      <c r="K351" s="37">
        <f t="shared" si="59"/>
        <v>2038.7593163515919</v>
      </c>
      <c r="L351" s="37">
        <f t="shared" si="60"/>
        <v>1860239.3047939595</v>
      </c>
      <c r="M351" s="37">
        <f t="shared" si="61"/>
        <v>1751294.2527460174</v>
      </c>
      <c r="N351" s="41">
        <f>'jan-mar'!M351</f>
        <v>1680896.5837432961</v>
      </c>
      <c r="O351" s="41">
        <f t="shared" si="62"/>
        <v>70397.669002721319</v>
      </c>
    </row>
    <row r="352" spans="1:15" s="34" customFormat="1" x14ac:dyDescent="0.2">
      <c r="A352" s="33">
        <v>5433</v>
      </c>
      <c r="B352" s="34" t="s">
        <v>344</v>
      </c>
      <c r="C352" s="36">
        <v>7525969</v>
      </c>
      <c r="D352" s="36">
        <f>jan!D352</f>
        <v>964</v>
      </c>
      <c r="E352" s="37">
        <f t="shared" si="53"/>
        <v>7807.0217842323655</v>
      </c>
      <c r="F352" s="38">
        <f t="shared" si="54"/>
        <v>0.70116715792003725</v>
      </c>
      <c r="G352" s="39">
        <f t="shared" si="55"/>
        <v>1996.3808757526544</v>
      </c>
      <c r="H352" s="39">
        <f t="shared" si="56"/>
        <v>774.85419732201069</v>
      </c>
      <c r="I352" s="66">
        <f t="shared" si="57"/>
        <v>2771.2350730746653</v>
      </c>
      <c r="J352" s="81">
        <f t="shared" si="58"/>
        <v>-126.82776722694076</v>
      </c>
      <c r="K352" s="37">
        <f t="shared" si="59"/>
        <v>2644.4073058477243</v>
      </c>
      <c r="L352" s="37">
        <f t="shared" si="60"/>
        <v>2671470.6104439772</v>
      </c>
      <c r="M352" s="37">
        <f t="shared" si="61"/>
        <v>2549208.6428372064</v>
      </c>
      <c r="N352" s="41">
        <f>'jan-mar'!M352</f>
        <v>2327801.9443871221</v>
      </c>
      <c r="O352" s="41">
        <f t="shared" si="62"/>
        <v>221406.69845008431</v>
      </c>
    </row>
    <row r="353" spans="1:15" s="34" customFormat="1" x14ac:dyDescent="0.2">
      <c r="A353" s="33">
        <v>5434</v>
      </c>
      <c r="B353" s="34" t="s">
        <v>345</v>
      </c>
      <c r="C353" s="36">
        <v>11646675</v>
      </c>
      <c r="D353" s="36">
        <f>jan!D353</f>
        <v>1162</v>
      </c>
      <c r="E353" s="37">
        <f t="shared" si="53"/>
        <v>10022.956110154906</v>
      </c>
      <c r="F353" s="38">
        <f t="shared" si="54"/>
        <v>0.90018547968040552</v>
      </c>
      <c r="G353" s="39">
        <f t="shared" si="55"/>
        <v>666.82028019913014</v>
      </c>
      <c r="H353" s="39">
        <f t="shared" si="56"/>
        <v>0</v>
      </c>
      <c r="I353" s="66">
        <f t="shared" si="57"/>
        <v>666.82028019913014</v>
      </c>
      <c r="J353" s="81">
        <f t="shared" si="58"/>
        <v>-126.82776722694076</v>
      </c>
      <c r="K353" s="37">
        <f t="shared" si="59"/>
        <v>539.99251297218939</v>
      </c>
      <c r="L353" s="37">
        <f t="shared" si="60"/>
        <v>774845.16559138917</v>
      </c>
      <c r="M353" s="37">
        <f t="shared" si="61"/>
        <v>627471.30007368408</v>
      </c>
      <c r="N353" s="41">
        <f>'jan-mar'!M353</f>
        <v>1156697.824458336</v>
      </c>
      <c r="O353" s="41">
        <f t="shared" si="62"/>
        <v>-529226.52438465192</v>
      </c>
    </row>
    <row r="354" spans="1:15" s="34" customFormat="1" x14ac:dyDescent="0.2">
      <c r="A354" s="33">
        <v>5435</v>
      </c>
      <c r="B354" s="34" t="s">
        <v>346</v>
      </c>
      <c r="C354" s="36">
        <v>27733703</v>
      </c>
      <c r="D354" s="36">
        <f>jan!D354</f>
        <v>2947</v>
      </c>
      <c r="E354" s="37">
        <f t="shared" si="53"/>
        <v>9410.8255853410246</v>
      </c>
      <c r="F354" s="38">
        <f t="shared" si="54"/>
        <v>0.84520858423652379</v>
      </c>
      <c r="G354" s="39">
        <f t="shared" si="55"/>
        <v>1034.098595087459</v>
      </c>
      <c r="H354" s="39">
        <f t="shared" si="56"/>
        <v>213.52286693398</v>
      </c>
      <c r="I354" s="66">
        <f t="shared" si="57"/>
        <v>1247.6214620214389</v>
      </c>
      <c r="J354" s="81">
        <f t="shared" si="58"/>
        <v>-126.82776722694076</v>
      </c>
      <c r="K354" s="37">
        <f t="shared" si="59"/>
        <v>1120.7936947944982</v>
      </c>
      <c r="L354" s="37">
        <f t="shared" si="60"/>
        <v>3676740.4485771805</v>
      </c>
      <c r="M354" s="37">
        <f t="shared" si="61"/>
        <v>3302979.018559386</v>
      </c>
      <c r="N354" s="41">
        <f>'jan-mar'!M354</f>
        <v>2618205.5554033695</v>
      </c>
      <c r="O354" s="41">
        <f t="shared" si="62"/>
        <v>684773.46315601654</v>
      </c>
    </row>
    <row r="355" spans="1:15" s="34" customFormat="1" x14ac:dyDescent="0.2">
      <c r="A355" s="33">
        <v>5436</v>
      </c>
      <c r="B355" s="34" t="s">
        <v>418</v>
      </c>
      <c r="C355" s="36">
        <v>35021515</v>
      </c>
      <c r="D355" s="36">
        <f>jan!D355</f>
        <v>3904</v>
      </c>
      <c r="E355" s="37">
        <f t="shared" si="53"/>
        <v>8970.674948770491</v>
      </c>
      <c r="F355" s="38">
        <f t="shared" si="54"/>
        <v>0.80567761078334776</v>
      </c>
      <c r="G355" s="39">
        <f t="shared" si="55"/>
        <v>1298.1889770297792</v>
      </c>
      <c r="H355" s="39">
        <f t="shared" si="56"/>
        <v>367.57558973366673</v>
      </c>
      <c r="I355" s="66">
        <f t="shared" si="57"/>
        <v>1665.7645667634458</v>
      </c>
      <c r="J355" s="81">
        <f t="shared" si="58"/>
        <v>-126.82776722694076</v>
      </c>
      <c r="K355" s="37">
        <f t="shared" si="59"/>
        <v>1538.9367995365051</v>
      </c>
      <c r="L355" s="37">
        <f t="shared" si="60"/>
        <v>6503144.8686444927</v>
      </c>
      <c r="M355" s="37">
        <f t="shared" si="61"/>
        <v>6008009.2653905163</v>
      </c>
      <c r="N355" s="41">
        <f>'jan-mar'!M355</f>
        <v>4860485.1424142374</v>
      </c>
      <c r="O355" s="41">
        <f t="shared" si="62"/>
        <v>1147524.1229762789</v>
      </c>
    </row>
    <row r="356" spans="1:15" s="34" customFormat="1" x14ac:dyDescent="0.2">
      <c r="A356" s="33">
        <v>5437</v>
      </c>
      <c r="B356" s="34" t="s">
        <v>388</v>
      </c>
      <c r="C356" s="36">
        <v>21449193</v>
      </c>
      <c r="D356" s="36">
        <f>jan!D356</f>
        <v>2584</v>
      </c>
      <c r="E356" s="37">
        <f t="shared" si="53"/>
        <v>8300.7712848297215</v>
      </c>
      <c r="F356" s="38">
        <f t="shared" si="54"/>
        <v>0.74551197257874602</v>
      </c>
      <c r="G356" s="39">
        <f t="shared" si="55"/>
        <v>1700.1311753942409</v>
      </c>
      <c r="H356" s="39">
        <f t="shared" si="56"/>
        <v>602.04187211293606</v>
      </c>
      <c r="I356" s="66">
        <f t="shared" si="57"/>
        <v>2302.1730475071772</v>
      </c>
      <c r="J356" s="81">
        <f t="shared" si="58"/>
        <v>-126.82776722694076</v>
      </c>
      <c r="K356" s="37">
        <f t="shared" si="59"/>
        <v>2175.3452802802362</v>
      </c>
      <c r="L356" s="37">
        <f t="shared" si="60"/>
        <v>5948815.1547585456</v>
      </c>
      <c r="M356" s="37">
        <f t="shared" si="61"/>
        <v>5621092.2042441303</v>
      </c>
      <c r="N356" s="41">
        <f>'jan-mar'!M356</f>
        <v>4932323.0586061422</v>
      </c>
      <c r="O356" s="41">
        <f t="shared" si="62"/>
        <v>688769.14563798811</v>
      </c>
    </row>
    <row r="357" spans="1:15" s="34" customFormat="1" x14ac:dyDescent="0.2">
      <c r="A357" s="33">
        <v>5438</v>
      </c>
      <c r="B357" s="34" t="s">
        <v>347</v>
      </c>
      <c r="C357" s="36">
        <v>13798341</v>
      </c>
      <c r="D357" s="36">
        <f>jan!D357</f>
        <v>1221</v>
      </c>
      <c r="E357" s="37">
        <f t="shared" si="53"/>
        <v>11300.852579852581</v>
      </c>
      <c r="F357" s="38">
        <f t="shared" si="54"/>
        <v>1.0149563949587046</v>
      </c>
      <c r="G357" s="39">
        <f t="shared" si="55"/>
        <v>-99.917601619474581</v>
      </c>
      <c r="H357" s="39">
        <f t="shared" si="56"/>
        <v>0</v>
      </c>
      <c r="I357" s="66">
        <f t="shared" si="57"/>
        <v>-99.917601619474581</v>
      </c>
      <c r="J357" s="81">
        <f t="shared" si="58"/>
        <v>-126.82776722694076</v>
      </c>
      <c r="K357" s="37">
        <f t="shared" si="59"/>
        <v>-226.74536884641535</v>
      </c>
      <c r="L357" s="37">
        <f t="shared" si="60"/>
        <v>-121999.39157737847</v>
      </c>
      <c r="M357" s="37">
        <f t="shared" si="61"/>
        <v>-276856.09536147316</v>
      </c>
      <c r="N357" s="41">
        <f>'jan-mar'!M357</f>
        <v>204396.68825233637</v>
      </c>
      <c r="O357" s="41">
        <f t="shared" si="62"/>
        <v>-481252.7836138095</v>
      </c>
    </row>
    <row r="358" spans="1:15" s="34" customFormat="1" x14ac:dyDescent="0.2">
      <c r="A358" s="33">
        <v>5439</v>
      </c>
      <c r="B358" s="34" t="s">
        <v>348</v>
      </c>
      <c r="C358" s="36">
        <v>9199483</v>
      </c>
      <c r="D358" s="36">
        <f>jan!D358</f>
        <v>1057</v>
      </c>
      <c r="E358" s="37">
        <f t="shared" si="53"/>
        <v>8703.3897824030282</v>
      </c>
      <c r="F358" s="38">
        <f t="shared" si="54"/>
        <v>0.78167209553878059</v>
      </c>
      <c r="G358" s="39">
        <f t="shared" si="55"/>
        <v>1458.5600768502568</v>
      </c>
      <c r="H358" s="39">
        <f t="shared" si="56"/>
        <v>461.12539796227873</v>
      </c>
      <c r="I358" s="66">
        <f t="shared" si="57"/>
        <v>1919.6854748125356</v>
      </c>
      <c r="J358" s="81">
        <f t="shared" si="58"/>
        <v>-126.82776722694076</v>
      </c>
      <c r="K358" s="37">
        <f t="shared" si="59"/>
        <v>1792.8577075855949</v>
      </c>
      <c r="L358" s="37">
        <f t="shared" si="60"/>
        <v>2029107.5468768501</v>
      </c>
      <c r="M358" s="37">
        <f t="shared" si="61"/>
        <v>1895050.5969179738</v>
      </c>
      <c r="N358" s="41">
        <f>'jan-mar'!M358</f>
        <v>1854820.5138145094</v>
      </c>
      <c r="O358" s="41">
        <f t="shared" si="62"/>
        <v>40230.083103464451</v>
      </c>
    </row>
    <row r="359" spans="1:15" s="34" customFormat="1" x14ac:dyDescent="0.2">
      <c r="A359" s="33">
        <v>5440</v>
      </c>
      <c r="B359" s="34" t="s">
        <v>349</v>
      </c>
      <c r="C359" s="36">
        <v>9035052</v>
      </c>
      <c r="D359" s="36">
        <f>jan!D359</f>
        <v>906</v>
      </c>
      <c r="E359" s="37">
        <f t="shared" si="53"/>
        <v>9972.4635761589398</v>
      </c>
      <c r="F359" s="38">
        <f t="shared" si="54"/>
        <v>0.89565062534841988</v>
      </c>
      <c r="G359" s="39">
        <f t="shared" si="55"/>
        <v>697.11580059670996</v>
      </c>
      <c r="H359" s="39">
        <f t="shared" si="56"/>
        <v>16.949570147709707</v>
      </c>
      <c r="I359" s="66">
        <f t="shared" si="57"/>
        <v>714.06537074441962</v>
      </c>
      <c r="J359" s="81">
        <f t="shared" si="58"/>
        <v>-126.82776722694076</v>
      </c>
      <c r="K359" s="37">
        <f t="shared" si="59"/>
        <v>587.23760351747887</v>
      </c>
      <c r="L359" s="37">
        <f t="shared" si="60"/>
        <v>646943.22589444416</v>
      </c>
      <c r="M359" s="37">
        <f t="shared" si="61"/>
        <v>532037.26878683583</v>
      </c>
      <c r="N359" s="41">
        <f>'jan-mar'!M359</f>
        <v>663780.861841009</v>
      </c>
      <c r="O359" s="41">
        <f t="shared" si="62"/>
        <v>-131743.59305417317</v>
      </c>
    </row>
    <row r="360" spans="1:15" s="34" customFormat="1" x14ac:dyDescent="0.2">
      <c r="A360" s="33">
        <v>5441</v>
      </c>
      <c r="B360" s="34" t="s">
        <v>389</v>
      </c>
      <c r="C360" s="36">
        <v>25101215</v>
      </c>
      <c r="D360" s="36">
        <f>jan!D360</f>
        <v>2821</v>
      </c>
      <c r="E360" s="37">
        <f t="shared" si="53"/>
        <v>8897.9847571783048</v>
      </c>
      <c r="F360" s="38">
        <f t="shared" si="54"/>
        <v>0.7991491321322064</v>
      </c>
      <c r="G360" s="39">
        <f t="shared" si="55"/>
        <v>1341.803091985091</v>
      </c>
      <c r="H360" s="39">
        <f t="shared" si="56"/>
        <v>393.01715679093195</v>
      </c>
      <c r="I360" s="66">
        <f t="shared" si="57"/>
        <v>1734.8202487760229</v>
      </c>
      <c r="J360" s="81">
        <f t="shared" si="58"/>
        <v>-126.82776722694076</v>
      </c>
      <c r="K360" s="37">
        <f t="shared" si="59"/>
        <v>1607.9924815490822</v>
      </c>
      <c r="L360" s="37">
        <f t="shared" si="60"/>
        <v>4893927.921797161</v>
      </c>
      <c r="M360" s="37">
        <f t="shared" si="61"/>
        <v>4536146.7904499611</v>
      </c>
      <c r="N360" s="41">
        <f>'jan-mar'!M360</f>
        <v>3959933.6726307762</v>
      </c>
      <c r="O360" s="41">
        <f t="shared" si="62"/>
        <v>576213.1178191849</v>
      </c>
    </row>
    <row r="361" spans="1:15" s="34" customFormat="1" x14ac:dyDescent="0.2">
      <c r="A361" s="33">
        <v>5442</v>
      </c>
      <c r="B361" s="34" t="s">
        <v>390</v>
      </c>
      <c r="C361" s="36">
        <v>6932413</v>
      </c>
      <c r="D361" s="36">
        <f>jan!D361</f>
        <v>854</v>
      </c>
      <c r="E361" s="37">
        <f t="shared" si="53"/>
        <v>8117.5796252927403</v>
      </c>
      <c r="F361" s="38">
        <f t="shared" si="54"/>
        <v>0.72905909479484854</v>
      </c>
      <c r="G361" s="39">
        <f t="shared" si="55"/>
        <v>1810.0461711164296</v>
      </c>
      <c r="H361" s="39">
        <f t="shared" si="56"/>
        <v>666.15895295087944</v>
      </c>
      <c r="I361" s="66">
        <f t="shared" si="57"/>
        <v>2476.205124067309</v>
      </c>
      <c r="J361" s="81">
        <f t="shared" si="58"/>
        <v>-126.82776722694076</v>
      </c>
      <c r="K361" s="37">
        <f t="shared" si="59"/>
        <v>2349.3773568403681</v>
      </c>
      <c r="L361" s="37">
        <f t="shared" si="60"/>
        <v>2114679.1759534818</v>
      </c>
      <c r="M361" s="37">
        <f t="shared" si="61"/>
        <v>2006368.2627416744</v>
      </c>
      <c r="N361" s="41">
        <f>'jan-mar'!M361</f>
        <v>1703162.9999031145</v>
      </c>
      <c r="O361" s="41">
        <f t="shared" si="62"/>
        <v>303205.26283855992</v>
      </c>
    </row>
    <row r="362" spans="1:15" s="34" customFormat="1" x14ac:dyDescent="0.2">
      <c r="A362" s="33">
        <v>5443</v>
      </c>
      <c r="B362" s="34" t="s">
        <v>350</v>
      </c>
      <c r="C362" s="36">
        <v>21633907</v>
      </c>
      <c r="D362" s="36">
        <f>jan!D362</f>
        <v>2165</v>
      </c>
      <c r="E362" s="37">
        <f t="shared" si="53"/>
        <v>9992.5667436489603</v>
      </c>
      <c r="F362" s="38">
        <f t="shared" si="54"/>
        <v>0.89745613853945982</v>
      </c>
      <c r="G362" s="39">
        <f t="shared" si="55"/>
        <v>685.05390010269764</v>
      </c>
      <c r="H362" s="39">
        <f t="shared" si="56"/>
        <v>9.9134615262025356</v>
      </c>
      <c r="I362" s="66">
        <f t="shared" si="57"/>
        <v>694.96736162890022</v>
      </c>
      <c r="J362" s="81">
        <f t="shared" si="58"/>
        <v>-126.82776722694076</v>
      </c>
      <c r="K362" s="37">
        <f t="shared" si="59"/>
        <v>568.13959440195947</v>
      </c>
      <c r="L362" s="37">
        <f t="shared" si="60"/>
        <v>1504604.3379265689</v>
      </c>
      <c r="M362" s="37">
        <f t="shared" si="61"/>
        <v>1230022.2218802422</v>
      </c>
      <c r="N362" s="41">
        <f>'jan-mar'!M362</f>
        <v>973217.95304365933</v>
      </c>
      <c r="O362" s="41">
        <f t="shared" si="62"/>
        <v>256804.26883658289</v>
      </c>
    </row>
    <row r="363" spans="1:15" s="34" customFormat="1" x14ac:dyDescent="0.2">
      <c r="A363" s="33">
        <v>5444</v>
      </c>
      <c r="B363" s="34" t="s">
        <v>351</v>
      </c>
      <c r="C363" s="36">
        <v>98705599</v>
      </c>
      <c r="D363" s="36">
        <f>jan!D363</f>
        <v>9925</v>
      </c>
      <c r="E363" s="37">
        <f t="shared" si="53"/>
        <v>9945.1485138539047</v>
      </c>
      <c r="F363" s="38">
        <f t="shared" si="54"/>
        <v>0.89319739476521443</v>
      </c>
      <c r="G363" s="39">
        <f>(E$365-E363)*0.6</f>
        <v>713.50483797973095</v>
      </c>
      <c r="H363" s="39">
        <f>IF(E363&gt;=E$365*0.9,0,IF(E363&lt;0.9*E$365,(E$365*0.9-E363)*0.35))</f>
        <v>26.509841954471995</v>
      </c>
      <c r="I363" s="66">
        <f t="shared" si="57"/>
        <v>740.01467993420295</v>
      </c>
      <c r="J363" s="81">
        <f t="shared" si="58"/>
        <v>-126.82776722694076</v>
      </c>
      <c r="K363" s="37">
        <f>I363+J363</f>
        <v>613.18691270726219</v>
      </c>
      <c r="L363" s="37">
        <f t="shared" si="60"/>
        <v>7344645.6983469641</v>
      </c>
      <c r="M363" s="37">
        <f t="shared" si="61"/>
        <v>6085880.1086195773</v>
      </c>
      <c r="N363" s="41">
        <f>'jan-mar'!M363</f>
        <v>5687020.522761602</v>
      </c>
      <c r="O363" s="41">
        <f t="shared" si="62"/>
        <v>398859.5858579753</v>
      </c>
    </row>
    <row r="364" spans="1:15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58" customFormat="1" ht="13.5" thickBot="1" x14ac:dyDescent="0.25">
      <c r="A365" s="42"/>
      <c r="B365" s="42" t="s">
        <v>32</v>
      </c>
      <c r="C365" s="43">
        <f>SUM(C8:C363)</f>
        <v>60406709865</v>
      </c>
      <c r="D365" s="44">
        <f>SUM(D8:D363)</f>
        <v>5425270</v>
      </c>
      <c r="E365" s="44">
        <f>(C365)/D365</f>
        <v>11134.323243820123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SUM(L8:L363)</f>
        <v>688074880.70330489</v>
      </c>
      <c r="M365" s="44">
        <f>SUM(M8:M363)</f>
        <v>5.2154064178466797E-8</v>
      </c>
      <c r="N365" s="44">
        <f>'jan-mar'!M365</f>
        <v>-1.8114224076271057E-6</v>
      </c>
      <c r="O365" s="44">
        <f t="shared" ref="O365" si="63">M365-N365</f>
        <v>1.8635764718055725E-6</v>
      </c>
    </row>
    <row r="366" spans="1:15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49"/>
    </row>
    <row r="367" spans="1:15" s="34" customFormat="1" x14ac:dyDescent="0.2">
      <c r="A367" s="50" t="s">
        <v>33</v>
      </c>
      <c r="B367" s="50"/>
      <c r="C367" s="50"/>
      <c r="D367" s="51">
        <f>L365</f>
        <v>688074880.70330489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-126.82776722694076</v>
      </c>
      <c r="J367" s="55" t="s">
        <v>36</v>
      </c>
      <c r="M367" s="5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67"/>
  <sheetViews>
    <sheetView zoomScale="90" zoomScaleNormal="90" workbookViewId="0">
      <pane xSplit="2" ySplit="7" topLeftCell="C321" activePane="bottomRight" state="frozen"/>
      <selection activeCell="K24" sqref="K24"/>
      <selection pane="topRight" activeCell="K24" sqref="K24"/>
      <selection pane="bottomLeft" activeCell="K24" sqref="K24"/>
      <selection pane="bottomRight" activeCell="R5" sqref="R5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3" width="14.140625" style="2" customWidth="1"/>
    <col min="4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1" width="11.42578125" style="2" customWidth="1"/>
    <col min="12" max="13" width="13.5703125" style="2" bestFit="1" customWidth="1"/>
    <col min="14" max="15" width="12.140625" style="2" bestFit="1" customWidth="1"/>
    <col min="16" max="16" width="6.42578125" style="2" customWidth="1"/>
    <col min="17" max="20" width="6.42578125" style="4" customWidth="1"/>
    <col min="21" max="16384" width="6.42578125" style="2"/>
  </cols>
  <sheetData>
    <row r="1" spans="1:20" ht="22.5" customHeight="1" x14ac:dyDescent="0.2">
      <c r="A1" s="84" t="s">
        <v>430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20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431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20" x14ac:dyDescent="0.2">
      <c r="A3" s="87"/>
      <c r="B3" s="87"/>
      <c r="C3" s="8" t="s">
        <v>42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38</v>
      </c>
      <c r="O4" s="17" t="s">
        <v>39</v>
      </c>
    </row>
    <row r="5" spans="1:20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37</v>
      </c>
      <c r="N5" s="27"/>
      <c r="O5" s="27"/>
      <c r="Q5" s="4"/>
      <c r="R5" s="79" t="s">
        <v>423</v>
      </c>
      <c r="S5" s="4"/>
      <c r="T5" s="4"/>
    </row>
    <row r="6" spans="1:20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  <c r="Q6" s="4"/>
      <c r="R6" s="4"/>
      <c r="S6" s="4"/>
      <c r="T6" s="4"/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2">
      <c r="A8" s="33">
        <v>301</v>
      </c>
      <c r="B8" s="34" t="s">
        <v>90</v>
      </c>
      <c r="C8" s="36">
        <v>10053524799</v>
      </c>
      <c r="D8" s="36">
        <f>jan!D8</f>
        <v>699827</v>
      </c>
      <c r="E8" s="37">
        <f>(C8)/D8</f>
        <v>14365.728671514531</v>
      </c>
      <c r="F8" s="38">
        <f t="shared" ref="F8" si="1">IF(ISNUMBER(C8),E8/E$365,"")</f>
        <v>1.3380502994010093</v>
      </c>
      <c r="G8" s="39">
        <f>(E$365-E8)*0.6</f>
        <v>-2177.6485745086575</v>
      </c>
      <c r="H8" s="39">
        <f t="shared" ref="H8" si="2">IF(E8&gt;=E$365*0.9,0,IF(E8&lt;0.9*E$365,(E$365*0.9-E8)*0.35))</f>
        <v>0</v>
      </c>
      <c r="I8" s="66">
        <f>G8+H8</f>
        <v>-2177.6485745086575</v>
      </c>
      <c r="J8" s="81">
        <f>I$367</f>
        <v>-115.74089027365953</v>
      </c>
      <c r="K8" s="37">
        <f>I8+J8</f>
        <v>-2293.3894647823172</v>
      </c>
      <c r="L8" s="37">
        <f>(I8*D8)</f>
        <v>-1523977268.9526703</v>
      </c>
      <c r="M8" s="37">
        <f>(K8*D8)</f>
        <v>-1604975868.9702146</v>
      </c>
      <c r="N8" s="41">
        <f>'jan-feb'!M8</f>
        <v>-610244128.07905757</v>
      </c>
      <c r="O8" s="41">
        <f>M8-N8</f>
        <v>-994731740.89115703</v>
      </c>
      <c r="Q8" s="4"/>
      <c r="R8" s="4"/>
      <c r="S8" s="4"/>
      <c r="T8" s="4"/>
    </row>
    <row r="9" spans="1:20" s="34" customFormat="1" x14ac:dyDescent="0.2">
      <c r="A9" s="33">
        <v>1101</v>
      </c>
      <c r="B9" s="34" t="s">
        <v>204</v>
      </c>
      <c r="C9" s="36">
        <v>163640356</v>
      </c>
      <c r="D9" s="36">
        <f>jan!D9</f>
        <v>14860</v>
      </c>
      <c r="E9" s="37">
        <f t="shared" ref="E9:E72" si="3">(C9)/D9</f>
        <v>11012.137012113055</v>
      </c>
      <c r="F9" s="38">
        <f t="shared" ref="F9:F72" si="4">IF(ISNUMBER(C9),E9/E$365,"")</f>
        <v>1.025690625448056</v>
      </c>
      <c r="G9" s="39">
        <f t="shared" ref="G9:G72" si="5">(E$365-E9)*0.6</f>
        <v>-165.49357886777179</v>
      </c>
      <c r="H9" s="39">
        <f t="shared" ref="H9:H72" si="6">IF(E9&gt;=E$365*0.9,0,IF(E9&lt;0.9*E$365,(E$365*0.9-E9)*0.35))</f>
        <v>0</v>
      </c>
      <c r="I9" s="66">
        <f t="shared" ref="I9:I72" si="7">G9+H9</f>
        <v>-165.49357886777179</v>
      </c>
      <c r="J9" s="81">
        <f t="shared" ref="J9:J72" si="8">I$367</f>
        <v>-115.74089027365953</v>
      </c>
      <c r="K9" s="37">
        <f t="shared" ref="K9:K72" si="9">I9+J9</f>
        <v>-281.2344691414313</v>
      </c>
      <c r="L9" s="37">
        <f t="shared" ref="L9:L72" si="10">(I9*D9)</f>
        <v>-2459234.5819750889</v>
      </c>
      <c r="M9" s="37">
        <f t="shared" ref="M9:M72" si="11">(K9*D9)</f>
        <v>-4179144.2114416691</v>
      </c>
      <c r="N9" s="41">
        <f>'jan-feb'!M9</f>
        <v>-3743418.1245673504</v>
      </c>
      <c r="O9" s="41">
        <f t="shared" ref="O9:O72" si="12">M9-N9</f>
        <v>-435726.08687431877</v>
      </c>
      <c r="Q9" s="4"/>
      <c r="R9" s="4"/>
      <c r="S9" s="4"/>
      <c r="T9" s="4"/>
    </row>
    <row r="10" spans="1:20" s="34" customFormat="1" x14ac:dyDescent="0.2">
      <c r="A10" s="33">
        <v>1103</v>
      </c>
      <c r="B10" s="34" t="s">
        <v>206</v>
      </c>
      <c r="C10" s="36">
        <v>1917922281</v>
      </c>
      <c r="D10" s="36">
        <f>jan!D10</f>
        <v>144699</v>
      </c>
      <c r="E10" s="37">
        <f t="shared" si="3"/>
        <v>13254.564862231253</v>
      </c>
      <c r="F10" s="38">
        <f t="shared" si="4"/>
        <v>1.2345544655528327</v>
      </c>
      <c r="G10" s="39">
        <f t="shared" si="5"/>
        <v>-1510.9502889386906</v>
      </c>
      <c r="H10" s="39">
        <f t="shared" si="6"/>
        <v>0</v>
      </c>
      <c r="I10" s="66">
        <f t="shared" si="7"/>
        <v>-1510.9502889386906</v>
      </c>
      <c r="J10" s="81">
        <f t="shared" si="8"/>
        <v>-115.74089027365953</v>
      </c>
      <c r="K10" s="37">
        <f t="shared" si="9"/>
        <v>-1626.6911792123501</v>
      </c>
      <c r="L10" s="37">
        <f t="shared" si="10"/>
        <v>-218632995.85913959</v>
      </c>
      <c r="M10" s="37">
        <f t="shared" si="11"/>
        <v>-235380586.94084784</v>
      </c>
      <c r="N10" s="41">
        <f>'jan-feb'!M10</f>
        <v>-72981448.108961716</v>
      </c>
      <c r="O10" s="41">
        <f t="shared" si="12"/>
        <v>-162399138.83188611</v>
      </c>
      <c r="Q10" s="4"/>
      <c r="R10" s="4"/>
      <c r="S10" s="4"/>
      <c r="T10" s="4"/>
    </row>
    <row r="11" spans="1:20" s="34" customFormat="1" x14ac:dyDescent="0.2">
      <c r="A11" s="33">
        <v>1106</v>
      </c>
      <c r="B11" s="34" t="s">
        <v>207</v>
      </c>
      <c r="C11" s="36">
        <v>406934238</v>
      </c>
      <c r="D11" s="36">
        <f>jan!D11</f>
        <v>37444</v>
      </c>
      <c r="E11" s="37">
        <f t="shared" si="3"/>
        <v>10867.808941352419</v>
      </c>
      <c r="F11" s="38">
        <f t="shared" si="4"/>
        <v>1.0122476443985691</v>
      </c>
      <c r="G11" s="39">
        <f t="shared" si="5"/>
        <v>-78.896736411390521</v>
      </c>
      <c r="H11" s="39">
        <f t="shared" si="6"/>
        <v>0</v>
      </c>
      <c r="I11" s="66">
        <f t="shared" si="7"/>
        <v>-78.896736411390521</v>
      </c>
      <c r="J11" s="81">
        <f t="shared" si="8"/>
        <v>-115.74089027365953</v>
      </c>
      <c r="K11" s="37">
        <f t="shared" si="9"/>
        <v>-194.63762668505007</v>
      </c>
      <c r="L11" s="37">
        <f t="shared" si="10"/>
        <v>-2954209.3981881067</v>
      </c>
      <c r="M11" s="37">
        <f t="shared" si="11"/>
        <v>-7288011.2935950151</v>
      </c>
      <c r="N11" s="41">
        <f>'jan-feb'!M11</f>
        <v>-8045560.9105450772</v>
      </c>
      <c r="O11" s="41">
        <f t="shared" si="12"/>
        <v>757549.6169500621</v>
      </c>
      <c r="Q11" s="4"/>
      <c r="R11" s="4"/>
      <c r="S11" s="4"/>
      <c r="T11" s="4"/>
    </row>
    <row r="12" spans="1:20" s="34" customFormat="1" x14ac:dyDescent="0.2">
      <c r="A12" s="33">
        <v>1108</v>
      </c>
      <c r="B12" s="34" t="s">
        <v>205</v>
      </c>
      <c r="C12" s="36">
        <v>881151159</v>
      </c>
      <c r="D12" s="36">
        <f>jan!D12</f>
        <v>81305</v>
      </c>
      <c r="E12" s="37">
        <f t="shared" si="3"/>
        <v>10837.601119242359</v>
      </c>
      <c r="F12" s="38">
        <f t="shared" si="4"/>
        <v>1.0094340324793376</v>
      </c>
      <c r="G12" s="39">
        <f t="shared" si="5"/>
        <v>-60.772043145354473</v>
      </c>
      <c r="H12" s="39">
        <f t="shared" si="6"/>
        <v>0</v>
      </c>
      <c r="I12" s="66">
        <f t="shared" si="7"/>
        <v>-60.772043145354473</v>
      </c>
      <c r="J12" s="81">
        <f t="shared" si="8"/>
        <v>-115.74089027365953</v>
      </c>
      <c r="K12" s="37">
        <f t="shared" si="9"/>
        <v>-176.51293341901402</v>
      </c>
      <c r="L12" s="37">
        <f t="shared" si="10"/>
        <v>-4941070.9679330457</v>
      </c>
      <c r="M12" s="37">
        <f t="shared" si="11"/>
        <v>-14351384.051632935</v>
      </c>
      <c r="N12" s="41">
        <f>'jan-feb'!M12</f>
        <v>-2658143.0632536034</v>
      </c>
      <c r="O12" s="41">
        <f t="shared" si="12"/>
        <v>-11693240.988379331</v>
      </c>
      <c r="Q12" s="4"/>
      <c r="R12" s="4"/>
      <c r="S12" s="4"/>
      <c r="T12" s="4"/>
    </row>
    <row r="13" spans="1:20" s="34" customFormat="1" x14ac:dyDescent="0.2">
      <c r="A13" s="33">
        <v>1111</v>
      </c>
      <c r="B13" s="34" t="s">
        <v>208</v>
      </c>
      <c r="C13" s="36">
        <v>28695590</v>
      </c>
      <c r="D13" s="36">
        <f>jan!D13</f>
        <v>3281</v>
      </c>
      <c r="E13" s="37">
        <f t="shared" si="3"/>
        <v>8745.9890277354461</v>
      </c>
      <c r="F13" s="38">
        <f t="shared" si="4"/>
        <v>0.81461744856173679</v>
      </c>
      <c r="G13" s="39">
        <f t="shared" si="5"/>
        <v>1194.1952117587934</v>
      </c>
      <c r="H13" s="39">
        <f t="shared" si="6"/>
        <v>320.84287020262582</v>
      </c>
      <c r="I13" s="66">
        <f t="shared" si="7"/>
        <v>1515.0380819614193</v>
      </c>
      <c r="J13" s="81">
        <f t="shared" si="8"/>
        <v>-115.74089027365953</v>
      </c>
      <c r="K13" s="37">
        <f t="shared" si="9"/>
        <v>1399.2971916877598</v>
      </c>
      <c r="L13" s="37">
        <f t="shared" si="10"/>
        <v>4970839.946915417</v>
      </c>
      <c r="M13" s="37">
        <f t="shared" si="11"/>
        <v>4591094.0859275395</v>
      </c>
      <c r="N13" s="41">
        <f>'jan-feb'!M13</f>
        <v>1600057.8843771515</v>
      </c>
      <c r="O13" s="41">
        <f t="shared" si="12"/>
        <v>2991036.2015503878</v>
      </c>
      <c r="Q13" s="4"/>
      <c r="R13" s="4"/>
      <c r="S13" s="4"/>
      <c r="T13" s="4"/>
    </row>
    <row r="14" spans="1:20" s="34" customFormat="1" x14ac:dyDescent="0.2">
      <c r="A14" s="33">
        <v>1112</v>
      </c>
      <c r="B14" s="34" t="s">
        <v>209</v>
      </c>
      <c r="C14" s="36">
        <v>26779605</v>
      </c>
      <c r="D14" s="36">
        <f>jan!D14</f>
        <v>3178</v>
      </c>
      <c r="E14" s="37">
        <f t="shared" si="3"/>
        <v>8426.5591567023293</v>
      </c>
      <c r="F14" s="38">
        <f t="shared" si="4"/>
        <v>0.7848651648908781</v>
      </c>
      <c r="G14" s="39">
        <f t="shared" si="5"/>
        <v>1385.8531343786635</v>
      </c>
      <c r="H14" s="39">
        <f t="shared" si="6"/>
        <v>432.6433250642167</v>
      </c>
      <c r="I14" s="66">
        <f t="shared" si="7"/>
        <v>1818.4964594428802</v>
      </c>
      <c r="J14" s="81">
        <f t="shared" si="8"/>
        <v>-115.74089027365953</v>
      </c>
      <c r="K14" s="37">
        <f t="shared" si="9"/>
        <v>1702.7555691692207</v>
      </c>
      <c r="L14" s="37">
        <f t="shared" si="10"/>
        <v>5779181.7481094729</v>
      </c>
      <c r="M14" s="37">
        <f t="shared" si="11"/>
        <v>5411357.1988197835</v>
      </c>
      <c r="N14" s="41">
        <f>'jan-feb'!M14</f>
        <v>2112190.9721428198</v>
      </c>
      <c r="O14" s="41">
        <f t="shared" si="12"/>
        <v>3299166.2266769637</v>
      </c>
      <c r="Q14" s="4"/>
      <c r="R14" s="4"/>
      <c r="S14" s="4"/>
      <c r="T14" s="4"/>
    </row>
    <row r="15" spans="1:20" s="34" customFormat="1" x14ac:dyDescent="0.2">
      <c r="A15" s="33">
        <v>1114</v>
      </c>
      <c r="B15" s="34" t="s">
        <v>210</v>
      </c>
      <c r="C15" s="36">
        <v>27265729</v>
      </c>
      <c r="D15" s="36">
        <f>jan!D15</f>
        <v>2789</v>
      </c>
      <c r="E15" s="37">
        <f t="shared" si="3"/>
        <v>9776.1667264252428</v>
      </c>
      <c r="F15" s="38">
        <f t="shared" si="4"/>
        <v>0.91057008762983926</v>
      </c>
      <c r="G15" s="39">
        <f t="shared" si="5"/>
        <v>576.0885925449154</v>
      </c>
      <c r="H15" s="39">
        <f t="shared" si="6"/>
        <v>0</v>
      </c>
      <c r="I15" s="66">
        <f t="shared" si="7"/>
        <v>576.0885925449154</v>
      </c>
      <c r="J15" s="81">
        <f t="shared" si="8"/>
        <v>-115.74089027365953</v>
      </c>
      <c r="K15" s="37">
        <f t="shared" si="9"/>
        <v>460.34770227125586</v>
      </c>
      <c r="L15" s="37">
        <f t="shared" si="10"/>
        <v>1606711.084607769</v>
      </c>
      <c r="M15" s="37">
        <f t="shared" si="11"/>
        <v>1283909.7416345326</v>
      </c>
      <c r="N15" s="41">
        <f>'jan-feb'!M15</f>
        <v>324154.35250213015</v>
      </c>
      <c r="O15" s="41">
        <f t="shared" si="12"/>
        <v>959755.38913240237</v>
      </c>
      <c r="Q15" s="4"/>
      <c r="R15" s="4"/>
      <c r="S15" s="4"/>
      <c r="T15" s="4"/>
    </row>
    <row r="16" spans="1:20" s="34" customFormat="1" x14ac:dyDescent="0.2">
      <c r="A16" s="33">
        <v>1119</v>
      </c>
      <c r="B16" s="34" t="s">
        <v>211</v>
      </c>
      <c r="C16" s="36">
        <v>167135310</v>
      </c>
      <c r="D16" s="36">
        <f>jan!D16</f>
        <v>19296</v>
      </c>
      <c r="E16" s="37">
        <f t="shared" si="3"/>
        <v>8661.6557835820895</v>
      </c>
      <c r="F16" s="38">
        <f t="shared" si="4"/>
        <v>0.80676249562693647</v>
      </c>
      <c r="G16" s="39">
        <f t="shared" si="5"/>
        <v>1244.7951582508074</v>
      </c>
      <c r="H16" s="39">
        <f t="shared" si="6"/>
        <v>350.3595056563006</v>
      </c>
      <c r="I16" s="66">
        <f t="shared" si="7"/>
        <v>1595.154663907108</v>
      </c>
      <c r="J16" s="81">
        <f t="shared" si="8"/>
        <v>-115.74089027365953</v>
      </c>
      <c r="K16" s="37">
        <f t="shared" si="9"/>
        <v>1479.4137736334485</v>
      </c>
      <c r="L16" s="37">
        <f t="shared" si="10"/>
        <v>30780104.394751556</v>
      </c>
      <c r="M16" s="37">
        <f t="shared" si="11"/>
        <v>28546768.176031023</v>
      </c>
      <c r="N16" s="41">
        <f>'jan-feb'!M16</f>
        <v>13371856.121103795</v>
      </c>
      <c r="O16" s="41">
        <f t="shared" si="12"/>
        <v>15174912.054927228</v>
      </c>
      <c r="Q16" s="4"/>
      <c r="R16" s="4"/>
      <c r="S16" s="4"/>
      <c r="T16" s="4"/>
    </row>
    <row r="17" spans="1:20" s="34" customFormat="1" x14ac:dyDescent="0.2">
      <c r="A17" s="33">
        <v>1120</v>
      </c>
      <c r="B17" s="34" t="s">
        <v>212</v>
      </c>
      <c r="C17" s="36">
        <v>199902630</v>
      </c>
      <c r="D17" s="36">
        <f>jan!D17</f>
        <v>20163</v>
      </c>
      <c r="E17" s="37">
        <f t="shared" si="3"/>
        <v>9914.3297128403519</v>
      </c>
      <c r="F17" s="38">
        <f t="shared" si="4"/>
        <v>0.92343884142340404</v>
      </c>
      <c r="G17" s="39">
        <f t="shared" si="5"/>
        <v>493.19080069584993</v>
      </c>
      <c r="H17" s="39">
        <f t="shared" si="6"/>
        <v>0</v>
      </c>
      <c r="I17" s="66">
        <f t="shared" si="7"/>
        <v>493.19080069584993</v>
      </c>
      <c r="J17" s="81">
        <f t="shared" si="8"/>
        <v>-115.74089027365953</v>
      </c>
      <c r="K17" s="37">
        <f t="shared" si="9"/>
        <v>377.44991042219038</v>
      </c>
      <c r="L17" s="37">
        <f t="shared" si="10"/>
        <v>9944206.114430422</v>
      </c>
      <c r="M17" s="37">
        <f t="shared" si="11"/>
        <v>7610522.5438426249</v>
      </c>
      <c r="N17" s="41">
        <f>'jan-feb'!M17</f>
        <v>4777501.1945860311</v>
      </c>
      <c r="O17" s="41">
        <f t="shared" si="12"/>
        <v>2833021.3492565937</v>
      </c>
      <c r="Q17" s="4"/>
      <c r="R17" s="4"/>
      <c r="S17" s="4"/>
      <c r="T17" s="4"/>
    </row>
    <row r="18" spans="1:20" s="34" customFormat="1" x14ac:dyDescent="0.2">
      <c r="A18" s="33">
        <v>1121</v>
      </c>
      <c r="B18" s="34" t="s">
        <v>213</v>
      </c>
      <c r="C18" s="36">
        <v>206192890</v>
      </c>
      <c r="D18" s="36">
        <f>jan!D18</f>
        <v>19353</v>
      </c>
      <c r="E18" s="37">
        <f t="shared" si="3"/>
        <v>10654.311476256911</v>
      </c>
      <c r="F18" s="38">
        <f t="shared" si="4"/>
        <v>0.9923620991801877</v>
      </c>
      <c r="G18" s="39">
        <f t="shared" si="5"/>
        <v>49.201742645914415</v>
      </c>
      <c r="H18" s="39">
        <f t="shared" si="6"/>
        <v>0</v>
      </c>
      <c r="I18" s="66">
        <f t="shared" si="7"/>
        <v>49.201742645914415</v>
      </c>
      <c r="J18" s="81">
        <f t="shared" si="8"/>
        <v>-115.74089027365953</v>
      </c>
      <c r="K18" s="37">
        <f t="shared" si="9"/>
        <v>-66.539147627745109</v>
      </c>
      <c r="L18" s="37">
        <f t="shared" si="10"/>
        <v>952201.32542638166</v>
      </c>
      <c r="M18" s="37">
        <f t="shared" si="11"/>
        <v>-1287732.124039751</v>
      </c>
      <c r="N18" s="41">
        <f>'jan-feb'!M18</f>
        <v>-814968.20373835752</v>
      </c>
      <c r="O18" s="41">
        <f t="shared" si="12"/>
        <v>-472763.92030139349</v>
      </c>
      <c r="Q18" s="4"/>
      <c r="R18" s="4"/>
      <c r="S18" s="4"/>
      <c r="T18" s="4"/>
    </row>
    <row r="19" spans="1:20" s="34" customFormat="1" x14ac:dyDescent="0.2">
      <c r="A19" s="33">
        <v>1122</v>
      </c>
      <c r="B19" s="34" t="s">
        <v>214</v>
      </c>
      <c r="C19" s="36">
        <v>112770524</v>
      </c>
      <c r="D19" s="36">
        <f>jan!D19</f>
        <v>12131</v>
      </c>
      <c r="E19" s="37">
        <f t="shared" si="3"/>
        <v>9296.0616602093814</v>
      </c>
      <c r="F19" s="38">
        <f t="shared" si="4"/>
        <v>0.86585222177818333</v>
      </c>
      <c r="G19" s="39">
        <f t="shared" si="5"/>
        <v>864.15163227443225</v>
      </c>
      <c r="H19" s="39">
        <f t="shared" si="6"/>
        <v>128.31744883674847</v>
      </c>
      <c r="I19" s="66">
        <f t="shared" si="7"/>
        <v>992.46908111118069</v>
      </c>
      <c r="J19" s="81">
        <f t="shared" si="8"/>
        <v>-115.74089027365953</v>
      </c>
      <c r="K19" s="37">
        <f t="shared" si="9"/>
        <v>876.7281908375212</v>
      </c>
      <c r="L19" s="37">
        <f t="shared" si="10"/>
        <v>12039642.422959734</v>
      </c>
      <c r="M19" s="37">
        <f t="shared" si="11"/>
        <v>10635589.683049969</v>
      </c>
      <c r="N19" s="41">
        <f>'jan-feb'!M19</f>
        <v>2986488.0860649943</v>
      </c>
      <c r="O19" s="41">
        <f t="shared" si="12"/>
        <v>7649101.596984975</v>
      </c>
      <c r="Q19" s="4"/>
      <c r="R19" s="4"/>
      <c r="S19" s="4"/>
      <c r="T19" s="4"/>
    </row>
    <row r="20" spans="1:20" s="34" customFormat="1" x14ac:dyDescent="0.2">
      <c r="A20" s="33">
        <v>1124</v>
      </c>
      <c r="B20" s="34" t="s">
        <v>215</v>
      </c>
      <c r="C20" s="36">
        <v>375182253</v>
      </c>
      <c r="D20" s="36">
        <f>jan!D20</f>
        <v>27568</v>
      </c>
      <c r="E20" s="37">
        <f t="shared" si="3"/>
        <v>13609.338834881022</v>
      </c>
      <c r="F20" s="38">
        <f t="shared" si="4"/>
        <v>1.2675987636304507</v>
      </c>
      <c r="G20" s="39">
        <f t="shared" si="5"/>
        <v>-1723.8146725285521</v>
      </c>
      <c r="H20" s="39">
        <f t="shared" si="6"/>
        <v>0</v>
      </c>
      <c r="I20" s="66">
        <f t="shared" si="7"/>
        <v>-1723.8146725285521</v>
      </c>
      <c r="J20" s="81">
        <f t="shared" si="8"/>
        <v>-115.74089027365953</v>
      </c>
      <c r="K20" s="37">
        <f t="shared" si="9"/>
        <v>-1839.5555628022116</v>
      </c>
      <c r="L20" s="37">
        <f t="shared" si="10"/>
        <v>-47522122.892267123</v>
      </c>
      <c r="M20" s="37">
        <f t="shared" si="11"/>
        <v>-50712867.755331367</v>
      </c>
      <c r="N20" s="41">
        <f>'jan-feb'!M20</f>
        <v>-21549207.46641136</v>
      </c>
      <c r="O20" s="41">
        <f t="shared" si="12"/>
        <v>-29163660.288920008</v>
      </c>
      <c r="Q20" s="4"/>
      <c r="R20" s="4"/>
      <c r="S20" s="4"/>
      <c r="T20" s="4"/>
    </row>
    <row r="21" spans="1:20" s="34" customFormat="1" x14ac:dyDescent="0.2">
      <c r="A21" s="33">
        <v>1127</v>
      </c>
      <c r="B21" s="34" t="s">
        <v>216</v>
      </c>
      <c r="C21" s="36">
        <v>130207851</v>
      </c>
      <c r="D21" s="36">
        <f>jan!D21</f>
        <v>11454</v>
      </c>
      <c r="E21" s="37">
        <f t="shared" si="3"/>
        <v>11367.893399685699</v>
      </c>
      <c r="F21" s="38">
        <f t="shared" si="4"/>
        <v>1.0588264274522583</v>
      </c>
      <c r="G21" s="39">
        <f t="shared" si="5"/>
        <v>-378.94741141135853</v>
      </c>
      <c r="H21" s="39">
        <f t="shared" si="6"/>
        <v>0</v>
      </c>
      <c r="I21" s="66">
        <f t="shared" si="7"/>
        <v>-378.94741141135853</v>
      </c>
      <c r="J21" s="81">
        <f t="shared" si="8"/>
        <v>-115.74089027365953</v>
      </c>
      <c r="K21" s="37">
        <f t="shared" si="9"/>
        <v>-494.68830168501808</v>
      </c>
      <c r="L21" s="37">
        <f t="shared" si="10"/>
        <v>-4340463.6503057005</v>
      </c>
      <c r="M21" s="37">
        <f t="shared" si="11"/>
        <v>-5666159.8075001966</v>
      </c>
      <c r="N21" s="41">
        <f>'jan-feb'!M21</f>
        <v>-1594594.9333239899</v>
      </c>
      <c r="O21" s="41">
        <f t="shared" si="12"/>
        <v>-4071564.874176207</v>
      </c>
      <c r="Q21" s="4"/>
      <c r="R21" s="4"/>
      <c r="S21" s="4"/>
      <c r="T21" s="4"/>
    </row>
    <row r="22" spans="1:20" s="34" customFormat="1" x14ac:dyDescent="0.2">
      <c r="A22" s="33">
        <v>1130</v>
      </c>
      <c r="B22" s="34" t="s">
        <v>217</v>
      </c>
      <c r="C22" s="36">
        <v>129448792</v>
      </c>
      <c r="D22" s="36">
        <f>jan!D22</f>
        <v>13268</v>
      </c>
      <c r="E22" s="37">
        <f t="shared" si="3"/>
        <v>9756.466083810672</v>
      </c>
      <c r="F22" s="38">
        <f t="shared" si="4"/>
        <v>0.9087351336674212</v>
      </c>
      <c r="G22" s="39">
        <f t="shared" si="5"/>
        <v>587.90897811365789</v>
      </c>
      <c r="H22" s="39">
        <f t="shared" si="6"/>
        <v>0</v>
      </c>
      <c r="I22" s="66">
        <f t="shared" si="7"/>
        <v>587.90897811365789</v>
      </c>
      <c r="J22" s="81">
        <f t="shared" si="8"/>
        <v>-115.74089027365953</v>
      </c>
      <c r="K22" s="37">
        <f t="shared" si="9"/>
        <v>472.16808783999835</v>
      </c>
      <c r="L22" s="37">
        <f t="shared" si="10"/>
        <v>7800376.3216120126</v>
      </c>
      <c r="M22" s="37">
        <f t="shared" si="11"/>
        <v>6264726.1894610981</v>
      </c>
      <c r="N22" s="41">
        <f>'jan-feb'!M22</f>
        <v>1878410.4693432304</v>
      </c>
      <c r="O22" s="41">
        <f t="shared" si="12"/>
        <v>4386315.7201178679</v>
      </c>
      <c r="Q22" s="4"/>
      <c r="R22" s="4"/>
      <c r="S22" s="4"/>
      <c r="T22" s="4"/>
    </row>
    <row r="23" spans="1:20" s="34" customFormat="1" x14ac:dyDescent="0.2">
      <c r="A23" s="33">
        <v>1133</v>
      </c>
      <c r="B23" s="34" t="s">
        <v>218</v>
      </c>
      <c r="C23" s="36">
        <v>33836041</v>
      </c>
      <c r="D23" s="36">
        <f>jan!D23</f>
        <v>2534</v>
      </c>
      <c r="E23" s="37">
        <f t="shared" si="3"/>
        <v>13352.818074191002</v>
      </c>
      <c r="F23" s="38">
        <f t="shared" si="4"/>
        <v>1.2437059498030214</v>
      </c>
      <c r="G23" s="39">
        <f t="shared" si="5"/>
        <v>-1569.9022161145399</v>
      </c>
      <c r="H23" s="39">
        <f t="shared" si="6"/>
        <v>0</v>
      </c>
      <c r="I23" s="66">
        <f t="shared" si="7"/>
        <v>-1569.9022161145399</v>
      </c>
      <c r="J23" s="81">
        <f t="shared" si="8"/>
        <v>-115.74089027365953</v>
      </c>
      <c r="K23" s="37">
        <f t="shared" si="9"/>
        <v>-1685.6431063881994</v>
      </c>
      <c r="L23" s="37">
        <f t="shared" si="10"/>
        <v>-3978132.215634244</v>
      </c>
      <c r="M23" s="37">
        <f t="shared" si="11"/>
        <v>-4271419.6315876972</v>
      </c>
      <c r="N23" s="41">
        <f>'jan-feb'!M23</f>
        <v>-5475027.554377771</v>
      </c>
      <c r="O23" s="41">
        <f t="shared" si="12"/>
        <v>1203607.9227900738</v>
      </c>
      <c r="Q23" s="4"/>
      <c r="R23" s="4"/>
      <c r="S23" s="4"/>
      <c r="T23" s="4"/>
    </row>
    <row r="24" spans="1:20" s="34" customFormat="1" x14ac:dyDescent="0.2">
      <c r="A24" s="33">
        <v>1134</v>
      </c>
      <c r="B24" s="34" t="s">
        <v>219</v>
      </c>
      <c r="C24" s="36">
        <v>57457717</v>
      </c>
      <c r="D24" s="36">
        <f>jan!D24</f>
        <v>3784</v>
      </c>
      <c r="E24" s="37">
        <f t="shared" si="3"/>
        <v>15184.386099365751</v>
      </c>
      <c r="F24" s="38">
        <f t="shared" si="4"/>
        <v>1.4143015527478191</v>
      </c>
      <c r="G24" s="39">
        <f t="shared" si="5"/>
        <v>-2668.8430312193891</v>
      </c>
      <c r="H24" s="39">
        <f t="shared" si="6"/>
        <v>0</v>
      </c>
      <c r="I24" s="66">
        <f t="shared" si="7"/>
        <v>-2668.8430312193891</v>
      </c>
      <c r="J24" s="81">
        <f t="shared" si="8"/>
        <v>-115.74089027365953</v>
      </c>
      <c r="K24" s="37">
        <f t="shared" si="9"/>
        <v>-2784.5839214930488</v>
      </c>
      <c r="L24" s="37">
        <f t="shared" si="10"/>
        <v>-10098902.030134168</v>
      </c>
      <c r="M24" s="37">
        <f t="shared" si="11"/>
        <v>-10536865.558929697</v>
      </c>
      <c r="N24" s="41">
        <f>'jan-feb'!M24</f>
        <v>-12776001.418691983</v>
      </c>
      <c r="O24" s="41">
        <f t="shared" si="12"/>
        <v>2239135.8597622868</v>
      </c>
      <c r="Q24" s="4"/>
      <c r="R24" s="4"/>
      <c r="S24" s="4"/>
      <c r="T24" s="4"/>
    </row>
    <row r="25" spans="1:20" s="34" customFormat="1" x14ac:dyDescent="0.2">
      <c r="A25" s="33">
        <v>1135</v>
      </c>
      <c r="B25" s="34" t="s">
        <v>220</v>
      </c>
      <c r="C25" s="36">
        <v>47521314</v>
      </c>
      <c r="D25" s="36">
        <f>jan!D25</f>
        <v>4525</v>
      </c>
      <c r="E25" s="37">
        <f t="shared" si="3"/>
        <v>10501.947845303868</v>
      </c>
      <c r="F25" s="38">
        <f t="shared" si="4"/>
        <v>0.97817067132600632</v>
      </c>
      <c r="G25" s="39">
        <f t="shared" si="5"/>
        <v>140.6199212177402</v>
      </c>
      <c r="H25" s="39">
        <f t="shared" si="6"/>
        <v>0</v>
      </c>
      <c r="I25" s="66">
        <f t="shared" si="7"/>
        <v>140.6199212177402</v>
      </c>
      <c r="J25" s="81">
        <f t="shared" si="8"/>
        <v>-115.74089027365953</v>
      </c>
      <c r="K25" s="37">
        <f t="shared" si="9"/>
        <v>24.879030944080668</v>
      </c>
      <c r="L25" s="37">
        <f t="shared" si="10"/>
        <v>636305.14351027436</v>
      </c>
      <c r="M25" s="37">
        <f t="shared" si="11"/>
        <v>112577.61502196503</v>
      </c>
      <c r="N25" s="41">
        <f>'jan-feb'!M25</f>
        <v>-1403196.4328174475</v>
      </c>
      <c r="O25" s="41">
        <f t="shared" si="12"/>
        <v>1515774.0478394125</v>
      </c>
      <c r="Q25" s="4"/>
      <c r="R25" s="4"/>
      <c r="S25" s="4"/>
      <c r="T25" s="4"/>
    </row>
    <row r="26" spans="1:20" s="34" customFormat="1" x14ac:dyDescent="0.2">
      <c r="A26" s="33">
        <v>1144</v>
      </c>
      <c r="B26" s="34" t="s">
        <v>221</v>
      </c>
      <c r="C26" s="36">
        <v>4812932</v>
      </c>
      <c r="D26" s="36">
        <f>jan!D26</f>
        <v>523</v>
      </c>
      <c r="E26" s="37">
        <f t="shared" si="3"/>
        <v>9202.5468451242832</v>
      </c>
      <c r="F26" s="38">
        <f t="shared" si="4"/>
        <v>0.8571420804979043</v>
      </c>
      <c r="G26" s="39">
        <f t="shared" si="5"/>
        <v>920.26052132549114</v>
      </c>
      <c r="H26" s="39">
        <f t="shared" si="6"/>
        <v>161.04763411653283</v>
      </c>
      <c r="I26" s="66">
        <f t="shared" si="7"/>
        <v>1081.3081554420239</v>
      </c>
      <c r="J26" s="81">
        <f t="shared" si="8"/>
        <v>-115.74089027365953</v>
      </c>
      <c r="K26" s="37">
        <f t="shared" si="9"/>
        <v>965.56726516836443</v>
      </c>
      <c r="L26" s="37">
        <f t="shared" si="10"/>
        <v>565524.16529617854</v>
      </c>
      <c r="M26" s="37">
        <f t="shared" si="11"/>
        <v>504991.67968305462</v>
      </c>
      <c r="N26" s="41">
        <f>'jan-feb'!M26</f>
        <v>313514.11163646792</v>
      </c>
      <c r="O26" s="41">
        <f t="shared" si="12"/>
        <v>191477.5680465867</v>
      </c>
      <c r="Q26" s="4"/>
      <c r="R26" s="4"/>
      <c r="S26" s="4"/>
      <c r="T26" s="4"/>
    </row>
    <row r="27" spans="1:20" s="34" customFormat="1" x14ac:dyDescent="0.2">
      <c r="A27" s="33">
        <v>1145</v>
      </c>
      <c r="B27" s="34" t="s">
        <v>222</v>
      </c>
      <c r="C27" s="36">
        <v>9165161</v>
      </c>
      <c r="D27" s="36">
        <f>jan!D27</f>
        <v>855</v>
      </c>
      <c r="E27" s="37">
        <f t="shared" si="3"/>
        <v>10719.486549707603</v>
      </c>
      <c r="F27" s="38">
        <f t="shared" si="4"/>
        <v>0.99843262498074126</v>
      </c>
      <c r="G27" s="39">
        <f t="shared" si="5"/>
        <v>10.096698575499612</v>
      </c>
      <c r="H27" s="39">
        <f t="shared" si="6"/>
        <v>0</v>
      </c>
      <c r="I27" s="66">
        <f t="shared" si="7"/>
        <v>10.096698575499612</v>
      </c>
      <c r="J27" s="81">
        <f t="shared" si="8"/>
        <v>-115.74089027365953</v>
      </c>
      <c r="K27" s="37">
        <f t="shared" si="9"/>
        <v>-105.64419169815991</v>
      </c>
      <c r="L27" s="37">
        <f t="shared" si="10"/>
        <v>8632.6772820521692</v>
      </c>
      <c r="M27" s="37">
        <f t="shared" si="11"/>
        <v>-90325.783901926727</v>
      </c>
      <c r="N27" s="41">
        <f>'jan-feb'!M27</f>
        <v>-208559.32399092076</v>
      </c>
      <c r="O27" s="41">
        <f t="shared" si="12"/>
        <v>118233.54008899404</v>
      </c>
      <c r="Q27" s="4"/>
      <c r="R27" s="4"/>
      <c r="S27" s="4"/>
      <c r="T27" s="4"/>
    </row>
    <row r="28" spans="1:20" s="34" customFormat="1" x14ac:dyDescent="0.2">
      <c r="A28" s="33">
        <v>1146</v>
      </c>
      <c r="B28" s="34" t="s">
        <v>223</v>
      </c>
      <c r="C28" s="36">
        <v>114227570</v>
      </c>
      <c r="D28" s="36">
        <f>jan!D28</f>
        <v>11283</v>
      </c>
      <c r="E28" s="37">
        <f t="shared" si="3"/>
        <v>10123.865106797837</v>
      </c>
      <c r="F28" s="38">
        <f t="shared" si="4"/>
        <v>0.94295535207391201</v>
      </c>
      <c r="G28" s="39">
        <f t="shared" si="5"/>
        <v>367.46956432135886</v>
      </c>
      <c r="H28" s="39">
        <f t="shared" si="6"/>
        <v>0</v>
      </c>
      <c r="I28" s="66">
        <f t="shared" si="7"/>
        <v>367.46956432135886</v>
      </c>
      <c r="J28" s="81">
        <f t="shared" si="8"/>
        <v>-115.74089027365953</v>
      </c>
      <c r="K28" s="37">
        <f t="shared" si="9"/>
        <v>251.72867404769931</v>
      </c>
      <c r="L28" s="37">
        <f t="shared" si="10"/>
        <v>4146159.094237892</v>
      </c>
      <c r="M28" s="37">
        <f t="shared" si="11"/>
        <v>2840254.6292801914</v>
      </c>
      <c r="N28" s="41">
        <f>'jan-feb'!M28</f>
        <v>-496584.86852580251</v>
      </c>
      <c r="O28" s="41">
        <f t="shared" si="12"/>
        <v>3336839.497805994</v>
      </c>
      <c r="Q28" s="4"/>
      <c r="R28" s="4"/>
      <c r="S28" s="4"/>
      <c r="T28" s="4"/>
    </row>
    <row r="29" spans="1:20" s="34" customFormat="1" x14ac:dyDescent="0.2">
      <c r="A29" s="33">
        <v>1149</v>
      </c>
      <c r="B29" s="34" t="s">
        <v>224</v>
      </c>
      <c r="C29" s="36">
        <v>395566882</v>
      </c>
      <c r="D29" s="36">
        <f>jan!D29</f>
        <v>42541</v>
      </c>
      <c r="E29" s="37">
        <f t="shared" si="3"/>
        <v>9298.4857431654164</v>
      </c>
      <c r="F29" s="38">
        <f t="shared" si="4"/>
        <v>0.86607800530780865</v>
      </c>
      <c r="G29" s="39">
        <f t="shared" si="5"/>
        <v>862.69718250081132</v>
      </c>
      <c r="H29" s="39">
        <f t="shared" si="6"/>
        <v>127.46901980213623</v>
      </c>
      <c r="I29" s="66">
        <f t="shared" si="7"/>
        <v>990.16620230294757</v>
      </c>
      <c r="J29" s="81">
        <f t="shared" si="8"/>
        <v>-115.74089027365953</v>
      </c>
      <c r="K29" s="37">
        <f t="shared" si="9"/>
        <v>874.42531202928808</v>
      </c>
      <c r="L29" s="37">
        <f t="shared" si="10"/>
        <v>42122660.412169695</v>
      </c>
      <c r="M29" s="37">
        <f t="shared" si="11"/>
        <v>37198927.199037947</v>
      </c>
      <c r="N29" s="41">
        <f>'jan-feb'!M29</f>
        <v>12645800.290395757</v>
      </c>
      <c r="O29" s="41">
        <f t="shared" si="12"/>
        <v>24553126.908642188</v>
      </c>
      <c r="Q29" s="4"/>
      <c r="R29" s="4"/>
      <c r="S29" s="4"/>
      <c r="T29" s="4"/>
    </row>
    <row r="30" spans="1:20" s="34" customFormat="1" x14ac:dyDescent="0.2">
      <c r="A30" s="33">
        <v>1151</v>
      </c>
      <c r="B30" s="34" t="s">
        <v>225</v>
      </c>
      <c r="C30" s="36">
        <v>2126293</v>
      </c>
      <c r="D30" s="36">
        <f>jan!D30</f>
        <v>188</v>
      </c>
      <c r="E30" s="37">
        <f t="shared" si="3"/>
        <v>11310.069148936171</v>
      </c>
      <c r="F30" s="38">
        <f t="shared" si="4"/>
        <v>1.0534405707514098</v>
      </c>
      <c r="G30" s="39">
        <f t="shared" si="5"/>
        <v>-344.25286096164126</v>
      </c>
      <c r="H30" s="39">
        <f t="shared" si="6"/>
        <v>0</v>
      </c>
      <c r="I30" s="66">
        <f t="shared" si="7"/>
        <v>-344.25286096164126</v>
      </c>
      <c r="J30" s="81">
        <f t="shared" si="8"/>
        <v>-115.74089027365953</v>
      </c>
      <c r="K30" s="37">
        <f t="shared" si="9"/>
        <v>-459.99375123530081</v>
      </c>
      <c r="L30" s="37">
        <f t="shared" si="10"/>
        <v>-64719.537860788558</v>
      </c>
      <c r="M30" s="37">
        <f t="shared" si="11"/>
        <v>-86478.825232236559</v>
      </c>
      <c r="N30" s="41">
        <f>'jan-feb'!M30</f>
        <v>-133160.97767285747</v>
      </c>
      <c r="O30" s="41">
        <f t="shared" si="12"/>
        <v>46682.152440620906</v>
      </c>
      <c r="Q30" s="4"/>
      <c r="R30" s="4"/>
      <c r="S30" s="4"/>
      <c r="T30" s="4"/>
    </row>
    <row r="31" spans="1:20" s="34" customFormat="1" x14ac:dyDescent="0.2">
      <c r="A31" s="33">
        <v>1160</v>
      </c>
      <c r="B31" s="34" t="s">
        <v>226</v>
      </c>
      <c r="C31" s="36">
        <v>119530866</v>
      </c>
      <c r="D31" s="36">
        <f>jan!D31</f>
        <v>8775</v>
      </c>
      <c r="E31" s="37">
        <f t="shared" si="3"/>
        <v>13621.751111111111</v>
      </c>
      <c r="F31" s="38">
        <f t="shared" si="4"/>
        <v>1.2687548657889753</v>
      </c>
      <c r="G31" s="39">
        <f t="shared" si="5"/>
        <v>-1731.2620382666053</v>
      </c>
      <c r="H31" s="39">
        <f t="shared" si="6"/>
        <v>0</v>
      </c>
      <c r="I31" s="66">
        <f t="shared" si="7"/>
        <v>-1731.2620382666053</v>
      </c>
      <c r="J31" s="81">
        <f t="shared" si="8"/>
        <v>-115.74089027365953</v>
      </c>
      <c r="K31" s="37">
        <f t="shared" si="9"/>
        <v>-1847.0029285402647</v>
      </c>
      <c r="L31" s="37">
        <f t="shared" si="10"/>
        <v>-15191824.385789461</v>
      </c>
      <c r="M31" s="37">
        <f t="shared" si="11"/>
        <v>-16207450.697940823</v>
      </c>
      <c r="N31" s="41">
        <f>'jan-feb'!M31</f>
        <v>-12613244.251485767</v>
      </c>
      <c r="O31" s="41">
        <f t="shared" si="12"/>
        <v>-3594206.4464550558</v>
      </c>
      <c r="Q31" s="4"/>
      <c r="R31" s="4"/>
      <c r="S31" s="4"/>
      <c r="T31" s="4"/>
    </row>
    <row r="32" spans="1:20" s="34" customFormat="1" x14ac:dyDescent="0.2">
      <c r="A32" s="33">
        <v>1505</v>
      </c>
      <c r="B32" s="34" t="s">
        <v>267</v>
      </c>
      <c r="C32" s="36">
        <v>229613973</v>
      </c>
      <c r="D32" s="36">
        <f>jan!D32</f>
        <v>24013</v>
      </c>
      <c r="E32" s="37">
        <f t="shared" si="3"/>
        <v>9562.0694207304368</v>
      </c>
      <c r="F32" s="38">
        <f t="shared" si="4"/>
        <v>0.89062867215859165</v>
      </c>
      <c r="G32" s="39">
        <f t="shared" si="5"/>
        <v>704.54697596179903</v>
      </c>
      <c r="H32" s="39">
        <f t="shared" si="6"/>
        <v>35.214732654379077</v>
      </c>
      <c r="I32" s="66">
        <f t="shared" si="7"/>
        <v>739.76170861617811</v>
      </c>
      <c r="J32" s="81">
        <f t="shared" si="8"/>
        <v>-115.74089027365953</v>
      </c>
      <c r="K32" s="37">
        <f t="shared" si="9"/>
        <v>624.02081834251862</v>
      </c>
      <c r="L32" s="37">
        <f t="shared" si="10"/>
        <v>17763897.909000285</v>
      </c>
      <c r="M32" s="37">
        <f t="shared" si="11"/>
        <v>14984611.910858899</v>
      </c>
      <c r="N32" s="41">
        <f>'jan-feb'!M32</f>
        <v>7132682.5639130063</v>
      </c>
      <c r="O32" s="41">
        <f t="shared" si="12"/>
        <v>7851929.346945893</v>
      </c>
      <c r="Q32" s="4"/>
      <c r="R32" s="4"/>
      <c r="S32" s="4"/>
      <c r="T32" s="4"/>
    </row>
    <row r="33" spans="1:20" s="34" customFormat="1" x14ac:dyDescent="0.2">
      <c r="A33" s="33">
        <v>1506</v>
      </c>
      <c r="B33" s="34" t="s">
        <v>265</v>
      </c>
      <c r="C33" s="36">
        <v>328395847</v>
      </c>
      <c r="D33" s="36">
        <f>jan!D33</f>
        <v>32002</v>
      </c>
      <c r="E33" s="37">
        <f t="shared" si="3"/>
        <v>10261.728860696207</v>
      </c>
      <c r="F33" s="38">
        <f t="shared" si="4"/>
        <v>0.9557962348024045</v>
      </c>
      <c r="G33" s="39">
        <f t="shared" si="5"/>
        <v>284.7513119823372</v>
      </c>
      <c r="H33" s="39">
        <f t="shared" si="6"/>
        <v>0</v>
      </c>
      <c r="I33" s="66">
        <f t="shared" si="7"/>
        <v>284.7513119823372</v>
      </c>
      <c r="J33" s="81">
        <f t="shared" si="8"/>
        <v>-115.74089027365953</v>
      </c>
      <c r="K33" s="37">
        <f t="shared" si="9"/>
        <v>169.01042170867765</v>
      </c>
      <c r="L33" s="37">
        <f t="shared" si="10"/>
        <v>9112611.4860587548</v>
      </c>
      <c r="M33" s="37">
        <f t="shared" si="11"/>
        <v>5408671.5155211026</v>
      </c>
      <c r="N33" s="41">
        <f>'jan-feb'!M33</f>
        <v>-1284374.518546727</v>
      </c>
      <c r="O33" s="41">
        <f t="shared" si="12"/>
        <v>6693046.0340678301</v>
      </c>
      <c r="Q33" s="4"/>
      <c r="R33" s="4"/>
      <c r="S33" s="4"/>
      <c r="T33" s="4"/>
    </row>
    <row r="34" spans="1:20" s="34" customFormat="1" x14ac:dyDescent="0.2">
      <c r="A34" s="33">
        <v>1507</v>
      </c>
      <c r="B34" s="34" t="s">
        <v>266</v>
      </c>
      <c r="C34" s="36">
        <v>716697100</v>
      </c>
      <c r="D34" s="36">
        <f>jan!D34</f>
        <v>67114</v>
      </c>
      <c r="E34" s="37">
        <f t="shared" si="3"/>
        <v>10678.801740322437</v>
      </c>
      <c r="F34" s="38">
        <f t="shared" si="4"/>
        <v>0.99464316726344226</v>
      </c>
      <c r="G34" s="39">
        <f t="shared" si="5"/>
        <v>34.507584206599127</v>
      </c>
      <c r="H34" s="39">
        <f t="shared" si="6"/>
        <v>0</v>
      </c>
      <c r="I34" s="66">
        <f t="shared" si="7"/>
        <v>34.507584206599127</v>
      </c>
      <c r="J34" s="81">
        <f t="shared" si="8"/>
        <v>-115.74089027365953</v>
      </c>
      <c r="K34" s="37">
        <f t="shared" si="9"/>
        <v>-81.233306067060397</v>
      </c>
      <c r="L34" s="37">
        <f t="shared" si="10"/>
        <v>2315942.0064416938</v>
      </c>
      <c r="M34" s="37">
        <f t="shared" si="11"/>
        <v>-5451892.1033846913</v>
      </c>
      <c r="N34" s="41">
        <f>'jan-feb'!M34</f>
        <v>-11441333.957107212</v>
      </c>
      <c r="O34" s="41">
        <f t="shared" si="12"/>
        <v>5989441.8537225211</v>
      </c>
      <c r="Q34" s="4"/>
      <c r="R34" s="4"/>
      <c r="S34" s="4"/>
      <c r="T34" s="4"/>
    </row>
    <row r="35" spans="1:20" s="34" customFormat="1" x14ac:dyDescent="0.2">
      <c r="A35" s="33">
        <v>1511</v>
      </c>
      <c r="B35" s="34" t="s">
        <v>268</v>
      </c>
      <c r="C35" s="36">
        <v>29405310</v>
      </c>
      <c r="D35" s="36">
        <f>jan!D35</f>
        <v>3045</v>
      </c>
      <c r="E35" s="37">
        <f t="shared" si="3"/>
        <v>9656.9162561576359</v>
      </c>
      <c r="F35" s="38">
        <f t="shared" si="4"/>
        <v>0.89946288025499332</v>
      </c>
      <c r="G35" s="39">
        <f t="shared" si="5"/>
        <v>647.63887470547957</v>
      </c>
      <c r="H35" s="39">
        <f t="shared" si="6"/>
        <v>2.0183402548594129</v>
      </c>
      <c r="I35" s="66">
        <f t="shared" si="7"/>
        <v>649.65721496033893</v>
      </c>
      <c r="J35" s="81">
        <f t="shared" si="8"/>
        <v>-115.74089027365953</v>
      </c>
      <c r="K35" s="37">
        <f t="shared" si="9"/>
        <v>533.91632468667945</v>
      </c>
      <c r="L35" s="37">
        <f t="shared" si="10"/>
        <v>1978206.219554232</v>
      </c>
      <c r="M35" s="37">
        <f t="shared" si="11"/>
        <v>1625775.2086709389</v>
      </c>
      <c r="N35" s="41">
        <f>'jan-feb'!M35</f>
        <v>-200219.67666942024</v>
      </c>
      <c r="O35" s="41">
        <f t="shared" si="12"/>
        <v>1825994.8853403591</v>
      </c>
      <c r="Q35" s="4"/>
      <c r="R35" s="4"/>
      <c r="S35" s="4"/>
      <c r="T35" s="4"/>
    </row>
    <row r="36" spans="1:20" s="34" customFormat="1" x14ac:dyDescent="0.2">
      <c r="A36" s="33">
        <v>1514</v>
      </c>
      <c r="B36" s="34" t="s">
        <v>159</v>
      </c>
      <c r="C36" s="36">
        <v>26021608</v>
      </c>
      <c r="D36" s="36">
        <f>jan!D36</f>
        <v>2422</v>
      </c>
      <c r="E36" s="37">
        <f t="shared" si="3"/>
        <v>10743.851362510322</v>
      </c>
      <c r="F36" s="38">
        <f t="shared" si="4"/>
        <v>1.0007020083034384</v>
      </c>
      <c r="G36" s="39">
        <f t="shared" si="5"/>
        <v>-4.5221891061322816</v>
      </c>
      <c r="H36" s="39">
        <f t="shared" si="6"/>
        <v>0</v>
      </c>
      <c r="I36" s="66">
        <f t="shared" si="7"/>
        <v>-4.5221891061322816</v>
      </c>
      <c r="J36" s="81">
        <f t="shared" si="8"/>
        <v>-115.74089027365953</v>
      </c>
      <c r="K36" s="37">
        <f t="shared" si="9"/>
        <v>-120.26307937979182</v>
      </c>
      <c r="L36" s="37">
        <f t="shared" si="10"/>
        <v>-10952.742015052387</v>
      </c>
      <c r="M36" s="37">
        <f t="shared" si="11"/>
        <v>-291277.17825785576</v>
      </c>
      <c r="N36" s="41">
        <f>'jan-feb'!M36</f>
        <v>-1008143.9166152175</v>
      </c>
      <c r="O36" s="41">
        <f t="shared" si="12"/>
        <v>716866.73835736164</v>
      </c>
      <c r="Q36" s="4"/>
      <c r="R36" s="4"/>
      <c r="S36" s="4"/>
      <c r="T36" s="4"/>
    </row>
    <row r="37" spans="1:20" s="34" customFormat="1" x14ac:dyDescent="0.2">
      <c r="A37" s="33">
        <v>1515</v>
      </c>
      <c r="B37" s="34" t="s">
        <v>393</v>
      </c>
      <c r="C37" s="36">
        <v>104769115</v>
      </c>
      <c r="D37" s="36">
        <f>jan!D37</f>
        <v>8765</v>
      </c>
      <c r="E37" s="37">
        <f t="shared" si="3"/>
        <v>11953.122076440388</v>
      </c>
      <c r="F37" s="38">
        <f t="shared" si="4"/>
        <v>1.1133356990705083</v>
      </c>
      <c r="G37" s="39">
        <f t="shared" si="5"/>
        <v>-730.08461746417163</v>
      </c>
      <c r="H37" s="39">
        <f t="shared" si="6"/>
        <v>0</v>
      </c>
      <c r="I37" s="66">
        <f t="shared" si="7"/>
        <v>-730.08461746417163</v>
      </c>
      <c r="J37" s="81">
        <f t="shared" si="8"/>
        <v>-115.74089027365953</v>
      </c>
      <c r="K37" s="37">
        <f t="shared" si="9"/>
        <v>-845.82550773783112</v>
      </c>
      <c r="L37" s="37">
        <f t="shared" si="10"/>
        <v>-6399191.6720734639</v>
      </c>
      <c r="M37" s="37">
        <f t="shared" si="11"/>
        <v>-7413660.5753220897</v>
      </c>
      <c r="N37" s="41">
        <f>'jan-feb'!M37</f>
        <v>-9993561.4909712542</v>
      </c>
      <c r="O37" s="41">
        <f t="shared" si="12"/>
        <v>2579900.9156491645</v>
      </c>
      <c r="Q37" s="4"/>
      <c r="R37" s="4"/>
      <c r="S37" s="4"/>
      <c r="T37" s="4"/>
    </row>
    <row r="38" spans="1:20" s="34" customFormat="1" x14ac:dyDescent="0.2">
      <c r="A38" s="33">
        <v>1516</v>
      </c>
      <c r="B38" s="34" t="s">
        <v>269</v>
      </c>
      <c r="C38" s="36">
        <v>96948567</v>
      </c>
      <c r="D38" s="36">
        <f>jan!D38</f>
        <v>8557</v>
      </c>
      <c r="E38" s="37">
        <f t="shared" si="3"/>
        <v>11329.737875423631</v>
      </c>
      <c r="F38" s="38">
        <f t="shared" si="4"/>
        <v>1.0552725519872499</v>
      </c>
      <c r="G38" s="39">
        <f t="shared" si="5"/>
        <v>-356.05409685411723</v>
      </c>
      <c r="H38" s="39">
        <f t="shared" si="6"/>
        <v>0</v>
      </c>
      <c r="I38" s="66">
        <f t="shared" si="7"/>
        <v>-356.05409685411723</v>
      </c>
      <c r="J38" s="81">
        <f t="shared" si="8"/>
        <v>-115.74089027365953</v>
      </c>
      <c r="K38" s="37">
        <f t="shared" si="9"/>
        <v>-471.79498712777678</v>
      </c>
      <c r="L38" s="37">
        <f t="shared" si="10"/>
        <v>-3046754.9067806811</v>
      </c>
      <c r="M38" s="37">
        <f t="shared" si="11"/>
        <v>-4037149.7048523859</v>
      </c>
      <c r="N38" s="41">
        <f>'jan-feb'!M38</f>
        <v>-4862248.7922693714</v>
      </c>
      <c r="O38" s="41">
        <f t="shared" si="12"/>
        <v>825099.08741698554</v>
      </c>
      <c r="Q38" s="4"/>
      <c r="R38" s="4"/>
      <c r="S38" s="4"/>
      <c r="T38" s="4"/>
    </row>
    <row r="39" spans="1:20" s="34" customFormat="1" x14ac:dyDescent="0.2">
      <c r="A39" s="33">
        <v>1517</v>
      </c>
      <c r="B39" s="34" t="s">
        <v>270</v>
      </c>
      <c r="C39" s="36">
        <v>45032842</v>
      </c>
      <c r="D39" s="36">
        <f>jan!D39</f>
        <v>5126</v>
      </c>
      <c r="E39" s="37">
        <f t="shared" si="3"/>
        <v>8785.181818181818</v>
      </c>
      <c r="F39" s="38">
        <f t="shared" si="4"/>
        <v>0.81826793690035582</v>
      </c>
      <c r="G39" s="39">
        <f t="shared" si="5"/>
        <v>1170.6795374909702</v>
      </c>
      <c r="H39" s="39">
        <f t="shared" si="6"/>
        <v>307.12539354639563</v>
      </c>
      <c r="I39" s="66">
        <f t="shared" si="7"/>
        <v>1477.8049310373658</v>
      </c>
      <c r="J39" s="81">
        <f t="shared" si="8"/>
        <v>-115.74089027365953</v>
      </c>
      <c r="K39" s="37">
        <f t="shared" si="9"/>
        <v>1362.0640407637063</v>
      </c>
      <c r="L39" s="37">
        <f t="shared" si="10"/>
        <v>7575228.0764975371</v>
      </c>
      <c r="M39" s="37">
        <f t="shared" si="11"/>
        <v>6981940.2729547583</v>
      </c>
      <c r="N39" s="41">
        <f>'jan-feb'!M39</f>
        <v>2066512.6603222445</v>
      </c>
      <c r="O39" s="41">
        <f t="shared" si="12"/>
        <v>4915427.612632514</v>
      </c>
      <c r="Q39" s="4"/>
      <c r="R39" s="4"/>
      <c r="S39" s="4"/>
      <c r="T39" s="4"/>
    </row>
    <row r="40" spans="1:20" s="34" customFormat="1" x14ac:dyDescent="0.2">
      <c r="A40" s="33">
        <v>1520</v>
      </c>
      <c r="B40" s="34" t="s">
        <v>272</v>
      </c>
      <c r="C40" s="36">
        <v>96597515</v>
      </c>
      <c r="D40" s="36">
        <f>jan!D40</f>
        <v>10833</v>
      </c>
      <c r="E40" s="37">
        <f t="shared" si="3"/>
        <v>8916.9680605557096</v>
      </c>
      <c r="F40" s="38">
        <f t="shared" si="4"/>
        <v>0.8305427490659909</v>
      </c>
      <c r="G40" s="39">
        <f t="shared" si="5"/>
        <v>1091.6077920666353</v>
      </c>
      <c r="H40" s="39">
        <f t="shared" si="6"/>
        <v>261.00020871553357</v>
      </c>
      <c r="I40" s="66">
        <f t="shared" si="7"/>
        <v>1352.6080007821688</v>
      </c>
      <c r="J40" s="81">
        <f t="shared" si="8"/>
        <v>-115.74089027365953</v>
      </c>
      <c r="K40" s="37">
        <f t="shared" si="9"/>
        <v>1236.8671105085093</v>
      </c>
      <c r="L40" s="37">
        <f t="shared" si="10"/>
        <v>14652802.472473234</v>
      </c>
      <c r="M40" s="37">
        <f t="shared" si="11"/>
        <v>13398981.408138681</v>
      </c>
      <c r="N40" s="41">
        <f>'jan-feb'!M40</f>
        <v>3681933.023150776</v>
      </c>
      <c r="O40" s="41">
        <f t="shared" si="12"/>
        <v>9717048.3849879056</v>
      </c>
      <c r="Q40" s="4"/>
      <c r="R40" s="4"/>
      <c r="S40" s="4"/>
      <c r="T40" s="4"/>
    </row>
    <row r="41" spans="1:20" s="34" customFormat="1" x14ac:dyDescent="0.2">
      <c r="A41" s="33">
        <v>1525</v>
      </c>
      <c r="B41" s="34" t="s">
        <v>273</v>
      </c>
      <c r="C41" s="36">
        <v>43202381</v>
      </c>
      <c r="D41" s="36">
        <f>jan!D41</f>
        <v>4467</v>
      </c>
      <c r="E41" s="37">
        <f t="shared" si="3"/>
        <v>9671.4531005148874</v>
      </c>
      <c r="F41" s="38">
        <f t="shared" si="4"/>
        <v>0.9008168685830017</v>
      </c>
      <c r="G41" s="39">
        <f t="shared" si="5"/>
        <v>638.91676809112869</v>
      </c>
      <c r="H41" s="39">
        <f t="shared" si="6"/>
        <v>0</v>
      </c>
      <c r="I41" s="66">
        <f t="shared" si="7"/>
        <v>638.91676809112869</v>
      </c>
      <c r="J41" s="81">
        <f t="shared" si="8"/>
        <v>-115.74089027365953</v>
      </c>
      <c r="K41" s="37">
        <f t="shared" si="9"/>
        <v>523.1758778174692</v>
      </c>
      <c r="L41" s="37">
        <f t="shared" si="10"/>
        <v>2854041.2030630717</v>
      </c>
      <c r="M41" s="37">
        <f t="shared" si="11"/>
        <v>2337026.6462106351</v>
      </c>
      <c r="N41" s="41">
        <f>'jan-feb'!M41</f>
        <v>567726.05816673208</v>
      </c>
      <c r="O41" s="41">
        <f t="shared" si="12"/>
        <v>1769300.588043903</v>
      </c>
      <c r="Q41" s="4"/>
      <c r="R41" s="4"/>
      <c r="S41" s="4"/>
      <c r="T41" s="4"/>
    </row>
    <row r="42" spans="1:20" s="34" customFormat="1" x14ac:dyDescent="0.2">
      <c r="A42" s="33">
        <v>1528</v>
      </c>
      <c r="B42" s="34" t="s">
        <v>274</v>
      </c>
      <c r="C42" s="36">
        <v>65337927</v>
      </c>
      <c r="D42" s="36">
        <f>jan!D42</f>
        <v>7558</v>
      </c>
      <c r="E42" s="37">
        <f t="shared" si="3"/>
        <v>8644.8699391373375</v>
      </c>
      <c r="F42" s="38">
        <f t="shared" si="4"/>
        <v>0.80519903130858728</v>
      </c>
      <c r="G42" s="39">
        <f t="shared" si="5"/>
        <v>1254.8666649176587</v>
      </c>
      <c r="H42" s="39">
        <f t="shared" si="6"/>
        <v>356.23455121196383</v>
      </c>
      <c r="I42" s="66">
        <f t="shared" si="7"/>
        <v>1611.1012161296226</v>
      </c>
      <c r="J42" s="81">
        <f t="shared" si="8"/>
        <v>-115.74089027365953</v>
      </c>
      <c r="K42" s="37">
        <f t="shared" si="9"/>
        <v>1495.3603258559631</v>
      </c>
      <c r="L42" s="37">
        <f t="shared" si="10"/>
        <v>12176702.991507687</v>
      </c>
      <c r="M42" s="37">
        <f t="shared" si="11"/>
        <v>11301933.342819368</v>
      </c>
      <c r="N42" s="41">
        <f>'jan-feb'!M42</f>
        <v>3036206.301622224</v>
      </c>
      <c r="O42" s="41">
        <f t="shared" si="12"/>
        <v>8265727.0411971444</v>
      </c>
      <c r="Q42" s="4"/>
      <c r="R42" s="4"/>
      <c r="S42" s="4"/>
      <c r="T42" s="4"/>
    </row>
    <row r="43" spans="1:20" s="34" customFormat="1" x14ac:dyDescent="0.2">
      <c r="A43" s="33">
        <v>1531</v>
      </c>
      <c r="B43" s="34" t="s">
        <v>275</v>
      </c>
      <c r="C43" s="36">
        <v>86350767</v>
      </c>
      <c r="D43" s="36">
        <f>jan!D43</f>
        <v>9547</v>
      </c>
      <c r="E43" s="37">
        <f t="shared" si="3"/>
        <v>9044.8064313396881</v>
      </c>
      <c r="F43" s="38">
        <f t="shared" si="4"/>
        <v>0.84244984923568988</v>
      </c>
      <c r="G43" s="39">
        <f t="shared" si="5"/>
        <v>1014.9047695962482</v>
      </c>
      <c r="H43" s="39">
        <f t="shared" si="6"/>
        <v>216.25677894114114</v>
      </c>
      <c r="I43" s="66">
        <f t="shared" si="7"/>
        <v>1231.1615485373893</v>
      </c>
      <c r="J43" s="81">
        <f t="shared" si="8"/>
        <v>-115.74089027365953</v>
      </c>
      <c r="K43" s="37">
        <f t="shared" si="9"/>
        <v>1115.4206582637298</v>
      </c>
      <c r="L43" s="37">
        <f t="shared" si="10"/>
        <v>11753899.303886456</v>
      </c>
      <c r="M43" s="37">
        <f t="shared" si="11"/>
        <v>10648921.024443829</v>
      </c>
      <c r="N43" s="41">
        <f>'jan-feb'!M43</f>
        <v>1815774.9167937753</v>
      </c>
      <c r="O43" s="41">
        <f t="shared" si="12"/>
        <v>8833146.1076500546</v>
      </c>
      <c r="Q43" s="4"/>
      <c r="R43" s="4"/>
      <c r="S43" s="4"/>
      <c r="T43" s="4"/>
    </row>
    <row r="44" spans="1:20" s="34" customFormat="1" x14ac:dyDescent="0.2">
      <c r="A44" s="33">
        <v>1532</v>
      </c>
      <c r="B44" s="34" t="s">
        <v>276</v>
      </c>
      <c r="C44" s="36">
        <v>92299091</v>
      </c>
      <c r="D44" s="36">
        <f>jan!D44</f>
        <v>8597</v>
      </c>
      <c r="E44" s="37">
        <f t="shared" si="3"/>
        <v>10736.197627079213</v>
      </c>
      <c r="F44" s="38">
        <f t="shared" si="4"/>
        <v>0.99998912535685747</v>
      </c>
      <c r="G44" s="39">
        <f t="shared" si="5"/>
        <v>7.0052152533389742E-2</v>
      </c>
      <c r="H44" s="39">
        <f t="shared" si="6"/>
        <v>0</v>
      </c>
      <c r="I44" s="66">
        <f t="shared" si="7"/>
        <v>7.0052152533389742E-2</v>
      </c>
      <c r="J44" s="81">
        <f t="shared" si="8"/>
        <v>-115.74089027365953</v>
      </c>
      <c r="K44" s="37">
        <f t="shared" si="9"/>
        <v>-115.67083812112614</v>
      </c>
      <c r="L44" s="37">
        <f t="shared" si="10"/>
        <v>602.23835532955161</v>
      </c>
      <c r="M44" s="37">
        <f t="shared" si="11"/>
        <v>-994422.19532732142</v>
      </c>
      <c r="N44" s="41">
        <f>'jan-feb'!M44</f>
        <v>-4084563.4343274259</v>
      </c>
      <c r="O44" s="41">
        <f t="shared" si="12"/>
        <v>3090141.2390001044</v>
      </c>
      <c r="Q44" s="4"/>
      <c r="R44" s="4"/>
      <c r="S44" s="4"/>
      <c r="T44" s="4"/>
    </row>
    <row r="45" spans="1:20" s="34" customFormat="1" x14ac:dyDescent="0.2">
      <c r="A45" s="33">
        <v>1535</v>
      </c>
      <c r="B45" s="34" t="s">
        <v>277</v>
      </c>
      <c r="C45" s="36">
        <v>69025185</v>
      </c>
      <c r="D45" s="36">
        <f>jan!D45</f>
        <v>6936</v>
      </c>
      <c r="E45" s="37">
        <f t="shared" si="3"/>
        <v>9951.7279411764703</v>
      </c>
      <c r="F45" s="38">
        <f t="shared" si="4"/>
        <v>0.92692218095782208</v>
      </c>
      <c r="G45" s="39">
        <f t="shared" si="5"/>
        <v>470.75186369417895</v>
      </c>
      <c r="H45" s="39">
        <f t="shared" si="6"/>
        <v>0</v>
      </c>
      <c r="I45" s="66">
        <f t="shared" si="7"/>
        <v>470.75186369417895</v>
      </c>
      <c r="J45" s="81">
        <f t="shared" si="8"/>
        <v>-115.74089027365953</v>
      </c>
      <c r="K45" s="37">
        <f t="shared" si="9"/>
        <v>355.01097342051941</v>
      </c>
      <c r="L45" s="37">
        <f t="shared" si="10"/>
        <v>3265134.9265828254</v>
      </c>
      <c r="M45" s="37">
        <f t="shared" si="11"/>
        <v>2462356.1116447225</v>
      </c>
      <c r="N45" s="41">
        <f>'jan-feb'!M45</f>
        <v>-58424.252866699055</v>
      </c>
      <c r="O45" s="41">
        <f t="shared" si="12"/>
        <v>2520780.3645114214</v>
      </c>
      <c r="Q45" s="4"/>
      <c r="R45" s="4"/>
      <c r="S45" s="4"/>
      <c r="T45" s="4"/>
    </row>
    <row r="46" spans="1:20" s="34" customFormat="1" x14ac:dyDescent="0.2">
      <c r="A46" s="33">
        <v>1539</v>
      </c>
      <c r="B46" s="34" t="s">
        <v>278</v>
      </c>
      <c r="C46" s="36">
        <v>62213283</v>
      </c>
      <c r="D46" s="36">
        <f>jan!D46</f>
        <v>7019</v>
      </c>
      <c r="E46" s="37">
        <f t="shared" si="3"/>
        <v>8863.553640119675</v>
      </c>
      <c r="F46" s="38">
        <f t="shared" si="4"/>
        <v>0.82556763204331696</v>
      </c>
      <c r="G46" s="39">
        <f t="shared" si="5"/>
        <v>1123.6564443282562</v>
      </c>
      <c r="H46" s="39">
        <f t="shared" si="6"/>
        <v>279.69525586814569</v>
      </c>
      <c r="I46" s="66">
        <f t="shared" si="7"/>
        <v>1403.3517001964019</v>
      </c>
      <c r="J46" s="81">
        <f t="shared" si="8"/>
        <v>-115.74089027365953</v>
      </c>
      <c r="K46" s="37">
        <f t="shared" si="9"/>
        <v>1287.6108099227424</v>
      </c>
      <c r="L46" s="37">
        <f t="shared" si="10"/>
        <v>9850125.5836785454</v>
      </c>
      <c r="M46" s="37">
        <f t="shared" si="11"/>
        <v>9037740.2748477291</v>
      </c>
      <c r="N46" s="41">
        <f>'jan-feb'!M46</f>
        <v>3923824.3890561513</v>
      </c>
      <c r="O46" s="41">
        <f t="shared" si="12"/>
        <v>5113915.8857915774</v>
      </c>
      <c r="Q46" s="4"/>
      <c r="R46" s="4"/>
      <c r="S46" s="4"/>
      <c r="T46" s="4"/>
    </row>
    <row r="47" spans="1:20" s="34" customFormat="1" x14ac:dyDescent="0.2">
      <c r="A47" s="33">
        <v>1547</v>
      </c>
      <c r="B47" s="34" t="s">
        <v>279</v>
      </c>
      <c r="C47" s="36">
        <v>37887298</v>
      </c>
      <c r="D47" s="36">
        <f>jan!D47</f>
        <v>3518</v>
      </c>
      <c r="E47" s="37">
        <f t="shared" si="3"/>
        <v>10769.55599772598</v>
      </c>
      <c r="F47" s="38">
        <f t="shared" si="4"/>
        <v>1.0030961851414364</v>
      </c>
      <c r="G47" s="39">
        <f t="shared" si="5"/>
        <v>-19.944970235526853</v>
      </c>
      <c r="H47" s="39">
        <f t="shared" si="6"/>
        <v>0</v>
      </c>
      <c r="I47" s="66">
        <f t="shared" si="7"/>
        <v>-19.944970235526853</v>
      </c>
      <c r="J47" s="81">
        <f t="shared" si="8"/>
        <v>-115.74089027365953</v>
      </c>
      <c r="K47" s="37">
        <f t="shared" si="9"/>
        <v>-135.6858605091864</v>
      </c>
      <c r="L47" s="37">
        <f t="shared" si="10"/>
        <v>-70166.405288583468</v>
      </c>
      <c r="M47" s="37">
        <f t="shared" si="11"/>
        <v>-477342.85727131774</v>
      </c>
      <c r="N47" s="41">
        <f>'jan-feb'!M47</f>
        <v>-1639642.2290059181</v>
      </c>
      <c r="O47" s="41">
        <f t="shared" si="12"/>
        <v>1162299.3717346005</v>
      </c>
      <c r="Q47" s="4"/>
      <c r="R47" s="4"/>
      <c r="S47" s="4"/>
      <c r="T47" s="4"/>
    </row>
    <row r="48" spans="1:20" s="34" customFormat="1" x14ac:dyDescent="0.2">
      <c r="A48" s="33">
        <v>1554</v>
      </c>
      <c r="B48" s="34" t="s">
        <v>280</v>
      </c>
      <c r="C48" s="36">
        <v>58830397</v>
      </c>
      <c r="D48" s="36">
        <f>jan!D48</f>
        <v>5828</v>
      </c>
      <c r="E48" s="37">
        <f t="shared" si="3"/>
        <v>10094.440116678106</v>
      </c>
      <c r="F48" s="38">
        <f t="shared" si="4"/>
        <v>0.94021465456111208</v>
      </c>
      <c r="G48" s="39">
        <f t="shared" si="5"/>
        <v>385.12455839319733</v>
      </c>
      <c r="H48" s="39">
        <f t="shared" si="6"/>
        <v>0</v>
      </c>
      <c r="I48" s="66">
        <f t="shared" si="7"/>
        <v>385.12455839319733</v>
      </c>
      <c r="J48" s="81">
        <f t="shared" si="8"/>
        <v>-115.74089027365953</v>
      </c>
      <c r="K48" s="37">
        <f t="shared" si="9"/>
        <v>269.38366811953779</v>
      </c>
      <c r="L48" s="37">
        <f t="shared" si="10"/>
        <v>2244505.926315554</v>
      </c>
      <c r="M48" s="37">
        <f t="shared" si="11"/>
        <v>1569968.0178006662</v>
      </c>
      <c r="N48" s="41">
        <f>'jan-feb'!M48</f>
        <v>-290715.50785858207</v>
      </c>
      <c r="O48" s="41">
        <f t="shared" si="12"/>
        <v>1860683.5256592482</v>
      </c>
      <c r="Q48" s="4"/>
      <c r="R48" s="4"/>
      <c r="S48" s="4"/>
      <c r="T48" s="4"/>
    </row>
    <row r="49" spans="1:20" s="34" customFormat="1" x14ac:dyDescent="0.2">
      <c r="A49" s="33">
        <v>1557</v>
      </c>
      <c r="B49" s="34" t="s">
        <v>281</v>
      </c>
      <c r="C49" s="36">
        <v>20683530</v>
      </c>
      <c r="D49" s="36">
        <f>jan!D49</f>
        <v>2669</v>
      </c>
      <c r="E49" s="37">
        <f t="shared" si="3"/>
        <v>7749.5428999625328</v>
      </c>
      <c r="F49" s="38">
        <f t="shared" si="4"/>
        <v>0.72180662983541055</v>
      </c>
      <c r="G49" s="39">
        <f t="shared" si="5"/>
        <v>1792.0628884225414</v>
      </c>
      <c r="H49" s="39">
        <f t="shared" si="6"/>
        <v>669.59901492314543</v>
      </c>
      <c r="I49" s="66">
        <f t="shared" si="7"/>
        <v>2461.6619033456868</v>
      </c>
      <c r="J49" s="81">
        <f t="shared" si="8"/>
        <v>-115.74089027365953</v>
      </c>
      <c r="K49" s="37">
        <f t="shared" si="9"/>
        <v>2345.9210130720271</v>
      </c>
      <c r="L49" s="37">
        <f t="shared" si="10"/>
        <v>6570175.6200296385</v>
      </c>
      <c r="M49" s="37">
        <f t="shared" si="11"/>
        <v>6261263.18388924</v>
      </c>
      <c r="N49" s="41">
        <f>'jan-feb'!M49</f>
        <v>2615799.6738197571</v>
      </c>
      <c r="O49" s="41">
        <f t="shared" si="12"/>
        <v>3645463.510069483</v>
      </c>
      <c r="Q49" s="4"/>
      <c r="R49" s="4"/>
      <c r="S49" s="4"/>
      <c r="T49" s="4"/>
    </row>
    <row r="50" spans="1:20" s="34" customFormat="1" x14ac:dyDescent="0.2">
      <c r="A50" s="33">
        <v>1560</v>
      </c>
      <c r="B50" s="34" t="s">
        <v>282</v>
      </c>
      <c r="C50" s="36">
        <v>24224940</v>
      </c>
      <c r="D50" s="36">
        <f>jan!D50</f>
        <v>2960</v>
      </c>
      <c r="E50" s="37">
        <f t="shared" si="3"/>
        <v>8184.1013513513517</v>
      </c>
      <c r="F50" s="38">
        <f t="shared" si="4"/>
        <v>0.76228220049971063</v>
      </c>
      <c r="G50" s="39">
        <f t="shared" si="5"/>
        <v>1531.3278175892501</v>
      </c>
      <c r="H50" s="39">
        <f t="shared" si="6"/>
        <v>517.50355693705887</v>
      </c>
      <c r="I50" s="66">
        <f t="shared" si="7"/>
        <v>2048.831374526309</v>
      </c>
      <c r="J50" s="81">
        <f t="shared" si="8"/>
        <v>-115.74089027365953</v>
      </c>
      <c r="K50" s="37">
        <f t="shared" si="9"/>
        <v>1933.0904842526495</v>
      </c>
      <c r="L50" s="37">
        <f t="shared" si="10"/>
        <v>6064540.8685978744</v>
      </c>
      <c r="M50" s="37">
        <f t="shared" si="11"/>
        <v>5721947.8333878424</v>
      </c>
      <c r="N50" s="41">
        <f>'jan-feb'!M50</f>
        <v>2523694.5719769504</v>
      </c>
      <c r="O50" s="41">
        <f t="shared" si="12"/>
        <v>3198253.261410892</v>
      </c>
      <c r="Q50" s="4"/>
      <c r="R50" s="4"/>
      <c r="S50" s="4"/>
      <c r="T50" s="4"/>
    </row>
    <row r="51" spans="1:20" s="34" customFormat="1" x14ac:dyDescent="0.2">
      <c r="A51" s="33">
        <v>1563</v>
      </c>
      <c r="B51" s="34" t="s">
        <v>283</v>
      </c>
      <c r="C51" s="36">
        <v>71770169</v>
      </c>
      <c r="D51" s="36">
        <f>jan!D51</f>
        <v>6932</v>
      </c>
      <c r="E51" s="37">
        <f t="shared" si="3"/>
        <v>10353.457732256204</v>
      </c>
      <c r="F51" s="38">
        <f t="shared" si="4"/>
        <v>0.96434003002930058</v>
      </c>
      <c r="G51" s="39">
        <f t="shared" si="5"/>
        <v>229.71398904633898</v>
      </c>
      <c r="H51" s="39">
        <f t="shared" si="6"/>
        <v>0</v>
      </c>
      <c r="I51" s="66">
        <f t="shared" si="7"/>
        <v>229.71398904633898</v>
      </c>
      <c r="J51" s="81">
        <f t="shared" si="8"/>
        <v>-115.74089027365953</v>
      </c>
      <c r="K51" s="37">
        <f t="shared" si="9"/>
        <v>113.97309877267945</v>
      </c>
      <c r="L51" s="37">
        <f t="shared" si="10"/>
        <v>1592377.3720692219</v>
      </c>
      <c r="M51" s="37">
        <f t="shared" si="11"/>
        <v>790061.5206922139</v>
      </c>
      <c r="N51" s="41">
        <f>'jan-feb'!M51</f>
        <v>-1517894.5086608939</v>
      </c>
      <c r="O51" s="41">
        <f t="shared" si="12"/>
        <v>2307956.0293531078</v>
      </c>
      <c r="Q51" s="4"/>
      <c r="R51" s="4"/>
      <c r="S51" s="4"/>
      <c r="T51" s="4"/>
    </row>
    <row r="52" spans="1:20" s="34" customFormat="1" x14ac:dyDescent="0.2">
      <c r="A52" s="33">
        <v>1566</v>
      </c>
      <c r="B52" s="34" t="s">
        <v>284</v>
      </c>
      <c r="C52" s="36">
        <v>50728004</v>
      </c>
      <c r="D52" s="36">
        <f>jan!D52</f>
        <v>5849</v>
      </c>
      <c r="E52" s="37">
        <f t="shared" si="3"/>
        <v>8672.9362284151139</v>
      </c>
      <c r="F52" s="38">
        <f t="shared" si="4"/>
        <v>0.80781317693460553</v>
      </c>
      <c r="G52" s="39">
        <f t="shared" si="5"/>
        <v>1238.0268913509929</v>
      </c>
      <c r="H52" s="39">
        <f t="shared" si="6"/>
        <v>346.4113499647421</v>
      </c>
      <c r="I52" s="66">
        <f t="shared" si="7"/>
        <v>1584.438241315735</v>
      </c>
      <c r="J52" s="81">
        <f t="shared" si="8"/>
        <v>-115.74089027365953</v>
      </c>
      <c r="K52" s="37">
        <f t="shared" si="9"/>
        <v>1468.6973510420755</v>
      </c>
      <c r="L52" s="37">
        <f t="shared" si="10"/>
        <v>9267379.2734557334</v>
      </c>
      <c r="M52" s="37">
        <f t="shared" si="11"/>
        <v>8590410.8062450998</v>
      </c>
      <c r="N52" s="41">
        <f>'jan-feb'!M52</f>
        <v>2344186.083578777</v>
      </c>
      <c r="O52" s="41">
        <f t="shared" si="12"/>
        <v>6246224.7226663232</v>
      </c>
      <c r="Q52" s="4"/>
      <c r="R52" s="4"/>
      <c r="S52" s="4"/>
      <c r="T52" s="4"/>
    </row>
    <row r="53" spans="1:20" s="34" customFormat="1" x14ac:dyDescent="0.2">
      <c r="A53" s="33">
        <v>1573</v>
      </c>
      <c r="B53" s="34" t="s">
        <v>286</v>
      </c>
      <c r="C53" s="36">
        <v>20475875</v>
      </c>
      <c r="D53" s="36">
        <f>jan!D53</f>
        <v>2120</v>
      </c>
      <c r="E53" s="37">
        <f t="shared" si="3"/>
        <v>9658.4316037735844</v>
      </c>
      <c r="F53" s="38">
        <f t="shared" si="4"/>
        <v>0.89960402250942251</v>
      </c>
      <c r="G53" s="39">
        <f t="shared" si="5"/>
        <v>646.72966613591052</v>
      </c>
      <c r="H53" s="39">
        <f t="shared" si="6"/>
        <v>1.4879685892774432</v>
      </c>
      <c r="I53" s="66">
        <f t="shared" si="7"/>
        <v>648.21763472518796</v>
      </c>
      <c r="J53" s="81">
        <f t="shared" si="8"/>
        <v>-115.74089027365953</v>
      </c>
      <c r="K53" s="37">
        <f t="shared" si="9"/>
        <v>532.47674445152848</v>
      </c>
      <c r="L53" s="37">
        <f t="shared" si="10"/>
        <v>1374221.3856173984</v>
      </c>
      <c r="M53" s="37">
        <f t="shared" si="11"/>
        <v>1128850.6982372403</v>
      </c>
      <c r="N53" s="41">
        <f>'jan-feb'!M53</f>
        <v>-50139.629076903388</v>
      </c>
      <c r="O53" s="41">
        <f t="shared" si="12"/>
        <v>1178990.3273141438</v>
      </c>
      <c r="Q53" s="4"/>
      <c r="R53" s="4"/>
      <c r="S53" s="4"/>
      <c r="T53" s="4"/>
    </row>
    <row r="54" spans="1:20" s="34" customFormat="1" x14ac:dyDescent="0.2">
      <c r="A54" s="33">
        <v>1576</v>
      </c>
      <c r="B54" s="34" t="s">
        <v>287</v>
      </c>
      <c r="C54" s="36">
        <v>32097105</v>
      </c>
      <c r="D54" s="36">
        <f>jan!D54</f>
        <v>3384</v>
      </c>
      <c r="E54" s="37">
        <f t="shared" si="3"/>
        <v>9484.9601063829796</v>
      </c>
      <c r="F54" s="38">
        <f t="shared" si="4"/>
        <v>0.88344656928664989</v>
      </c>
      <c r="G54" s="39">
        <f t="shared" si="5"/>
        <v>750.81256457027337</v>
      </c>
      <c r="H54" s="39">
        <f t="shared" si="6"/>
        <v>62.202992675989115</v>
      </c>
      <c r="I54" s="66">
        <f t="shared" si="7"/>
        <v>813.01555724626246</v>
      </c>
      <c r="J54" s="81">
        <f t="shared" si="8"/>
        <v>-115.74089027365953</v>
      </c>
      <c r="K54" s="37">
        <f t="shared" si="9"/>
        <v>697.27466697260297</v>
      </c>
      <c r="L54" s="37">
        <f t="shared" si="10"/>
        <v>2751244.6457213522</v>
      </c>
      <c r="M54" s="37">
        <f t="shared" si="11"/>
        <v>2359577.4730352885</v>
      </c>
      <c r="N54" s="41">
        <f>'jan-feb'!M54</f>
        <v>691777.00188856525</v>
      </c>
      <c r="O54" s="41">
        <f t="shared" si="12"/>
        <v>1667800.4711467233</v>
      </c>
      <c r="Q54" s="4"/>
      <c r="R54" s="4"/>
      <c r="S54" s="4"/>
      <c r="T54" s="4"/>
    </row>
    <row r="55" spans="1:20" s="34" customFormat="1" x14ac:dyDescent="0.2">
      <c r="A55" s="33">
        <v>1577</v>
      </c>
      <c r="B55" s="34" t="s">
        <v>271</v>
      </c>
      <c r="C55" s="36">
        <v>89496366</v>
      </c>
      <c r="D55" s="36">
        <f>jan!D55</f>
        <v>10809</v>
      </c>
      <c r="E55" s="37">
        <f t="shared" si="3"/>
        <v>8279.8007216208716</v>
      </c>
      <c r="F55" s="38">
        <f t="shared" si="4"/>
        <v>0.77119581525393655</v>
      </c>
      <c r="G55" s="39">
        <f t="shared" si="5"/>
        <v>1473.9081954275382</v>
      </c>
      <c r="H55" s="39">
        <f t="shared" si="6"/>
        <v>484.00877734272689</v>
      </c>
      <c r="I55" s="66">
        <f t="shared" si="7"/>
        <v>1957.9169727702651</v>
      </c>
      <c r="J55" s="81">
        <f t="shared" si="8"/>
        <v>-115.74089027365953</v>
      </c>
      <c r="K55" s="37">
        <f t="shared" si="9"/>
        <v>1842.1760824966057</v>
      </c>
      <c r="L55" s="37">
        <f t="shared" si="10"/>
        <v>21163124.558673795</v>
      </c>
      <c r="M55" s="37">
        <f t="shared" si="11"/>
        <v>19912081.275705811</v>
      </c>
      <c r="N55" s="41">
        <f>'jan-feb'!M55</f>
        <v>6438210.3217563704</v>
      </c>
      <c r="O55" s="41">
        <f t="shared" si="12"/>
        <v>13473870.95394944</v>
      </c>
      <c r="Q55" s="4"/>
      <c r="R55" s="4"/>
      <c r="S55" s="4"/>
      <c r="T55" s="4"/>
    </row>
    <row r="56" spans="1:20" s="34" customFormat="1" x14ac:dyDescent="0.2">
      <c r="A56" s="33">
        <v>1578</v>
      </c>
      <c r="B56" s="34" t="s">
        <v>394</v>
      </c>
      <c r="C56" s="36">
        <v>24372218</v>
      </c>
      <c r="D56" s="36">
        <f>jan!D56</f>
        <v>2491</v>
      </c>
      <c r="E56" s="37">
        <f t="shared" si="3"/>
        <v>9784.1099959855474</v>
      </c>
      <c r="F56" s="38">
        <f t="shared" si="4"/>
        <v>0.91130993831590046</v>
      </c>
      <c r="G56" s="39">
        <f t="shared" si="5"/>
        <v>571.3226308087327</v>
      </c>
      <c r="H56" s="39">
        <f t="shared" si="6"/>
        <v>0</v>
      </c>
      <c r="I56" s="66">
        <f t="shared" si="7"/>
        <v>571.3226308087327</v>
      </c>
      <c r="J56" s="81">
        <f t="shared" si="8"/>
        <v>-115.74089027365953</v>
      </c>
      <c r="K56" s="37">
        <f t="shared" si="9"/>
        <v>455.58174053507315</v>
      </c>
      <c r="L56" s="37">
        <f t="shared" si="10"/>
        <v>1423164.6733445532</v>
      </c>
      <c r="M56" s="37">
        <f t="shared" si="11"/>
        <v>1134854.1156728673</v>
      </c>
      <c r="N56" s="41">
        <f>'jan-feb'!M56</f>
        <v>-1131950.7041653618</v>
      </c>
      <c r="O56" s="41">
        <f t="shared" si="12"/>
        <v>2266804.8198382291</v>
      </c>
      <c r="Q56" s="4"/>
      <c r="R56" s="4"/>
      <c r="S56" s="4"/>
      <c r="T56" s="4"/>
    </row>
    <row r="57" spans="1:20" s="34" customFormat="1" x14ac:dyDescent="0.2">
      <c r="A57" s="33">
        <v>1579</v>
      </c>
      <c r="B57" s="34" t="s">
        <v>395</v>
      </c>
      <c r="C57" s="36">
        <v>118455297</v>
      </c>
      <c r="D57" s="36">
        <f>jan!D57</f>
        <v>13287</v>
      </c>
      <c r="E57" s="37">
        <f t="shared" si="3"/>
        <v>8915.1273425152413</v>
      </c>
      <c r="F57" s="38">
        <f t="shared" si="4"/>
        <v>0.83037130121385061</v>
      </c>
      <c r="G57" s="39">
        <f t="shared" si="5"/>
        <v>1092.7122228909163</v>
      </c>
      <c r="H57" s="39">
        <f t="shared" si="6"/>
        <v>261.64446002969754</v>
      </c>
      <c r="I57" s="66">
        <f t="shared" si="7"/>
        <v>1354.3566829206138</v>
      </c>
      <c r="J57" s="81">
        <f t="shared" si="8"/>
        <v>-115.74089027365953</v>
      </c>
      <c r="K57" s="37">
        <f t="shared" si="9"/>
        <v>1238.6157926469543</v>
      </c>
      <c r="L57" s="37">
        <f t="shared" si="10"/>
        <v>17995337.245966196</v>
      </c>
      <c r="M57" s="37">
        <f t="shared" si="11"/>
        <v>16457488.036900083</v>
      </c>
      <c r="N57" s="41">
        <f>'jan-feb'!M57</f>
        <v>7313802.5782289626</v>
      </c>
      <c r="O57" s="41">
        <f t="shared" si="12"/>
        <v>9143685.4586711191</v>
      </c>
      <c r="Q57" s="4"/>
      <c r="R57" s="4"/>
      <c r="S57" s="4"/>
      <c r="T57" s="4"/>
    </row>
    <row r="58" spans="1:20" s="34" customFormat="1" x14ac:dyDescent="0.2">
      <c r="A58" s="33">
        <v>1804</v>
      </c>
      <c r="B58" s="34" t="s">
        <v>288</v>
      </c>
      <c r="C58" s="36">
        <v>571010057</v>
      </c>
      <c r="D58" s="36">
        <f>jan!D58</f>
        <v>52803</v>
      </c>
      <c r="E58" s="37">
        <f t="shared" si="3"/>
        <v>10813.969982766132</v>
      </c>
      <c r="F58" s="38">
        <f t="shared" si="4"/>
        <v>1.0072329851144448</v>
      </c>
      <c r="G58" s="39">
        <f t="shared" si="5"/>
        <v>-46.593361259617815</v>
      </c>
      <c r="H58" s="39">
        <f t="shared" si="6"/>
        <v>0</v>
      </c>
      <c r="I58" s="66">
        <f t="shared" si="7"/>
        <v>-46.593361259617815</v>
      </c>
      <c r="J58" s="81">
        <f t="shared" si="8"/>
        <v>-115.74089027365953</v>
      </c>
      <c r="K58" s="37">
        <f t="shared" si="9"/>
        <v>-162.33425153327735</v>
      </c>
      <c r="L58" s="37">
        <f t="shared" si="10"/>
        <v>-2460269.2545915996</v>
      </c>
      <c r="M58" s="37">
        <f t="shared" si="11"/>
        <v>-8571735.4837116431</v>
      </c>
      <c r="N58" s="41">
        <f>'jan-feb'!M58</f>
        <v>-7331277.1247866657</v>
      </c>
      <c r="O58" s="41">
        <f t="shared" si="12"/>
        <v>-1240458.3589249775</v>
      </c>
      <c r="Q58" s="4"/>
      <c r="R58" s="4"/>
      <c r="S58" s="4"/>
      <c r="T58" s="4"/>
    </row>
    <row r="59" spans="1:20" s="34" customFormat="1" x14ac:dyDescent="0.2">
      <c r="A59" s="33">
        <v>1806</v>
      </c>
      <c r="B59" s="34" t="s">
        <v>289</v>
      </c>
      <c r="C59" s="36">
        <v>207527404</v>
      </c>
      <c r="D59" s="36">
        <f>jan!D59</f>
        <v>21530</v>
      </c>
      <c r="E59" s="37">
        <f t="shared" si="3"/>
        <v>9638.9876451463078</v>
      </c>
      <c r="F59" s="38">
        <f t="shared" si="4"/>
        <v>0.89779297656405699</v>
      </c>
      <c r="G59" s="39">
        <f t="shared" si="5"/>
        <v>658.39604131227645</v>
      </c>
      <c r="H59" s="39">
        <f t="shared" si="6"/>
        <v>8.2933541088242233</v>
      </c>
      <c r="I59" s="66">
        <f t="shared" si="7"/>
        <v>666.6893954211007</v>
      </c>
      <c r="J59" s="81">
        <f t="shared" si="8"/>
        <v>-115.74089027365953</v>
      </c>
      <c r="K59" s="37">
        <f t="shared" si="9"/>
        <v>550.94850514744121</v>
      </c>
      <c r="L59" s="37">
        <f t="shared" si="10"/>
        <v>14353822.683416298</v>
      </c>
      <c r="M59" s="37">
        <f t="shared" si="11"/>
        <v>11861921.31582441</v>
      </c>
      <c r="N59" s="41">
        <f>'jan-feb'!M59</f>
        <v>-26712.787747984148</v>
      </c>
      <c r="O59" s="41">
        <f t="shared" si="12"/>
        <v>11888634.103572395</v>
      </c>
      <c r="Q59" s="4"/>
      <c r="R59" s="4"/>
      <c r="S59" s="4"/>
      <c r="T59" s="4"/>
    </row>
    <row r="60" spans="1:20" s="34" customFormat="1" x14ac:dyDescent="0.2">
      <c r="A60" s="33">
        <v>1811</v>
      </c>
      <c r="B60" s="34" t="s">
        <v>290</v>
      </c>
      <c r="C60" s="36">
        <v>12900749</v>
      </c>
      <c r="D60" s="36">
        <f>jan!D60</f>
        <v>1406</v>
      </c>
      <c r="E60" s="37">
        <f t="shared" si="3"/>
        <v>9175.4971550497867</v>
      </c>
      <c r="F60" s="38">
        <f t="shared" si="4"/>
        <v>0.85462262278500378</v>
      </c>
      <c r="G60" s="39">
        <f t="shared" si="5"/>
        <v>936.49033537018909</v>
      </c>
      <c r="H60" s="39">
        <f t="shared" si="6"/>
        <v>170.51502564260662</v>
      </c>
      <c r="I60" s="66">
        <f t="shared" si="7"/>
        <v>1107.0053610127957</v>
      </c>
      <c r="J60" s="81">
        <f t="shared" si="8"/>
        <v>-115.74089027365953</v>
      </c>
      <c r="K60" s="37">
        <f t="shared" si="9"/>
        <v>991.26447073913619</v>
      </c>
      <c r="L60" s="37">
        <f t="shared" si="10"/>
        <v>1556449.5375839907</v>
      </c>
      <c r="M60" s="37">
        <f t="shared" si="11"/>
        <v>1393717.8458592254</v>
      </c>
      <c r="N60" s="41">
        <f>'jan-feb'!M60</f>
        <v>139002.51165937461</v>
      </c>
      <c r="O60" s="41">
        <f t="shared" si="12"/>
        <v>1254715.3341998507</v>
      </c>
      <c r="Q60" s="4"/>
      <c r="R60" s="4"/>
      <c r="S60" s="4"/>
      <c r="T60" s="4"/>
    </row>
    <row r="61" spans="1:20" s="34" customFormat="1" x14ac:dyDescent="0.2">
      <c r="A61" s="33">
        <v>1812</v>
      </c>
      <c r="B61" s="34" t="s">
        <v>291</v>
      </c>
      <c r="C61" s="36">
        <v>16017053</v>
      </c>
      <c r="D61" s="36">
        <f>jan!D61</f>
        <v>1981</v>
      </c>
      <c r="E61" s="37">
        <f t="shared" si="3"/>
        <v>8085.3372034326094</v>
      </c>
      <c r="F61" s="38">
        <f t="shared" si="4"/>
        <v>0.75308312673780675</v>
      </c>
      <c r="G61" s="39">
        <f t="shared" si="5"/>
        <v>1590.5863063404954</v>
      </c>
      <c r="H61" s="39">
        <f t="shared" si="6"/>
        <v>552.07100870861859</v>
      </c>
      <c r="I61" s="66">
        <f t="shared" si="7"/>
        <v>2142.657315049114</v>
      </c>
      <c r="J61" s="81">
        <f t="shared" si="8"/>
        <v>-115.74089027365953</v>
      </c>
      <c r="K61" s="37">
        <f t="shared" si="9"/>
        <v>2026.9164247754545</v>
      </c>
      <c r="L61" s="37">
        <f t="shared" si="10"/>
        <v>4244604.141112295</v>
      </c>
      <c r="M61" s="37">
        <f t="shared" si="11"/>
        <v>4015321.4374801754</v>
      </c>
      <c r="N61" s="41">
        <f>'jan-feb'!M61</f>
        <v>1946149.7838467357</v>
      </c>
      <c r="O61" s="41">
        <f t="shared" si="12"/>
        <v>2069171.6536334397</v>
      </c>
      <c r="Q61" s="4"/>
      <c r="R61" s="4"/>
      <c r="S61" s="4"/>
      <c r="T61" s="4"/>
    </row>
    <row r="62" spans="1:20" s="34" customFormat="1" x14ac:dyDescent="0.2">
      <c r="A62" s="33">
        <v>1813</v>
      </c>
      <c r="B62" s="34" t="s">
        <v>292</v>
      </c>
      <c r="C62" s="36">
        <v>72280143</v>
      </c>
      <c r="D62" s="36">
        <f>jan!D62</f>
        <v>7777</v>
      </c>
      <c r="E62" s="37">
        <f t="shared" si="3"/>
        <v>9294.0906519223354</v>
      </c>
      <c r="F62" s="38">
        <f t="shared" si="4"/>
        <v>0.86566863845366782</v>
      </c>
      <c r="G62" s="39">
        <f t="shared" si="5"/>
        <v>865.33423724665988</v>
      </c>
      <c r="H62" s="39">
        <f t="shared" si="6"/>
        <v>129.00730173721459</v>
      </c>
      <c r="I62" s="66">
        <f t="shared" si="7"/>
        <v>994.34153898387444</v>
      </c>
      <c r="J62" s="81">
        <f t="shared" si="8"/>
        <v>-115.74089027365953</v>
      </c>
      <c r="K62" s="37">
        <f t="shared" si="9"/>
        <v>878.60064871021495</v>
      </c>
      <c r="L62" s="37">
        <f t="shared" si="10"/>
        <v>7732994.1486775912</v>
      </c>
      <c r="M62" s="37">
        <f t="shared" si="11"/>
        <v>6832877.2450193418</v>
      </c>
      <c r="N62" s="41">
        <f>'jan-feb'!M62</f>
        <v>3253029.3955961936</v>
      </c>
      <c r="O62" s="41">
        <f t="shared" si="12"/>
        <v>3579847.8494231482</v>
      </c>
      <c r="Q62" s="4"/>
      <c r="R62" s="4"/>
      <c r="S62" s="4"/>
      <c r="T62" s="4"/>
    </row>
    <row r="63" spans="1:20" s="34" customFormat="1" x14ac:dyDescent="0.2">
      <c r="A63" s="33">
        <v>1815</v>
      </c>
      <c r="B63" s="34" t="s">
        <v>293</v>
      </c>
      <c r="C63" s="36">
        <v>9577389</v>
      </c>
      <c r="D63" s="36">
        <f>jan!D63</f>
        <v>1175</v>
      </c>
      <c r="E63" s="37">
        <f t="shared" si="3"/>
        <v>8150.9693617021276</v>
      </c>
      <c r="F63" s="38">
        <f t="shared" si="4"/>
        <v>0.75919622625617633</v>
      </c>
      <c r="G63" s="39">
        <f t="shared" si="5"/>
        <v>1551.2070113787845</v>
      </c>
      <c r="H63" s="39">
        <f t="shared" si="6"/>
        <v>529.09975331428734</v>
      </c>
      <c r="I63" s="66">
        <f t="shared" si="7"/>
        <v>2080.3067646930717</v>
      </c>
      <c r="J63" s="81">
        <f t="shared" si="8"/>
        <v>-115.74089027365953</v>
      </c>
      <c r="K63" s="37">
        <f t="shared" si="9"/>
        <v>1964.5658744194122</v>
      </c>
      <c r="L63" s="37">
        <f t="shared" si="10"/>
        <v>2444360.4485143591</v>
      </c>
      <c r="M63" s="37">
        <f t="shared" si="11"/>
        <v>2308364.9024428092</v>
      </c>
      <c r="N63" s="41">
        <f>'jan-feb'!M63</f>
        <v>1490611.524517877</v>
      </c>
      <c r="O63" s="41">
        <f t="shared" si="12"/>
        <v>817753.37792493217</v>
      </c>
      <c r="Q63" s="4"/>
      <c r="R63" s="4"/>
      <c r="S63" s="4"/>
      <c r="T63" s="4"/>
    </row>
    <row r="64" spans="1:20" s="34" customFormat="1" x14ac:dyDescent="0.2">
      <c r="A64" s="33">
        <v>1816</v>
      </c>
      <c r="B64" s="34" t="s">
        <v>294</v>
      </c>
      <c r="C64" s="36">
        <v>3568216</v>
      </c>
      <c r="D64" s="36">
        <f>jan!D64</f>
        <v>462</v>
      </c>
      <c r="E64" s="37">
        <f t="shared" si="3"/>
        <v>7723.4112554112553</v>
      </c>
      <c r="F64" s="38">
        <f t="shared" si="4"/>
        <v>0.71937268056522763</v>
      </c>
      <c r="G64" s="39">
        <f t="shared" si="5"/>
        <v>1807.741875153308</v>
      </c>
      <c r="H64" s="39">
        <f t="shared" si="6"/>
        <v>678.74509051609255</v>
      </c>
      <c r="I64" s="66">
        <f t="shared" si="7"/>
        <v>2486.4869656694004</v>
      </c>
      <c r="J64" s="81">
        <f t="shared" si="8"/>
        <v>-115.74089027365953</v>
      </c>
      <c r="K64" s="37">
        <f t="shared" si="9"/>
        <v>2370.7460753957407</v>
      </c>
      <c r="L64" s="37">
        <f t="shared" si="10"/>
        <v>1148756.9781392631</v>
      </c>
      <c r="M64" s="37">
        <f t="shared" si="11"/>
        <v>1095284.6868328322</v>
      </c>
      <c r="N64" s="41">
        <f>'jan-feb'!M64</f>
        <v>443426.88934234832</v>
      </c>
      <c r="O64" s="41">
        <f t="shared" si="12"/>
        <v>651857.79749048385</v>
      </c>
      <c r="Q64" s="4"/>
      <c r="R64" s="4"/>
      <c r="S64" s="4"/>
      <c r="T64" s="4"/>
    </row>
    <row r="65" spans="1:20" s="34" customFormat="1" x14ac:dyDescent="0.2">
      <c r="A65" s="33">
        <v>1818</v>
      </c>
      <c r="B65" s="34" t="s">
        <v>396</v>
      </c>
      <c r="C65" s="36">
        <v>18052918</v>
      </c>
      <c r="D65" s="36">
        <f>jan!D65</f>
        <v>1825</v>
      </c>
      <c r="E65" s="37">
        <f t="shared" si="3"/>
        <v>9892.0098630136981</v>
      </c>
      <c r="F65" s="38">
        <f t="shared" si="4"/>
        <v>0.92135992970050906</v>
      </c>
      <c r="G65" s="39">
        <f t="shared" si="5"/>
        <v>506.58271059184221</v>
      </c>
      <c r="H65" s="39">
        <f t="shared" si="6"/>
        <v>0</v>
      </c>
      <c r="I65" s="66">
        <f t="shared" si="7"/>
        <v>506.58271059184221</v>
      </c>
      <c r="J65" s="81">
        <f t="shared" si="8"/>
        <v>-115.74089027365953</v>
      </c>
      <c r="K65" s="37">
        <f t="shared" si="9"/>
        <v>390.84182031818267</v>
      </c>
      <c r="L65" s="37">
        <f t="shared" si="10"/>
        <v>924513.44683011202</v>
      </c>
      <c r="M65" s="37">
        <f t="shared" si="11"/>
        <v>713286.32208068343</v>
      </c>
      <c r="N65" s="41">
        <f>'jan-feb'!M65</f>
        <v>637881.89978308533</v>
      </c>
      <c r="O65" s="41">
        <f t="shared" si="12"/>
        <v>75404.422297598096</v>
      </c>
      <c r="Q65" s="4"/>
      <c r="R65" s="4"/>
      <c r="S65" s="4"/>
      <c r="T65" s="4"/>
    </row>
    <row r="66" spans="1:20" s="34" customFormat="1" x14ac:dyDescent="0.2">
      <c r="A66" s="33">
        <v>1820</v>
      </c>
      <c r="B66" s="34" t="s">
        <v>295</v>
      </c>
      <c r="C66" s="36">
        <v>65288176</v>
      </c>
      <c r="D66" s="36">
        <f>jan!D66</f>
        <v>7333</v>
      </c>
      <c r="E66" s="37">
        <f t="shared" si="3"/>
        <v>8903.3377880812768</v>
      </c>
      <c r="F66" s="38">
        <f t="shared" si="4"/>
        <v>0.82927320050480335</v>
      </c>
      <c r="G66" s="39">
        <f t="shared" si="5"/>
        <v>1099.785955551295</v>
      </c>
      <c r="H66" s="39">
        <f t="shared" si="6"/>
        <v>265.77080408158508</v>
      </c>
      <c r="I66" s="66">
        <f t="shared" si="7"/>
        <v>1365.5567596328801</v>
      </c>
      <c r="J66" s="81">
        <f t="shared" si="8"/>
        <v>-115.74089027365953</v>
      </c>
      <c r="K66" s="37">
        <f t="shared" si="9"/>
        <v>1249.8158693592206</v>
      </c>
      <c r="L66" s="37">
        <f t="shared" si="10"/>
        <v>10013627.718387909</v>
      </c>
      <c r="M66" s="37">
        <f t="shared" si="11"/>
        <v>9164899.7700111642</v>
      </c>
      <c r="N66" s="41">
        <f>'jan-feb'!M66</f>
        <v>4250202.7947996538</v>
      </c>
      <c r="O66" s="41">
        <f t="shared" si="12"/>
        <v>4914696.9752115104</v>
      </c>
      <c r="Q66" s="4"/>
      <c r="R66" s="4"/>
      <c r="S66" s="4"/>
      <c r="T66" s="4"/>
    </row>
    <row r="67" spans="1:20" s="34" customFormat="1" x14ac:dyDescent="0.2">
      <c r="A67" s="33">
        <v>1822</v>
      </c>
      <c r="B67" s="34" t="s">
        <v>296</v>
      </c>
      <c r="C67" s="36">
        <v>16585524</v>
      </c>
      <c r="D67" s="36">
        <f>jan!D67</f>
        <v>2257</v>
      </c>
      <c r="E67" s="37">
        <f t="shared" si="3"/>
        <v>7348.4820558263182</v>
      </c>
      <c r="F67" s="38">
        <f t="shared" si="4"/>
        <v>0.68445108770836383</v>
      </c>
      <c r="G67" s="39">
        <f t="shared" si="5"/>
        <v>2032.6993949042701</v>
      </c>
      <c r="H67" s="39">
        <f t="shared" si="6"/>
        <v>809.97031037082058</v>
      </c>
      <c r="I67" s="66">
        <f t="shared" si="7"/>
        <v>2842.6697052750906</v>
      </c>
      <c r="J67" s="81">
        <f t="shared" si="8"/>
        <v>-115.74089027365953</v>
      </c>
      <c r="K67" s="37">
        <f t="shared" si="9"/>
        <v>2726.9288150014308</v>
      </c>
      <c r="L67" s="37">
        <f t="shared" si="10"/>
        <v>6415905.5248058792</v>
      </c>
      <c r="M67" s="37">
        <f t="shared" si="11"/>
        <v>6154678.3354582293</v>
      </c>
      <c r="N67" s="41">
        <f>'jan-feb'!M67</f>
        <v>2569351.1748824241</v>
      </c>
      <c r="O67" s="41">
        <f t="shared" si="12"/>
        <v>3585327.1605758052</v>
      </c>
      <c r="Q67" s="4"/>
      <c r="R67" s="4"/>
      <c r="S67" s="4"/>
      <c r="T67" s="4"/>
    </row>
    <row r="68" spans="1:20" s="34" customFormat="1" x14ac:dyDescent="0.2">
      <c r="A68" s="33">
        <v>1824</v>
      </c>
      <c r="B68" s="34" t="s">
        <v>297</v>
      </c>
      <c r="C68" s="36">
        <v>119308095</v>
      </c>
      <c r="D68" s="36">
        <f>jan!D68</f>
        <v>13233</v>
      </c>
      <c r="E68" s="37">
        <f t="shared" si="3"/>
        <v>9015.952165041941</v>
      </c>
      <c r="F68" s="38">
        <f t="shared" si="4"/>
        <v>0.83976230998574897</v>
      </c>
      <c r="G68" s="39">
        <f t="shared" si="5"/>
        <v>1032.2173293748965</v>
      </c>
      <c r="H68" s="39">
        <f t="shared" si="6"/>
        <v>226.35577214535257</v>
      </c>
      <c r="I68" s="66">
        <f t="shared" si="7"/>
        <v>1258.5731015202491</v>
      </c>
      <c r="J68" s="81">
        <f t="shared" si="8"/>
        <v>-115.74089027365953</v>
      </c>
      <c r="K68" s="37">
        <f t="shared" si="9"/>
        <v>1142.8322112465896</v>
      </c>
      <c r="L68" s="37">
        <f t="shared" si="10"/>
        <v>16654697.852417456</v>
      </c>
      <c r="M68" s="37">
        <f t="shared" si="11"/>
        <v>15123098.65142612</v>
      </c>
      <c r="N68" s="41">
        <f>'jan-feb'!M68</f>
        <v>7171679.662591544</v>
      </c>
      <c r="O68" s="41">
        <f t="shared" si="12"/>
        <v>7951418.9888345757</v>
      </c>
      <c r="Q68" s="4"/>
      <c r="R68" s="4"/>
      <c r="S68" s="4"/>
      <c r="T68" s="4"/>
    </row>
    <row r="69" spans="1:20" s="34" customFormat="1" x14ac:dyDescent="0.2">
      <c r="A69" s="33">
        <v>1825</v>
      </c>
      <c r="B69" s="34" t="s">
        <v>298</v>
      </c>
      <c r="C69" s="36">
        <v>11933224</v>
      </c>
      <c r="D69" s="36">
        <f>jan!D69</f>
        <v>1461</v>
      </c>
      <c r="E69" s="37">
        <f t="shared" si="3"/>
        <v>8167.8466803559204</v>
      </c>
      <c r="F69" s="38">
        <f t="shared" si="4"/>
        <v>0.76076821065001865</v>
      </c>
      <c r="G69" s="39">
        <f t="shared" si="5"/>
        <v>1541.0806201865089</v>
      </c>
      <c r="H69" s="39">
        <f t="shared" si="6"/>
        <v>523.19269178545983</v>
      </c>
      <c r="I69" s="66">
        <f t="shared" si="7"/>
        <v>2064.2733119719687</v>
      </c>
      <c r="J69" s="81">
        <f t="shared" si="8"/>
        <v>-115.74089027365953</v>
      </c>
      <c r="K69" s="37">
        <f t="shared" si="9"/>
        <v>1948.5324216983092</v>
      </c>
      <c r="L69" s="37">
        <f t="shared" si="10"/>
        <v>3015903.3087910465</v>
      </c>
      <c r="M69" s="37">
        <f t="shared" si="11"/>
        <v>2846805.8681012299</v>
      </c>
      <c r="N69" s="41">
        <f>'jan-feb'!M69</f>
        <v>605515.20363456861</v>
      </c>
      <c r="O69" s="41">
        <f t="shared" si="12"/>
        <v>2241290.6644666614</v>
      </c>
      <c r="Q69" s="4"/>
      <c r="R69" s="4"/>
      <c r="S69" s="4"/>
      <c r="T69" s="4"/>
    </row>
    <row r="70" spans="1:20" s="34" customFormat="1" x14ac:dyDescent="0.2">
      <c r="A70" s="33">
        <v>1826</v>
      </c>
      <c r="B70" s="34" t="s">
        <v>397</v>
      </c>
      <c r="C70" s="36">
        <v>10251822</v>
      </c>
      <c r="D70" s="36">
        <f>jan!D70</f>
        <v>1273</v>
      </c>
      <c r="E70" s="37">
        <f t="shared" si="3"/>
        <v>8053.2772977219165</v>
      </c>
      <c r="F70" s="38">
        <f t="shared" si="4"/>
        <v>0.7500970083573294</v>
      </c>
      <c r="G70" s="39">
        <f t="shared" si="5"/>
        <v>1609.8222497669112</v>
      </c>
      <c r="H70" s="39">
        <f t="shared" si="6"/>
        <v>563.29197570736119</v>
      </c>
      <c r="I70" s="66">
        <f t="shared" si="7"/>
        <v>2173.1142254742726</v>
      </c>
      <c r="J70" s="81">
        <f t="shared" si="8"/>
        <v>-115.74089027365953</v>
      </c>
      <c r="K70" s="37">
        <f t="shared" si="9"/>
        <v>2057.3733352006129</v>
      </c>
      <c r="L70" s="37">
        <f t="shared" si="10"/>
        <v>2766374.409028749</v>
      </c>
      <c r="M70" s="37">
        <f t="shared" si="11"/>
        <v>2619036.2557103802</v>
      </c>
      <c r="N70" s="41">
        <f>'jan-feb'!M70</f>
        <v>589910.76771170867</v>
      </c>
      <c r="O70" s="41">
        <f t="shared" si="12"/>
        <v>2029125.4879986714</v>
      </c>
      <c r="Q70" s="4"/>
      <c r="R70" s="4"/>
      <c r="S70" s="4"/>
      <c r="T70" s="4"/>
    </row>
    <row r="71" spans="1:20" s="34" customFormat="1" x14ac:dyDescent="0.2">
      <c r="A71" s="33">
        <v>1827</v>
      </c>
      <c r="B71" s="34" t="s">
        <v>299</v>
      </c>
      <c r="C71" s="36">
        <v>14006864</v>
      </c>
      <c r="D71" s="36">
        <f>jan!D71</f>
        <v>1369</v>
      </c>
      <c r="E71" s="37">
        <f t="shared" si="3"/>
        <v>10231.4565376187</v>
      </c>
      <c r="F71" s="38">
        <f t="shared" si="4"/>
        <v>0.95297661514484133</v>
      </c>
      <c r="G71" s="39">
        <f t="shared" si="5"/>
        <v>302.91470582884102</v>
      </c>
      <c r="H71" s="39">
        <f t="shared" si="6"/>
        <v>0</v>
      </c>
      <c r="I71" s="66">
        <f t="shared" si="7"/>
        <v>302.91470582884102</v>
      </c>
      <c r="J71" s="81">
        <f t="shared" si="8"/>
        <v>-115.74089027365953</v>
      </c>
      <c r="K71" s="37">
        <f t="shared" si="9"/>
        <v>187.17381555518148</v>
      </c>
      <c r="L71" s="37">
        <f t="shared" si="10"/>
        <v>414690.23227968335</v>
      </c>
      <c r="M71" s="37">
        <f t="shared" si="11"/>
        <v>256240.95349504345</v>
      </c>
      <c r="N71" s="41">
        <f>'jan-feb'!M71</f>
        <v>199414.74556307506</v>
      </c>
      <c r="O71" s="41">
        <f t="shared" si="12"/>
        <v>56826.207931968383</v>
      </c>
      <c r="Q71" s="4"/>
      <c r="R71" s="4"/>
      <c r="S71" s="4"/>
      <c r="T71" s="4"/>
    </row>
    <row r="72" spans="1:20" s="34" customFormat="1" x14ac:dyDescent="0.2">
      <c r="A72" s="33">
        <v>1828</v>
      </c>
      <c r="B72" s="34" t="s">
        <v>300</v>
      </c>
      <c r="C72" s="36">
        <v>12424082</v>
      </c>
      <c r="D72" s="36">
        <f>jan!D72</f>
        <v>1698</v>
      </c>
      <c r="E72" s="37">
        <f t="shared" si="3"/>
        <v>7316.8916372202593</v>
      </c>
      <c r="F72" s="38">
        <f t="shared" si="4"/>
        <v>0.68150869821733473</v>
      </c>
      <c r="G72" s="39">
        <f t="shared" si="5"/>
        <v>2051.6536460679054</v>
      </c>
      <c r="H72" s="39">
        <f t="shared" si="6"/>
        <v>821.02695688294114</v>
      </c>
      <c r="I72" s="66">
        <f t="shared" si="7"/>
        <v>2872.6806029508466</v>
      </c>
      <c r="J72" s="81">
        <f t="shared" si="8"/>
        <v>-115.74089027365953</v>
      </c>
      <c r="K72" s="37">
        <f t="shared" si="9"/>
        <v>2756.9397126771869</v>
      </c>
      <c r="L72" s="37">
        <f t="shared" si="10"/>
        <v>4877811.6638105372</v>
      </c>
      <c r="M72" s="37">
        <f t="shared" si="11"/>
        <v>4681283.6321258629</v>
      </c>
      <c r="N72" s="41">
        <f>'jan-feb'!M72</f>
        <v>2845844.336154344</v>
      </c>
      <c r="O72" s="41">
        <f t="shared" si="12"/>
        <v>1835439.2959715188</v>
      </c>
      <c r="Q72" s="4"/>
      <c r="R72" s="4"/>
      <c r="S72" s="4"/>
      <c r="T72" s="4"/>
    </row>
    <row r="73" spans="1:20" s="34" customFormat="1" x14ac:dyDescent="0.2">
      <c r="A73" s="33">
        <v>1832</v>
      </c>
      <c r="B73" s="34" t="s">
        <v>301</v>
      </c>
      <c r="C73" s="36">
        <v>50966607</v>
      </c>
      <c r="D73" s="36">
        <f>jan!D73</f>
        <v>4420</v>
      </c>
      <c r="E73" s="37">
        <f t="shared" ref="E73:E136" si="13">(C73)/D73</f>
        <v>11530.906561085972</v>
      </c>
      <c r="F73" s="38">
        <f t="shared" ref="F73:F136" si="14">IF(ISNUMBER(C73),E73/E$365,"")</f>
        <v>1.0740097720918131</v>
      </c>
      <c r="G73" s="39">
        <f t="shared" ref="G73:G136" si="15">(E$365-E73)*0.6</f>
        <v>-476.75530825152237</v>
      </c>
      <c r="H73" s="39">
        <f t="shared" ref="H73:H136" si="16">IF(E73&gt;=E$365*0.9,0,IF(E73&lt;0.9*E$365,(E$365*0.9-E73)*0.35))</f>
        <v>0</v>
      </c>
      <c r="I73" s="66">
        <f t="shared" ref="I73:I136" si="17">G73+H73</f>
        <v>-476.75530825152237</v>
      </c>
      <c r="J73" s="81">
        <f t="shared" ref="J73:J136" si="18">I$367</f>
        <v>-115.74089027365953</v>
      </c>
      <c r="K73" s="37">
        <f t="shared" ref="K73:K136" si="19">I73+J73</f>
        <v>-592.49619852518185</v>
      </c>
      <c r="L73" s="37">
        <f t="shared" ref="L73:L136" si="20">(I73*D73)</f>
        <v>-2107258.4624717287</v>
      </c>
      <c r="M73" s="37">
        <f t="shared" ref="M73:M136" si="21">(K73*D73)</f>
        <v>-2618833.1974813039</v>
      </c>
      <c r="N73" s="41">
        <f>'jan-feb'!M73</f>
        <v>-6982343.9474150538</v>
      </c>
      <c r="O73" s="41">
        <f t="shared" ref="O73:O136" si="22">M73-N73</f>
        <v>4363510.7499337494</v>
      </c>
      <c r="Q73" s="4"/>
      <c r="R73" s="4"/>
      <c r="S73" s="4"/>
      <c r="T73" s="4"/>
    </row>
    <row r="74" spans="1:20" s="34" customFormat="1" x14ac:dyDescent="0.2">
      <c r="A74" s="33">
        <v>1833</v>
      </c>
      <c r="B74" s="34" t="s">
        <v>302</v>
      </c>
      <c r="C74" s="36">
        <v>251721226</v>
      </c>
      <c r="D74" s="36">
        <f>jan!D74</f>
        <v>26092</v>
      </c>
      <c r="E74" s="37">
        <f t="shared" si="13"/>
        <v>9647.4484899586078</v>
      </c>
      <c r="F74" s="38">
        <f t="shared" si="14"/>
        <v>0.89858103515775234</v>
      </c>
      <c r="G74" s="39">
        <f t="shared" si="15"/>
        <v>653.31953442489646</v>
      </c>
      <c r="H74" s="39">
        <f t="shared" si="16"/>
        <v>5.3320584245192544</v>
      </c>
      <c r="I74" s="66">
        <f t="shared" si="17"/>
        <v>658.65159284941569</v>
      </c>
      <c r="J74" s="81">
        <f t="shared" si="18"/>
        <v>-115.74089027365953</v>
      </c>
      <c r="K74" s="37">
        <f t="shared" si="19"/>
        <v>542.9107025757562</v>
      </c>
      <c r="L74" s="37">
        <f t="shared" si="20"/>
        <v>17185537.360626955</v>
      </c>
      <c r="M74" s="37">
        <f t="shared" si="21"/>
        <v>14165626.051606631</v>
      </c>
      <c r="N74" s="41">
        <f>'jan-feb'!M74</f>
        <v>709625.94553087163</v>
      </c>
      <c r="O74" s="41">
        <f t="shared" si="22"/>
        <v>13456000.10607576</v>
      </c>
      <c r="Q74" s="4"/>
      <c r="R74" s="4"/>
      <c r="S74" s="4"/>
      <c r="T74" s="4"/>
    </row>
    <row r="75" spans="1:20" s="34" customFormat="1" x14ac:dyDescent="0.2">
      <c r="A75" s="33">
        <v>1834</v>
      </c>
      <c r="B75" s="34" t="s">
        <v>303</v>
      </c>
      <c r="C75" s="36">
        <v>22352565</v>
      </c>
      <c r="D75" s="36">
        <f>jan!D75</f>
        <v>1869</v>
      </c>
      <c r="E75" s="37">
        <f t="shared" si="13"/>
        <v>11959.638844301766</v>
      </c>
      <c r="F75" s="38">
        <f t="shared" si="14"/>
        <v>1.1139426827736971</v>
      </c>
      <c r="G75" s="39">
        <f t="shared" si="15"/>
        <v>-733.99467818099833</v>
      </c>
      <c r="H75" s="39">
        <f t="shared" si="16"/>
        <v>0</v>
      </c>
      <c r="I75" s="66">
        <f t="shared" si="17"/>
        <v>-733.99467818099833</v>
      </c>
      <c r="J75" s="81">
        <f t="shared" si="18"/>
        <v>-115.74089027365953</v>
      </c>
      <c r="K75" s="37">
        <f t="shared" si="19"/>
        <v>-849.73556845465782</v>
      </c>
      <c r="L75" s="37">
        <f t="shared" si="20"/>
        <v>-1371836.053520286</v>
      </c>
      <c r="M75" s="37">
        <f t="shared" si="21"/>
        <v>-1588155.7774417554</v>
      </c>
      <c r="N75" s="41">
        <f>'jan-feb'!M75</f>
        <v>-502659.48016260931</v>
      </c>
      <c r="O75" s="41">
        <f t="shared" si="22"/>
        <v>-1085496.297279146</v>
      </c>
      <c r="Q75" s="4"/>
      <c r="R75" s="4"/>
      <c r="S75" s="4"/>
      <c r="T75" s="4"/>
    </row>
    <row r="76" spans="1:20" s="34" customFormat="1" x14ac:dyDescent="0.2">
      <c r="A76" s="33">
        <v>1835</v>
      </c>
      <c r="B76" s="34" t="s">
        <v>304</v>
      </c>
      <c r="C76" s="36">
        <v>4259713</v>
      </c>
      <c r="D76" s="36">
        <f>jan!D76</f>
        <v>450</v>
      </c>
      <c r="E76" s="37">
        <f t="shared" si="13"/>
        <v>9466.0288888888881</v>
      </c>
      <c r="F76" s="38">
        <f t="shared" si="14"/>
        <v>0.88168328099023208</v>
      </c>
      <c r="G76" s="39">
        <f t="shared" si="15"/>
        <v>762.17129506672825</v>
      </c>
      <c r="H76" s="39">
        <f t="shared" si="16"/>
        <v>68.828918798921123</v>
      </c>
      <c r="I76" s="66">
        <f t="shared" si="17"/>
        <v>831.00021386564936</v>
      </c>
      <c r="J76" s="81">
        <f t="shared" si="18"/>
        <v>-115.74089027365953</v>
      </c>
      <c r="K76" s="37">
        <f t="shared" si="19"/>
        <v>715.25932359198987</v>
      </c>
      <c r="L76" s="37">
        <f t="shared" si="20"/>
        <v>373950.09623954224</v>
      </c>
      <c r="M76" s="37">
        <f t="shared" si="21"/>
        <v>321866.69561639545</v>
      </c>
      <c r="N76" s="41">
        <f>'jan-feb'!M76</f>
        <v>20437.776846883578</v>
      </c>
      <c r="O76" s="41">
        <f t="shared" si="22"/>
        <v>301428.91876951186</v>
      </c>
      <c r="Q76" s="4"/>
      <c r="R76" s="4"/>
      <c r="S76" s="4"/>
      <c r="T76" s="4"/>
    </row>
    <row r="77" spans="1:20" s="34" customFormat="1" x14ac:dyDescent="0.2">
      <c r="A77" s="33">
        <v>1836</v>
      </c>
      <c r="B77" s="34" t="s">
        <v>305</v>
      </c>
      <c r="C77" s="36">
        <v>10113296</v>
      </c>
      <c r="D77" s="36">
        <f>jan!D77</f>
        <v>1153</v>
      </c>
      <c r="E77" s="37">
        <f t="shared" si="13"/>
        <v>8771.2888117953171</v>
      </c>
      <c r="F77" s="38">
        <f t="shared" si="14"/>
        <v>0.81697391682103337</v>
      </c>
      <c r="G77" s="39">
        <f t="shared" si="15"/>
        <v>1179.0153413228709</v>
      </c>
      <c r="H77" s="39">
        <f t="shared" si="16"/>
        <v>311.98794578167099</v>
      </c>
      <c r="I77" s="66">
        <f t="shared" si="17"/>
        <v>1491.0032871045419</v>
      </c>
      <c r="J77" s="81">
        <f t="shared" si="18"/>
        <v>-115.74089027365953</v>
      </c>
      <c r="K77" s="37">
        <f t="shared" si="19"/>
        <v>1375.2623968308824</v>
      </c>
      <c r="L77" s="37">
        <f t="shared" si="20"/>
        <v>1719126.7900315367</v>
      </c>
      <c r="M77" s="37">
        <f t="shared" si="21"/>
        <v>1585677.5435460075</v>
      </c>
      <c r="N77" s="41">
        <f>'jan-feb'!M77</f>
        <v>479335.16073967022</v>
      </c>
      <c r="O77" s="41">
        <f t="shared" si="22"/>
        <v>1106342.3828063372</v>
      </c>
      <c r="Q77" s="4"/>
      <c r="R77" s="4"/>
      <c r="S77" s="4"/>
      <c r="T77" s="4"/>
    </row>
    <row r="78" spans="1:20" s="34" customFormat="1" x14ac:dyDescent="0.2">
      <c r="A78" s="33">
        <v>1837</v>
      </c>
      <c r="B78" s="34" t="s">
        <v>306</v>
      </c>
      <c r="C78" s="36">
        <v>63504053</v>
      </c>
      <c r="D78" s="36">
        <f>jan!D78</f>
        <v>6214</v>
      </c>
      <c r="E78" s="37">
        <f t="shared" si="13"/>
        <v>10219.512874155134</v>
      </c>
      <c r="F78" s="38">
        <f t="shared" si="14"/>
        <v>0.95186416043831057</v>
      </c>
      <c r="G78" s="39">
        <f t="shared" si="15"/>
        <v>310.0809039069805</v>
      </c>
      <c r="H78" s="39">
        <f t="shared" si="16"/>
        <v>0</v>
      </c>
      <c r="I78" s="66">
        <f t="shared" si="17"/>
        <v>310.0809039069805</v>
      </c>
      <c r="J78" s="81">
        <f t="shared" si="18"/>
        <v>-115.74089027365953</v>
      </c>
      <c r="K78" s="37">
        <f t="shared" si="19"/>
        <v>194.34001363332095</v>
      </c>
      <c r="L78" s="37">
        <f t="shared" si="20"/>
        <v>1926842.7368779767</v>
      </c>
      <c r="M78" s="37">
        <f t="shared" si="21"/>
        <v>1207628.8447174565</v>
      </c>
      <c r="N78" s="41">
        <f>'jan-feb'!M78</f>
        <v>-1532663.2237188115</v>
      </c>
      <c r="O78" s="41">
        <f t="shared" si="22"/>
        <v>2740292.0684362678</v>
      </c>
      <c r="Q78" s="4"/>
      <c r="R78" s="4"/>
      <c r="S78" s="4"/>
      <c r="T78" s="4"/>
    </row>
    <row r="79" spans="1:20" s="34" customFormat="1" x14ac:dyDescent="0.2">
      <c r="A79" s="33">
        <v>1838</v>
      </c>
      <c r="B79" s="34" t="s">
        <v>307</v>
      </c>
      <c r="C79" s="36">
        <v>18557833</v>
      </c>
      <c r="D79" s="36">
        <f>jan!D79</f>
        <v>1894</v>
      </c>
      <c r="E79" s="37">
        <f t="shared" si="13"/>
        <v>9798.2222808870119</v>
      </c>
      <c r="F79" s="38">
        <f t="shared" si="14"/>
        <v>0.91262438239802202</v>
      </c>
      <c r="G79" s="39">
        <f t="shared" si="15"/>
        <v>562.85525986785399</v>
      </c>
      <c r="H79" s="39">
        <f t="shared" si="16"/>
        <v>0</v>
      </c>
      <c r="I79" s="66">
        <f t="shared" si="17"/>
        <v>562.85525986785399</v>
      </c>
      <c r="J79" s="81">
        <f t="shared" si="18"/>
        <v>-115.74089027365953</v>
      </c>
      <c r="K79" s="37">
        <f t="shared" si="19"/>
        <v>447.11436959419444</v>
      </c>
      <c r="L79" s="37">
        <f t="shared" si="20"/>
        <v>1066047.8621897155</v>
      </c>
      <c r="M79" s="37">
        <f t="shared" si="21"/>
        <v>846834.61601140432</v>
      </c>
      <c r="N79" s="41">
        <f>'jan-feb'!M79</f>
        <v>-177016.2814488943</v>
      </c>
      <c r="O79" s="41">
        <f t="shared" si="22"/>
        <v>1023850.8974602986</v>
      </c>
      <c r="Q79" s="4"/>
      <c r="R79" s="4"/>
      <c r="S79" s="4"/>
      <c r="T79" s="4"/>
    </row>
    <row r="80" spans="1:20" s="34" customFormat="1" x14ac:dyDescent="0.2">
      <c r="A80" s="33">
        <v>1839</v>
      </c>
      <c r="B80" s="34" t="s">
        <v>308</v>
      </c>
      <c r="C80" s="36">
        <v>9679882</v>
      </c>
      <c r="D80" s="36">
        <f>jan!D80</f>
        <v>1012</v>
      </c>
      <c r="E80" s="37">
        <f t="shared" si="13"/>
        <v>9565.100790513834</v>
      </c>
      <c r="F80" s="38">
        <f t="shared" si="14"/>
        <v>0.89091101949641327</v>
      </c>
      <c r="G80" s="39">
        <f t="shared" si="15"/>
        <v>702.72815409176076</v>
      </c>
      <c r="H80" s="39">
        <f t="shared" si="16"/>
        <v>34.153753230190063</v>
      </c>
      <c r="I80" s="66">
        <f t="shared" si="17"/>
        <v>736.88190732195085</v>
      </c>
      <c r="J80" s="81">
        <f t="shared" si="18"/>
        <v>-115.74089027365953</v>
      </c>
      <c r="K80" s="37">
        <f t="shared" si="19"/>
        <v>621.14101704829136</v>
      </c>
      <c r="L80" s="37">
        <f t="shared" si="20"/>
        <v>745724.49020981428</v>
      </c>
      <c r="M80" s="37">
        <f t="shared" si="21"/>
        <v>628594.70925287087</v>
      </c>
      <c r="N80" s="41">
        <f>'jan-feb'!M80</f>
        <v>-567289.88406878617</v>
      </c>
      <c r="O80" s="41">
        <f t="shared" si="22"/>
        <v>1195884.593321657</v>
      </c>
      <c r="Q80" s="4"/>
      <c r="R80" s="4"/>
      <c r="S80" s="4"/>
      <c r="T80" s="4"/>
    </row>
    <row r="81" spans="1:20" s="34" customFormat="1" x14ac:dyDescent="0.2">
      <c r="A81" s="33">
        <v>1840</v>
      </c>
      <c r="B81" s="34" t="s">
        <v>309</v>
      </c>
      <c r="C81" s="36">
        <v>39005627</v>
      </c>
      <c r="D81" s="36">
        <f>jan!D81</f>
        <v>4617</v>
      </c>
      <c r="E81" s="37">
        <f t="shared" si="13"/>
        <v>8448.2622915312968</v>
      </c>
      <c r="F81" s="38">
        <f t="shared" si="14"/>
        <v>0.78688663464851194</v>
      </c>
      <c r="G81" s="39">
        <f t="shared" si="15"/>
        <v>1372.8312534812831</v>
      </c>
      <c r="H81" s="39">
        <f t="shared" si="16"/>
        <v>425.04722787407809</v>
      </c>
      <c r="I81" s="66">
        <f t="shared" si="17"/>
        <v>1797.8784813553611</v>
      </c>
      <c r="J81" s="81">
        <f t="shared" si="18"/>
        <v>-115.74089027365953</v>
      </c>
      <c r="K81" s="37">
        <f t="shared" si="19"/>
        <v>1682.1375910817017</v>
      </c>
      <c r="L81" s="37">
        <f t="shared" si="20"/>
        <v>8300804.9484177027</v>
      </c>
      <c r="M81" s="37">
        <f t="shared" si="21"/>
        <v>7766429.2580242166</v>
      </c>
      <c r="N81" s="41">
        <f>'jan-feb'!M81</f>
        <v>3375490.5119991824</v>
      </c>
      <c r="O81" s="41">
        <f t="shared" si="22"/>
        <v>4390938.7460250342</v>
      </c>
      <c r="Q81" s="4"/>
      <c r="R81" s="4"/>
      <c r="S81" s="4"/>
      <c r="T81" s="4"/>
    </row>
    <row r="82" spans="1:20" s="34" customFormat="1" x14ac:dyDescent="0.2">
      <c r="A82" s="33">
        <v>1841</v>
      </c>
      <c r="B82" s="34" t="s">
        <v>398</v>
      </c>
      <c r="C82" s="36">
        <v>91302741</v>
      </c>
      <c r="D82" s="36">
        <f>jan!D82</f>
        <v>9603</v>
      </c>
      <c r="E82" s="37">
        <f t="shared" si="13"/>
        <v>9507.7310215557645</v>
      </c>
      <c r="F82" s="38">
        <f t="shared" si="14"/>
        <v>0.8855674940626409</v>
      </c>
      <c r="G82" s="39">
        <f t="shared" si="15"/>
        <v>737.15001546660244</v>
      </c>
      <c r="H82" s="39">
        <f t="shared" si="16"/>
        <v>54.233172365514378</v>
      </c>
      <c r="I82" s="66">
        <f t="shared" si="17"/>
        <v>791.38318783211685</v>
      </c>
      <c r="J82" s="81">
        <f t="shared" si="18"/>
        <v>-115.74089027365953</v>
      </c>
      <c r="K82" s="37">
        <f t="shared" si="19"/>
        <v>675.64229755845736</v>
      </c>
      <c r="L82" s="37">
        <f t="shared" si="20"/>
        <v>7599652.7527518179</v>
      </c>
      <c r="M82" s="37">
        <f t="shared" si="21"/>
        <v>6488192.9834538661</v>
      </c>
      <c r="N82" s="41">
        <f>'jan-feb'!M82</f>
        <v>600271.49791249819</v>
      </c>
      <c r="O82" s="41">
        <f t="shared" si="22"/>
        <v>5887921.4855413679</v>
      </c>
      <c r="Q82" s="4"/>
      <c r="R82" s="4"/>
      <c r="S82" s="4"/>
      <c r="T82" s="4"/>
    </row>
    <row r="83" spans="1:20" s="34" customFormat="1" x14ac:dyDescent="0.2">
      <c r="A83" s="33">
        <v>1845</v>
      </c>
      <c r="B83" s="34" t="s">
        <v>310</v>
      </c>
      <c r="C83" s="36">
        <v>22415868</v>
      </c>
      <c r="D83" s="36">
        <f>jan!D83</f>
        <v>1869</v>
      </c>
      <c r="E83" s="37">
        <f t="shared" si="13"/>
        <v>11993.508828250402</v>
      </c>
      <c r="F83" s="38">
        <f t="shared" si="14"/>
        <v>1.117097395158948</v>
      </c>
      <c r="G83" s="39">
        <f t="shared" si="15"/>
        <v>-754.31666855018011</v>
      </c>
      <c r="H83" s="39">
        <f t="shared" si="16"/>
        <v>0</v>
      </c>
      <c r="I83" s="66">
        <f t="shared" si="17"/>
        <v>-754.31666855018011</v>
      </c>
      <c r="J83" s="81">
        <f t="shared" si="18"/>
        <v>-115.74089027365953</v>
      </c>
      <c r="K83" s="37">
        <f t="shared" si="19"/>
        <v>-870.0575588238396</v>
      </c>
      <c r="L83" s="37">
        <f t="shared" si="20"/>
        <v>-1409817.8535202867</v>
      </c>
      <c r="M83" s="37">
        <f t="shared" si="21"/>
        <v>-1626137.5774417561</v>
      </c>
      <c r="N83" s="41">
        <f>'jan-feb'!M83</f>
        <v>-3303046.080162609</v>
      </c>
      <c r="O83" s="41">
        <f t="shared" si="22"/>
        <v>1676908.5027208528</v>
      </c>
      <c r="Q83" s="4"/>
      <c r="R83" s="4"/>
      <c r="S83" s="4"/>
      <c r="T83" s="4"/>
    </row>
    <row r="84" spans="1:20" s="34" customFormat="1" x14ac:dyDescent="0.2">
      <c r="A84" s="33">
        <v>1848</v>
      </c>
      <c r="B84" s="34" t="s">
        <v>311</v>
      </c>
      <c r="C84" s="36">
        <v>23110894</v>
      </c>
      <c r="D84" s="36">
        <f>jan!D84</f>
        <v>2591</v>
      </c>
      <c r="E84" s="37">
        <f t="shared" si="13"/>
        <v>8919.6812041682751</v>
      </c>
      <c r="F84" s="38">
        <f t="shared" si="14"/>
        <v>0.83079545623498474</v>
      </c>
      <c r="G84" s="39">
        <f t="shared" si="15"/>
        <v>1089.9799058990959</v>
      </c>
      <c r="H84" s="39">
        <f t="shared" si="16"/>
        <v>260.05060845113564</v>
      </c>
      <c r="I84" s="66">
        <f t="shared" si="17"/>
        <v>1350.0305143502314</v>
      </c>
      <c r="J84" s="81">
        <f t="shared" si="18"/>
        <v>-115.74089027365953</v>
      </c>
      <c r="K84" s="37">
        <f t="shared" si="19"/>
        <v>1234.289624076572</v>
      </c>
      <c r="L84" s="37">
        <f t="shared" si="20"/>
        <v>3497929.0626814496</v>
      </c>
      <c r="M84" s="37">
        <f t="shared" si="21"/>
        <v>3198044.4159823977</v>
      </c>
      <c r="N84" s="41">
        <f>'jan-feb'!M84</f>
        <v>1608973.9567879308</v>
      </c>
      <c r="O84" s="41">
        <f t="shared" si="22"/>
        <v>1589070.4591944669</v>
      </c>
      <c r="Q84" s="4"/>
      <c r="R84" s="4"/>
      <c r="S84" s="4"/>
      <c r="T84" s="4"/>
    </row>
    <row r="85" spans="1:20" s="34" customFormat="1" x14ac:dyDescent="0.2">
      <c r="A85" s="33">
        <v>1851</v>
      </c>
      <c r="B85" s="34" t="s">
        <v>312</v>
      </c>
      <c r="C85" s="36">
        <v>17539718</v>
      </c>
      <c r="D85" s="36">
        <f>jan!D85</f>
        <v>1976</v>
      </c>
      <c r="E85" s="37">
        <f t="shared" si="13"/>
        <v>8876.3755060728745</v>
      </c>
      <c r="F85" s="38">
        <f t="shared" si="14"/>
        <v>0.826761884139389</v>
      </c>
      <c r="G85" s="39">
        <f t="shared" si="15"/>
        <v>1115.9633247563363</v>
      </c>
      <c r="H85" s="39">
        <f t="shared" si="16"/>
        <v>275.20760278452587</v>
      </c>
      <c r="I85" s="66">
        <f t="shared" si="17"/>
        <v>1391.1709275408621</v>
      </c>
      <c r="J85" s="81">
        <f t="shared" si="18"/>
        <v>-115.74089027365953</v>
      </c>
      <c r="K85" s="37">
        <f t="shared" si="19"/>
        <v>1275.4300372672026</v>
      </c>
      <c r="L85" s="37">
        <f t="shared" si="20"/>
        <v>2748953.7528207432</v>
      </c>
      <c r="M85" s="37">
        <f t="shared" si="21"/>
        <v>2520249.7536399923</v>
      </c>
      <c r="N85" s="41">
        <f>'jan-feb'!M85</f>
        <v>820358.36480623425</v>
      </c>
      <c r="O85" s="41">
        <f t="shared" si="22"/>
        <v>1699891.388833758</v>
      </c>
      <c r="Q85" s="4"/>
      <c r="R85" s="4"/>
      <c r="S85" s="4"/>
      <c r="T85" s="4"/>
    </row>
    <row r="86" spans="1:20" s="34" customFormat="1" x14ac:dyDescent="0.2">
      <c r="A86" s="33">
        <v>1853</v>
      </c>
      <c r="B86" s="34" t="s">
        <v>314</v>
      </c>
      <c r="C86" s="36">
        <v>10442365</v>
      </c>
      <c r="D86" s="36">
        <f>jan!D86</f>
        <v>1334</v>
      </c>
      <c r="E86" s="37">
        <f t="shared" si="13"/>
        <v>7827.8598200899551</v>
      </c>
      <c r="F86" s="38">
        <f t="shared" si="14"/>
        <v>0.72910121132311823</v>
      </c>
      <c r="G86" s="39">
        <f t="shared" si="15"/>
        <v>1745.072736346088</v>
      </c>
      <c r="H86" s="39">
        <f t="shared" si="16"/>
        <v>642.18809287854765</v>
      </c>
      <c r="I86" s="66">
        <f t="shared" si="17"/>
        <v>2387.2608292246359</v>
      </c>
      <c r="J86" s="81">
        <f t="shared" si="18"/>
        <v>-115.74089027365953</v>
      </c>
      <c r="K86" s="37">
        <f t="shared" si="19"/>
        <v>2271.5199389509762</v>
      </c>
      <c r="L86" s="37">
        <f t="shared" si="20"/>
        <v>3184605.9461856643</v>
      </c>
      <c r="M86" s="37">
        <f t="shared" si="21"/>
        <v>3030207.5985606024</v>
      </c>
      <c r="N86" s="41">
        <f>'jan-feb'!M86</f>
        <v>1173524.9400058282</v>
      </c>
      <c r="O86" s="41">
        <f t="shared" si="22"/>
        <v>1856682.6585547742</v>
      </c>
      <c r="Q86" s="4"/>
      <c r="R86" s="4"/>
      <c r="S86" s="4"/>
      <c r="T86" s="4"/>
    </row>
    <row r="87" spans="1:20" s="34" customFormat="1" x14ac:dyDescent="0.2">
      <c r="A87" s="33">
        <v>1856</v>
      </c>
      <c r="B87" s="34" t="s">
        <v>315</v>
      </c>
      <c r="C87" s="36">
        <v>3967993</v>
      </c>
      <c r="D87" s="36">
        <f>jan!D87</f>
        <v>469</v>
      </c>
      <c r="E87" s="37">
        <f t="shared" si="13"/>
        <v>8460.5394456289978</v>
      </c>
      <c r="F87" s="38">
        <f t="shared" si="14"/>
        <v>0.78803015128396081</v>
      </c>
      <c r="G87" s="39">
        <f t="shared" si="15"/>
        <v>1365.4649610226625</v>
      </c>
      <c r="H87" s="39">
        <f t="shared" si="16"/>
        <v>420.75022393988274</v>
      </c>
      <c r="I87" s="66">
        <f t="shared" si="17"/>
        <v>1786.2151849625452</v>
      </c>
      <c r="J87" s="81">
        <f t="shared" si="18"/>
        <v>-115.74089027365953</v>
      </c>
      <c r="K87" s="37">
        <f t="shared" si="19"/>
        <v>1670.4742946888857</v>
      </c>
      <c r="L87" s="37">
        <f t="shared" si="20"/>
        <v>837734.92174743372</v>
      </c>
      <c r="M87" s="37">
        <f t="shared" si="21"/>
        <v>783452.44420908741</v>
      </c>
      <c r="N87" s="41">
        <f>'jan-feb'!M87</f>
        <v>204759.94599905043</v>
      </c>
      <c r="O87" s="41">
        <f t="shared" si="22"/>
        <v>578692.49821003701</v>
      </c>
      <c r="Q87" s="4"/>
      <c r="R87" s="4"/>
      <c r="S87" s="4"/>
      <c r="T87" s="4"/>
    </row>
    <row r="88" spans="1:20" s="34" customFormat="1" x14ac:dyDescent="0.2">
      <c r="A88" s="33">
        <v>1857</v>
      </c>
      <c r="B88" s="34" t="s">
        <v>316</v>
      </c>
      <c r="C88" s="36">
        <v>6907407</v>
      </c>
      <c r="D88" s="36">
        <f>jan!D88</f>
        <v>678</v>
      </c>
      <c r="E88" s="37">
        <f t="shared" si="13"/>
        <v>10187.91592920354</v>
      </c>
      <c r="F88" s="38">
        <f t="shared" si="14"/>
        <v>0.94892116307149621</v>
      </c>
      <c r="G88" s="39">
        <f t="shared" si="15"/>
        <v>329.03907087793704</v>
      </c>
      <c r="H88" s="39">
        <f t="shared" si="16"/>
        <v>0</v>
      </c>
      <c r="I88" s="66">
        <f t="shared" si="17"/>
        <v>329.03907087793704</v>
      </c>
      <c r="J88" s="81">
        <f t="shared" si="18"/>
        <v>-115.74089027365953</v>
      </c>
      <c r="K88" s="37">
        <f t="shared" si="19"/>
        <v>213.29818060427749</v>
      </c>
      <c r="L88" s="37">
        <f t="shared" si="20"/>
        <v>223088.4900552413</v>
      </c>
      <c r="M88" s="37">
        <f t="shared" si="21"/>
        <v>144616.16644970013</v>
      </c>
      <c r="N88" s="41">
        <f>'jan-feb'!M88</f>
        <v>-234195.44288402871</v>
      </c>
      <c r="O88" s="41">
        <f t="shared" si="22"/>
        <v>378811.60933372885</v>
      </c>
      <c r="Q88" s="4"/>
      <c r="R88" s="4"/>
      <c r="S88" s="4"/>
      <c r="T88" s="4"/>
    </row>
    <row r="89" spans="1:20" s="34" customFormat="1" x14ac:dyDescent="0.2">
      <c r="A89" s="33">
        <v>1859</v>
      </c>
      <c r="B89" s="34" t="s">
        <v>317</v>
      </c>
      <c r="C89" s="36">
        <v>11352307</v>
      </c>
      <c r="D89" s="36">
        <f>jan!D89</f>
        <v>1216</v>
      </c>
      <c r="E89" s="37">
        <f t="shared" si="13"/>
        <v>9335.7787828947367</v>
      </c>
      <c r="F89" s="38">
        <f t="shared" si="14"/>
        <v>0.86955154738258955</v>
      </c>
      <c r="G89" s="39">
        <f t="shared" si="15"/>
        <v>840.32135866321914</v>
      </c>
      <c r="H89" s="39">
        <f t="shared" si="16"/>
        <v>114.41645589687413</v>
      </c>
      <c r="I89" s="66">
        <f t="shared" si="17"/>
        <v>954.73781456009328</v>
      </c>
      <c r="J89" s="81">
        <f t="shared" si="18"/>
        <v>-115.74089027365953</v>
      </c>
      <c r="K89" s="37">
        <f t="shared" si="19"/>
        <v>838.9969242864338</v>
      </c>
      <c r="L89" s="37">
        <f t="shared" si="20"/>
        <v>1160961.1825050735</v>
      </c>
      <c r="M89" s="37">
        <f t="shared" si="21"/>
        <v>1020220.2599323035</v>
      </c>
      <c r="N89" s="41">
        <f>'jan-feb'!M89</f>
        <v>-88446.238564865213</v>
      </c>
      <c r="O89" s="41">
        <f t="shared" si="22"/>
        <v>1108666.4984971688</v>
      </c>
      <c r="Q89" s="4"/>
      <c r="R89" s="4"/>
      <c r="S89" s="4"/>
      <c r="T89" s="4"/>
    </row>
    <row r="90" spans="1:20" s="34" customFormat="1" x14ac:dyDescent="0.2">
      <c r="A90" s="33">
        <v>1860</v>
      </c>
      <c r="B90" s="34" t="s">
        <v>318</v>
      </c>
      <c r="C90" s="36">
        <v>102121164</v>
      </c>
      <c r="D90" s="36">
        <f>jan!D90</f>
        <v>11566</v>
      </c>
      <c r="E90" s="37">
        <f t="shared" si="13"/>
        <v>8829.4279785578419</v>
      </c>
      <c r="F90" s="38">
        <f t="shared" si="14"/>
        <v>0.82238910537654153</v>
      </c>
      <c r="G90" s="39">
        <f t="shared" si="15"/>
        <v>1144.1318412653559</v>
      </c>
      <c r="H90" s="39">
        <f t="shared" si="16"/>
        <v>291.63923741478726</v>
      </c>
      <c r="I90" s="66">
        <f t="shared" si="17"/>
        <v>1435.7710786801431</v>
      </c>
      <c r="J90" s="81">
        <f t="shared" si="18"/>
        <v>-115.74089027365953</v>
      </c>
      <c r="K90" s="37">
        <f t="shared" si="19"/>
        <v>1320.0301884064836</v>
      </c>
      <c r="L90" s="37">
        <f t="shared" si="20"/>
        <v>16606128.296014534</v>
      </c>
      <c r="M90" s="37">
        <f t="shared" si="21"/>
        <v>15267469.159109389</v>
      </c>
      <c r="N90" s="41">
        <f>'jan-feb'!M90</f>
        <v>3239669.0844883085</v>
      </c>
      <c r="O90" s="41">
        <f t="shared" si="22"/>
        <v>12027800.074621081</v>
      </c>
      <c r="Q90" s="4"/>
      <c r="R90" s="4"/>
      <c r="S90" s="4"/>
      <c r="T90" s="4"/>
    </row>
    <row r="91" spans="1:20" s="34" customFormat="1" x14ac:dyDescent="0.2">
      <c r="A91" s="33">
        <v>1865</v>
      </c>
      <c r="B91" s="34" t="s">
        <v>319</v>
      </c>
      <c r="C91" s="36">
        <v>91634727</v>
      </c>
      <c r="D91" s="36">
        <f>jan!D91</f>
        <v>9724</v>
      </c>
      <c r="E91" s="37">
        <f t="shared" si="13"/>
        <v>9423.5630399012753</v>
      </c>
      <c r="F91" s="38">
        <f t="shared" si="14"/>
        <v>0.87772793397989468</v>
      </c>
      <c r="G91" s="39">
        <f t="shared" si="15"/>
        <v>787.65080445929595</v>
      </c>
      <c r="H91" s="39">
        <f t="shared" si="16"/>
        <v>83.691965944585618</v>
      </c>
      <c r="I91" s="66">
        <f t="shared" si="17"/>
        <v>871.34277040388156</v>
      </c>
      <c r="J91" s="81">
        <f t="shared" si="18"/>
        <v>-115.74089027365953</v>
      </c>
      <c r="K91" s="37">
        <f t="shared" si="19"/>
        <v>755.60188013022207</v>
      </c>
      <c r="L91" s="37">
        <f t="shared" si="20"/>
        <v>8472937.0994073451</v>
      </c>
      <c r="M91" s="37">
        <f t="shared" si="21"/>
        <v>7347472.6823862791</v>
      </c>
      <c r="N91" s="41">
        <f>'jan-feb'!M91</f>
        <v>1654678.4356868826</v>
      </c>
      <c r="O91" s="41">
        <f t="shared" si="22"/>
        <v>5692794.2466993965</v>
      </c>
      <c r="Q91" s="4"/>
      <c r="R91" s="4"/>
      <c r="S91" s="4"/>
      <c r="T91" s="4"/>
    </row>
    <row r="92" spans="1:20" s="34" customFormat="1" x14ac:dyDescent="0.2">
      <c r="A92" s="33">
        <v>1866</v>
      </c>
      <c r="B92" s="34" t="s">
        <v>320</v>
      </c>
      <c r="C92" s="36">
        <v>81599211</v>
      </c>
      <c r="D92" s="36">
        <f>jan!D92</f>
        <v>8107</v>
      </c>
      <c r="E92" s="37">
        <f t="shared" si="13"/>
        <v>10065.27827803133</v>
      </c>
      <c r="F92" s="38">
        <f t="shared" si="14"/>
        <v>0.93749846745883347</v>
      </c>
      <c r="G92" s="39">
        <f t="shared" si="15"/>
        <v>402.62166158126308</v>
      </c>
      <c r="H92" s="39">
        <f t="shared" si="16"/>
        <v>0</v>
      </c>
      <c r="I92" s="66">
        <f t="shared" si="17"/>
        <v>402.62166158126308</v>
      </c>
      <c r="J92" s="81">
        <f t="shared" si="18"/>
        <v>-115.74089027365953</v>
      </c>
      <c r="K92" s="37">
        <f t="shared" si="19"/>
        <v>286.88077130760354</v>
      </c>
      <c r="L92" s="37">
        <f t="shared" si="20"/>
        <v>3264053.8104392998</v>
      </c>
      <c r="M92" s="37">
        <f t="shared" si="21"/>
        <v>2325742.4129907419</v>
      </c>
      <c r="N92" s="41">
        <f>'jan-feb'!M92</f>
        <v>938989.23088374699</v>
      </c>
      <c r="O92" s="41">
        <f t="shared" si="22"/>
        <v>1386753.182106995</v>
      </c>
      <c r="Q92" s="4"/>
      <c r="R92" s="4"/>
      <c r="S92" s="4"/>
      <c r="T92" s="4"/>
    </row>
    <row r="93" spans="1:20" s="34" customFormat="1" x14ac:dyDescent="0.2">
      <c r="A93" s="33">
        <v>1867</v>
      </c>
      <c r="B93" s="34" t="s">
        <v>422</v>
      </c>
      <c r="C93" s="36">
        <v>36045057</v>
      </c>
      <c r="D93" s="36">
        <f>jan!D93</f>
        <v>2565</v>
      </c>
      <c r="E93" s="37">
        <f t="shared" si="13"/>
        <v>14052.65380116959</v>
      </c>
      <c r="F93" s="38">
        <f t="shared" si="14"/>
        <v>1.3088899321423246</v>
      </c>
      <c r="G93" s="39">
        <f t="shared" si="15"/>
        <v>-1989.8036523016929</v>
      </c>
      <c r="H93" s="39">
        <f t="shared" si="16"/>
        <v>0</v>
      </c>
      <c r="I93" s="66">
        <f t="shared" si="17"/>
        <v>-1989.8036523016929</v>
      </c>
      <c r="J93" s="81">
        <f t="shared" si="18"/>
        <v>-115.74089027365953</v>
      </c>
      <c r="K93" s="37">
        <f t="shared" si="19"/>
        <v>-2105.5445425753524</v>
      </c>
      <c r="L93" s="37">
        <f t="shared" si="20"/>
        <v>-5103846.3681538422</v>
      </c>
      <c r="M93" s="37">
        <f t="shared" si="21"/>
        <v>-5400721.7517057788</v>
      </c>
      <c r="N93" s="41">
        <f>'jan-feb'!M93</f>
        <v>-1395569.1719727637</v>
      </c>
      <c r="O93" s="41">
        <f t="shared" si="22"/>
        <v>-4005152.579733015</v>
      </c>
      <c r="Q93" s="4"/>
      <c r="R93" s="4"/>
      <c r="S93" s="4"/>
      <c r="T93" s="4"/>
    </row>
    <row r="94" spans="1:20" s="34" customFormat="1" x14ac:dyDescent="0.2">
      <c r="A94" s="33">
        <v>1868</v>
      </c>
      <c r="B94" s="34" t="s">
        <v>321</v>
      </c>
      <c r="C94" s="36">
        <v>43941001</v>
      </c>
      <c r="D94" s="36">
        <f>jan!D94</f>
        <v>4458</v>
      </c>
      <c r="E94" s="37">
        <f t="shared" si="13"/>
        <v>9856.6624046657689</v>
      </c>
      <c r="F94" s="38">
        <f t="shared" si="14"/>
        <v>0.918067602641646</v>
      </c>
      <c r="G94" s="39">
        <f t="shared" si="15"/>
        <v>527.79118560059976</v>
      </c>
      <c r="H94" s="39">
        <f t="shared" si="16"/>
        <v>0</v>
      </c>
      <c r="I94" s="66">
        <f t="shared" si="17"/>
        <v>527.79118560059976</v>
      </c>
      <c r="J94" s="81">
        <f t="shared" si="18"/>
        <v>-115.74089027365953</v>
      </c>
      <c r="K94" s="37">
        <f t="shared" si="19"/>
        <v>412.05029532694022</v>
      </c>
      <c r="L94" s="37">
        <f t="shared" si="20"/>
        <v>2352893.1054074736</v>
      </c>
      <c r="M94" s="37">
        <f t="shared" si="21"/>
        <v>1836920.2165674996</v>
      </c>
      <c r="N94" s="41">
        <f>'jan-feb'!M94</f>
        <v>-14270.317370206611</v>
      </c>
      <c r="O94" s="41">
        <f t="shared" si="22"/>
        <v>1851190.5339377061</v>
      </c>
      <c r="Q94" s="4"/>
      <c r="R94" s="4"/>
      <c r="S94" s="4"/>
      <c r="T94" s="4"/>
    </row>
    <row r="95" spans="1:20" s="34" customFormat="1" x14ac:dyDescent="0.2">
      <c r="A95" s="33">
        <v>1870</v>
      </c>
      <c r="B95" s="34" t="s">
        <v>385</v>
      </c>
      <c r="C95" s="36">
        <v>99556830</v>
      </c>
      <c r="D95" s="36">
        <f>jan!D95</f>
        <v>10468</v>
      </c>
      <c r="E95" s="37">
        <f t="shared" si="13"/>
        <v>9510.5875047764621</v>
      </c>
      <c r="F95" s="38">
        <f t="shared" si="14"/>
        <v>0.88583355214546322</v>
      </c>
      <c r="G95" s="39">
        <f t="shared" si="15"/>
        <v>735.43612553418382</v>
      </c>
      <c r="H95" s="39">
        <f t="shared" si="16"/>
        <v>53.233403238270235</v>
      </c>
      <c r="I95" s="66">
        <f t="shared" si="17"/>
        <v>788.6695287724541</v>
      </c>
      <c r="J95" s="81">
        <f t="shared" si="18"/>
        <v>-115.74089027365953</v>
      </c>
      <c r="K95" s="37">
        <f t="shared" si="19"/>
        <v>672.92863849879461</v>
      </c>
      <c r="L95" s="37">
        <f t="shared" si="20"/>
        <v>8255792.6271900497</v>
      </c>
      <c r="M95" s="37">
        <f t="shared" si="21"/>
        <v>7044216.9878053823</v>
      </c>
      <c r="N95" s="41">
        <f>'jan-feb'!M95</f>
        <v>3075649.9331941553</v>
      </c>
      <c r="O95" s="41">
        <f t="shared" si="22"/>
        <v>3968567.054611227</v>
      </c>
      <c r="Q95" s="4"/>
      <c r="R95" s="4"/>
      <c r="S95" s="4"/>
      <c r="T95" s="4"/>
    </row>
    <row r="96" spans="1:20" s="34" customFormat="1" x14ac:dyDescent="0.2">
      <c r="A96" s="33">
        <v>1871</v>
      </c>
      <c r="B96" s="34" t="s">
        <v>322</v>
      </c>
      <c r="C96" s="36">
        <v>42362389</v>
      </c>
      <c r="D96" s="36">
        <f>jan!D96</f>
        <v>4572</v>
      </c>
      <c r="E96" s="37">
        <f t="shared" si="13"/>
        <v>9265.6143919510068</v>
      </c>
      <c r="F96" s="38">
        <f t="shared" si="14"/>
        <v>0.86301630740581714</v>
      </c>
      <c r="G96" s="39">
        <f t="shared" si="15"/>
        <v>882.41999322945696</v>
      </c>
      <c r="H96" s="39">
        <f t="shared" si="16"/>
        <v>138.97399272717956</v>
      </c>
      <c r="I96" s="66">
        <f t="shared" si="17"/>
        <v>1021.3939859566365</v>
      </c>
      <c r="J96" s="81">
        <f t="shared" si="18"/>
        <v>-115.74089027365953</v>
      </c>
      <c r="K96" s="37">
        <f t="shared" si="19"/>
        <v>905.65309568297698</v>
      </c>
      <c r="L96" s="37">
        <f t="shared" si="20"/>
        <v>4669813.3037937423</v>
      </c>
      <c r="M96" s="37">
        <f t="shared" si="21"/>
        <v>4140645.9534625709</v>
      </c>
      <c r="N96" s="41">
        <f>'jan-feb'!M96</f>
        <v>1027910.5727643388</v>
      </c>
      <c r="O96" s="41">
        <f t="shared" si="22"/>
        <v>3112735.380698232</v>
      </c>
      <c r="Q96" s="4"/>
      <c r="R96" s="4"/>
      <c r="S96" s="4"/>
      <c r="T96" s="4"/>
    </row>
    <row r="97" spans="1:20" s="34" customFormat="1" x14ac:dyDescent="0.2">
      <c r="A97" s="33">
        <v>1874</v>
      </c>
      <c r="B97" s="34" t="s">
        <v>323</v>
      </c>
      <c r="C97" s="36">
        <v>10305052</v>
      </c>
      <c r="D97" s="36">
        <f>jan!D97</f>
        <v>982</v>
      </c>
      <c r="E97" s="37">
        <f t="shared" si="13"/>
        <v>10493.942973523421</v>
      </c>
      <c r="F97" s="38">
        <f t="shared" si="14"/>
        <v>0.9774250828962503</v>
      </c>
      <c r="G97" s="39">
        <f t="shared" si="15"/>
        <v>145.42284428600868</v>
      </c>
      <c r="H97" s="39">
        <f t="shared" si="16"/>
        <v>0</v>
      </c>
      <c r="I97" s="66">
        <f t="shared" si="17"/>
        <v>145.42284428600868</v>
      </c>
      <c r="J97" s="81">
        <f t="shared" si="18"/>
        <v>-115.74089027365953</v>
      </c>
      <c r="K97" s="37">
        <f t="shared" si="19"/>
        <v>29.681954012349152</v>
      </c>
      <c r="L97" s="37">
        <f t="shared" si="20"/>
        <v>142805.23308886052</v>
      </c>
      <c r="M97" s="37">
        <f t="shared" si="21"/>
        <v>29147.678840126868</v>
      </c>
      <c r="N97" s="41">
        <f>'jan-feb'!M97</f>
        <v>-792225.80252524465</v>
      </c>
      <c r="O97" s="41">
        <f t="shared" si="22"/>
        <v>821373.4813653715</v>
      </c>
      <c r="Q97" s="4"/>
      <c r="R97" s="4"/>
      <c r="S97" s="4"/>
      <c r="T97" s="4"/>
    </row>
    <row r="98" spans="1:20" s="34" customFormat="1" x14ac:dyDescent="0.2">
      <c r="A98" s="33">
        <v>1875</v>
      </c>
      <c r="B98" s="34" t="s">
        <v>384</v>
      </c>
      <c r="C98" s="36">
        <v>24909455</v>
      </c>
      <c r="D98" s="36">
        <f>jan!D98</f>
        <v>2708</v>
      </c>
      <c r="E98" s="37">
        <f t="shared" si="13"/>
        <v>9198.4693500738558</v>
      </c>
      <c r="F98" s="38">
        <f t="shared" si="14"/>
        <v>0.85676229513526914</v>
      </c>
      <c r="G98" s="39">
        <f t="shared" si="15"/>
        <v>922.70701835574755</v>
      </c>
      <c r="H98" s="39">
        <f t="shared" si="16"/>
        <v>162.47475738418242</v>
      </c>
      <c r="I98" s="66">
        <f t="shared" si="17"/>
        <v>1085.1817757399299</v>
      </c>
      <c r="J98" s="81">
        <f t="shared" si="18"/>
        <v>-115.74089027365953</v>
      </c>
      <c r="K98" s="37">
        <f t="shared" si="19"/>
        <v>969.4408854662704</v>
      </c>
      <c r="L98" s="37">
        <f t="shared" si="20"/>
        <v>2938672.2487037303</v>
      </c>
      <c r="M98" s="37">
        <f t="shared" si="21"/>
        <v>2625245.9178426601</v>
      </c>
      <c r="N98" s="41">
        <f>'jan-feb'!M98</f>
        <v>56492.172669691769</v>
      </c>
      <c r="O98" s="41">
        <f t="shared" si="22"/>
        <v>2568753.7451729681</v>
      </c>
      <c r="Q98" s="4"/>
      <c r="R98" s="4"/>
      <c r="S98" s="4"/>
      <c r="T98" s="4"/>
    </row>
    <row r="99" spans="1:20" s="34" customFormat="1" x14ac:dyDescent="0.2">
      <c r="A99" s="33">
        <v>3001</v>
      </c>
      <c r="B99" s="34" t="s">
        <v>63</v>
      </c>
      <c r="C99" s="36">
        <v>260325577</v>
      </c>
      <c r="D99" s="36">
        <f>jan!D99</f>
        <v>31444</v>
      </c>
      <c r="E99" s="37">
        <f t="shared" si="13"/>
        <v>8279.0222936013233</v>
      </c>
      <c r="F99" s="38">
        <f t="shared" si="14"/>
        <v>0.77112331104141552</v>
      </c>
      <c r="G99" s="39">
        <f t="shared" si="15"/>
        <v>1474.3752522392672</v>
      </c>
      <c r="H99" s="39">
        <f t="shared" si="16"/>
        <v>484.28122714956879</v>
      </c>
      <c r="I99" s="66">
        <f t="shared" si="17"/>
        <v>1958.656479388836</v>
      </c>
      <c r="J99" s="81">
        <f t="shared" si="18"/>
        <v>-115.74089027365953</v>
      </c>
      <c r="K99" s="37">
        <f t="shared" si="19"/>
        <v>1842.9155891151765</v>
      </c>
      <c r="L99" s="37">
        <f t="shared" si="20"/>
        <v>61587994.337902561</v>
      </c>
      <c r="M99" s="37">
        <f t="shared" si="21"/>
        <v>57948637.784137614</v>
      </c>
      <c r="N99" s="41">
        <f>'jan-feb'!M99</f>
        <v>30794586.801906481</v>
      </c>
      <c r="O99" s="41">
        <f t="shared" si="22"/>
        <v>27154050.982231133</v>
      </c>
      <c r="Q99" s="4"/>
      <c r="R99" s="4"/>
      <c r="S99" s="4"/>
      <c r="T99" s="4"/>
    </row>
    <row r="100" spans="1:20" s="34" customFormat="1" x14ac:dyDescent="0.2">
      <c r="A100" s="33">
        <v>3002</v>
      </c>
      <c r="B100" s="34" t="s">
        <v>64</v>
      </c>
      <c r="C100" s="36">
        <v>476657764</v>
      </c>
      <c r="D100" s="36">
        <f>jan!D100</f>
        <v>50290</v>
      </c>
      <c r="E100" s="37">
        <f t="shared" si="13"/>
        <v>9478.1818254126065</v>
      </c>
      <c r="F100" s="38">
        <f t="shared" si="14"/>
        <v>0.8828152277731619</v>
      </c>
      <c r="G100" s="39">
        <f t="shared" si="15"/>
        <v>754.87953315249717</v>
      </c>
      <c r="H100" s="39">
        <f t="shared" si="16"/>
        <v>64.575391015619701</v>
      </c>
      <c r="I100" s="66">
        <f t="shared" si="17"/>
        <v>819.45492416811692</v>
      </c>
      <c r="J100" s="81">
        <f t="shared" si="18"/>
        <v>-115.74089027365953</v>
      </c>
      <c r="K100" s="37">
        <f t="shared" si="19"/>
        <v>703.71403389445743</v>
      </c>
      <c r="L100" s="37">
        <f t="shared" si="20"/>
        <v>41210388.136414602</v>
      </c>
      <c r="M100" s="37">
        <f t="shared" si="21"/>
        <v>35389778.764552265</v>
      </c>
      <c r="N100" s="41">
        <f>'jan-feb'!M100</f>
        <v>24285411.109365143</v>
      </c>
      <c r="O100" s="41">
        <f t="shared" si="22"/>
        <v>11104367.655187123</v>
      </c>
      <c r="Q100" s="4"/>
      <c r="R100" s="4"/>
      <c r="S100" s="4"/>
      <c r="T100" s="4"/>
    </row>
    <row r="101" spans="1:20" s="34" customFormat="1" x14ac:dyDescent="0.2">
      <c r="A101" s="33">
        <v>3003</v>
      </c>
      <c r="B101" s="34" t="s">
        <v>65</v>
      </c>
      <c r="C101" s="36">
        <v>501297837</v>
      </c>
      <c r="D101" s="36">
        <f>jan!D101</f>
        <v>58182</v>
      </c>
      <c r="E101" s="37">
        <f t="shared" si="13"/>
        <v>8616.0296483448492</v>
      </c>
      <c r="F101" s="38">
        <f t="shared" si="14"/>
        <v>0.80251279376282192</v>
      </c>
      <c r="G101" s="39">
        <f t="shared" si="15"/>
        <v>1272.1708393931515</v>
      </c>
      <c r="H101" s="39">
        <f t="shared" si="16"/>
        <v>366.32865298933473</v>
      </c>
      <c r="I101" s="66">
        <f t="shared" si="17"/>
        <v>1638.4994923824861</v>
      </c>
      <c r="J101" s="81">
        <f t="shared" si="18"/>
        <v>-115.74089027365953</v>
      </c>
      <c r="K101" s="37">
        <f t="shared" si="19"/>
        <v>1522.7586021088266</v>
      </c>
      <c r="L101" s="37">
        <f t="shared" si="20"/>
        <v>95331177.465797812</v>
      </c>
      <c r="M101" s="37">
        <f t="shared" si="21"/>
        <v>88597140.987895757</v>
      </c>
      <c r="N101" s="41">
        <f>'jan-feb'!M101</f>
        <v>40554065.39289286</v>
      </c>
      <c r="O101" s="41">
        <f t="shared" si="22"/>
        <v>48043075.595002897</v>
      </c>
      <c r="Q101" s="4"/>
      <c r="R101" s="4"/>
      <c r="S101" s="4"/>
      <c r="T101" s="4"/>
    </row>
    <row r="102" spans="1:20" s="34" customFormat="1" x14ac:dyDescent="0.2">
      <c r="A102" s="33">
        <v>3004</v>
      </c>
      <c r="B102" s="34" t="s">
        <v>66</v>
      </c>
      <c r="C102" s="36">
        <v>758906607</v>
      </c>
      <c r="D102" s="36">
        <f>jan!D102</f>
        <v>83892</v>
      </c>
      <c r="E102" s="37">
        <f t="shared" si="13"/>
        <v>9046.2333357173502</v>
      </c>
      <c r="F102" s="38">
        <f t="shared" si="14"/>
        <v>0.84258275372479752</v>
      </c>
      <c r="G102" s="39">
        <f t="shared" si="15"/>
        <v>1014.048626969651</v>
      </c>
      <c r="H102" s="39">
        <f t="shared" si="16"/>
        <v>215.75736240895938</v>
      </c>
      <c r="I102" s="66">
        <f t="shared" si="17"/>
        <v>1229.8059893786103</v>
      </c>
      <c r="J102" s="81">
        <f t="shared" si="18"/>
        <v>-115.74089027365953</v>
      </c>
      <c r="K102" s="37">
        <f t="shared" si="19"/>
        <v>1114.0650991049508</v>
      </c>
      <c r="L102" s="37">
        <f t="shared" si="20"/>
        <v>103170884.06095038</v>
      </c>
      <c r="M102" s="37">
        <f t="shared" si="21"/>
        <v>93461149.294112533</v>
      </c>
      <c r="N102" s="41">
        <f>'jan-feb'!M102</f>
        <v>48058059.349152133</v>
      </c>
      <c r="O102" s="41">
        <f t="shared" si="22"/>
        <v>45403089.9449604</v>
      </c>
      <c r="Q102" s="4"/>
      <c r="R102" s="4"/>
      <c r="S102" s="4"/>
      <c r="T102" s="4"/>
    </row>
    <row r="103" spans="1:20" s="34" customFormat="1" x14ac:dyDescent="0.2">
      <c r="A103" s="33">
        <v>3005</v>
      </c>
      <c r="B103" s="34" t="s">
        <v>138</v>
      </c>
      <c r="C103" s="36">
        <v>1001815494</v>
      </c>
      <c r="D103" s="36">
        <f>jan!D103</f>
        <v>102273</v>
      </c>
      <c r="E103" s="37">
        <f t="shared" si="13"/>
        <v>9795.5031533249239</v>
      </c>
      <c r="F103" s="38">
        <f t="shared" si="14"/>
        <v>0.91237111787300174</v>
      </c>
      <c r="G103" s="39">
        <f t="shared" si="15"/>
        <v>564.48673640510674</v>
      </c>
      <c r="H103" s="39">
        <f t="shared" si="16"/>
        <v>0</v>
      </c>
      <c r="I103" s="66">
        <f t="shared" si="17"/>
        <v>564.48673640510674</v>
      </c>
      <c r="J103" s="81">
        <f t="shared" si="18"/>
        <v>-115.74089027365953</v>
      </c>
      <c r="K103" s="37">
        <f t="shared" si="19"/>
        <v>448.74584613144719</v>
      </c>
      <c r="L103" s="37">
        <f t="shared" si="20"/>
        <v>57731751.992359482</v>
      </c>
      <c r="M103" s="37">
        <f t="shared" si="21"/>
        <v>45894583.921401501</v>
      </c>
      <c r="N103" s="41">
        <f>'jan-feb'!M103</f>
        <v>22799910.809914052</v>
      </c>
      <c r="O103" s="41">
        <f t="shared" si="22"/>
        <v>23094673.111487448</v>
      </c>
      <c r="Q103" s="4"/>
      <c r="R103" s="4"/>
      <c r="S103" s="4"/>
      <c r="T103" s="4"/>
    </row>
    <row r="104" spans="1:20" s="34" customFormat="1" x14ac:dyDescent="0.2">
      <c r="A104" s="33">
        <v>3006</v>
      </c>
      <c r="B104" s="34" t="s">
        <v>139</v>
      </c>
      <c r="C104" s="36">
        <v>292517124</v>
      </c>
      <c r="D104" s="36">
        <f>jan!D104</f>
        <v>27879</v>
      </c>
      <c r="E104" s="37">
        <f t="shared" si="13"/>
        <v>10492.382223178736</v>
      </c>
      <c r="F104" s="38">
        <f t="shared" si="14"/>
        <v>0.97727971174844797</v>
      </c>
      <c r="G104" s="39">
        <f t="shared" si="15"/>
        <v>146.35929449281937</v>
      </c>
      <c r="H104" s="39">
        <f t="shared" si="16"/>
        <v>0</v>
      </c>
      <c r="I104" s="66">
        <f t="shared" si="17"/>
        <v>146.35929449281937</v>
      </c>
      <c r="J104" s="81">
        <f t="shared" si="18"/>
        <v>-115.74089027365953</v>
      </c>
      <c r="K104" s="37">
        <f t="shared" si="19"/>
        <v>30.618404219159842</v>
      </c>
      <c r="L104" s="37">
        <f t="shared" si="20"/>
        <v>4080350.7711653113</v>
      </c>
      <c r="M104" s="37">
        <f t="shared" si="21"/>
        <v>853610.49122595729</v>
      </c>
      <c r="N104" s="41">
        <f>'jan-feb'!M104</f>
        <v>789221.02158726298</v>
      </c>
      <c r="O104" s="41">
        <f t="shared" si="22"/>
        <v>64389.469638694311</v>
      </c>
      <c r="Q104" s="4"/>
      <c r="R104" s="4"/>
      <c r="S104" s="4"/>
      <c r="T104" s="4"/>
    </row>
    <row r="105" spans="1:20" s="34" customFormat="1" x14ac:dyDescent="0.2">
      <c r="A105" s="33">
        <v>3007</v>
      </c>
      <c r="B105" s="34" t="s">
        <v>140</v>
      </c>
      <c r="C105" s="36">
        <v>289369169</v>
      </c>
      <c r="D105" s="36">
        <f>jan!D105</f>
        <v>31011</v>
      </c>
      <c r="E105" s="37">
        <f t="shared" si="13"/>
        <v>9331.1782593273347</v>
      </c>
      <c r="F105" s="38">
        <f t="shared" si="14"/>
        <v>0.86912304618522462</v>
      </c>
      <c r="G105" s="39">
        <f t="shared" si="15"/>
        <v>843.08167280366035</v>
      </c>
      <c r="H105" s="39">
        <f t="shared" si="16"/>
        <v>116.02663914546483</v>
      </c>
      <c r="I105" s="66">
        <f t="shared" si="17"/>
        <v>959.10831194912521</v>
      </c>
      <c r="J105" s="81">
        <f t="shared" si="18"/>
        <v>-115.74089027365953</v>
      </c>
      <c r="K105" s="37">
        <f t="shared" si="19"/>
        <v>843.36742167546572</v>
      </c>
      <c r="L105" s="37">
        <f t="shared" si="20"/>
        <v>29742907.861854322</v>
      </c>
      <c r="M105" s="37">
        <f t="shared" si="21"/>
        <v>26153667.113577869</v>
      </c>
      <c r="N105" s="41">
        <f>'jan-feb'!M105</f>
        <v>16846797.882999055</v>
      </c>
      <c r="O105" s="41">
        <f t="shared" si="22"/>
        <v>9306869.2305788137</v>
      </c>
      <c r="Q105" s="4"/>
      <c r="R105" s="4"/>
      <c r="S105" s="4"/>
      <c r="T105" s="4"/>
    </row>
    <row r="106" spans="1:20" s="34" customFormat="1" x14ac:dyDescent="0.2">
      <c r="A106" s="33">
        <v>3011</v>
      </c>
      <c r="B106" s="34" t="s">
        <v>67</v>
      </c>
      <c r="C106" s="36">
        <v>52125587</v>
      </c>
      <c r="D106" s="36">
        <f>jan!D106</f>
        <v>4741</v>
      </c>
      <c r="E106" s="37">
        <f t="shared" si="13"/>
        <v>10994.639738451804</v>
      </c>
      <c r="F106" s="38">
        <f t="shared" si="14"/>
        <v>1.0240608973085037</v>
      </c>
      <c r="G106" s="39">
        <f t="shared" si="15"/>
        <v>-154.9952146710213</v>
      </c>
      <c r="H106" s="39">
        <f t="shared" si="16"/>
        <v>0</v>
      </c>
      <c r="I106" s="66">
        <f t="shared" si="17"/>
        <v>-154.9952146710213</v>
      </c>
      <c r="J106" s="81">
        <f t="shared" si="18"/>
        <v>-115.74089027365953</v>
      </c>
      <c r="K106" s="37">
        <f t="shared" si="19"/>
        <v>-270.73610494468085</v>
      </c>
      <c r="L106" s="37">
        <f t="shared" si="20"/>
        <v>-734832.31275531196</v>
      </c>
      <c r="M106" s="37">
        <f t="shared" si="21"/>
        <v>-1283559.8735427319</v>
      </c>
      <c r="N106" s="41">
        <f>'jan-feb'!M106</f>
        <v>14952.180069057697</v>
      </c>
      <c r="O106" s="41">
        <f t="shared" si="22"/>
        <v>-1298512.0536117896</v>
      </c>
      <c r="Q106" s="4"/>
      <c r="R106" s="4"/>
      <c r="S106" s="4"/>
      <c r="T106" s="4"/>
    </row>
    <row r="107" spans="1:20" s="34" customFormat="1" x14ac:dyDescent="0.2">
      <c r="A107" s="33">
        <v>3012</v>
      </c>
      <c r="B107" s="34" t="s">
        <v>68</v>
      </c>
      <c r="C107" s="36">
        <v>10891902</v>
      </c>
      <c r="D107" s="36">
        <f>jan!D107</f>
        <v>1315</v>
      </c>
      <c r="E107" s="37">
        <f t="shared" si="13"/>
        <v>8282.815209125476</v>
      </c>
      <c r="F107" s="38">
        <f t="shared" si="14"/>
        <v>0.77147659014536796</v>
      </c>
      <c r="G107" s="39">
        <f t="shared" si="15"/>
        <v>1472.0995029247754</v>
      </c>
      <c r="H107" s="39">
        <f t="shared" si="16"/>
        <v>482.95370671611533</v>
      </c>
      <c r="I107" s="66">
        <f t="shared" si="17"/>
        <v>1955.0532096408906</v>
      </c>
      <c r="J107" s="81">
        <f t="shared" si="18"/>
        <v>-115.74089027365953</v>
      </c>
      <c r="K107" s="37">
        <f t="shared" si="19"/>
        <v>1839.3123193672311</v>
      </c>
      <c r="L107" s="37">
        <f t="shared" si="20"/>
        <v>2570894.9706777711</v>
      </c>
      <c r="M107" s="37">
        <f t="shared" si="21"/>
        <v>2418695.6999679091</v>
      </c>
      <c r="N107" s="41">
        <f>'jan-feb'!M107</f>
        <v>1341096.5076519223</v>
      </c>
      <c r="O107" s="41">
        <f t="shared" si="22"/>
        <v>1077599.1923159868</v>
      </c>
      <c r="Q107" s="4"/>
      <c r="R107" s="4"/>
      <c r="S107" s="4"/>
      <c r="T107" s="4"/>
    </row>
    <row r="108" spans="1:20" s="34" customFormat="1" x14ac:dyDescent="0.2">
      <c r="A108" s="33">
        <v>3013</v>
      </c>
      <c r="B108" s="34" t="s">
        <v>69</v>
      </c>
      <c r="C108" s="36">
        <v>30465052</v>
      </c>
      <c r="D108" s="36">
        <f>jan!D108</f>
        <v>3578</v>
      </c>
      <c r="E108" s="37">
        <f t="shared" si="13"/>
        <v>8514.5477920626054</v>
      </c>
      <c r="F108" s="38">
        <f t="shared" si="14"/>
        <v>0.79306058766265541</v>
      </c>
      <c r="G108" s="39">
        <f t="shared" si="15"/>
        <v>1333.0599531624978</v>
      </c>
      <c r="H108" s="39">
        <f t="shared" si="16"/>
        <v>401.84730268812007</v>
      </c>
      <c r="I108" s="66">
        <f t="shared" si="17"/>
        <v>1734.9072558506177</v>
      </c>
      <c r="J108" s="81">
        <f t="shared" si="18"/>
        <v>-115.74089027365953</v>
      </c>
      <c r="K108" s="37">
        <f t="shared" si="19"/>
        <v>1619.1663655769582</v>
      </c>
      <c r="L108" s="37">
        <f t="shared" si="20"/>
        <v>6207498.1614335105</v>
      </c>
      <c r="M108" s="37">
        <f t="shared" si="21"/>
        <v>5793377.2560343565</v>
      </c>
      <c r="N108" s="41">
        <f>'jan-feb'!M108</f>
        <v>3593929.6453829482</v>
      </c>
      <c r="O108" s="41">
        <f t="shared" si="22"/>
        <v>2199447.6106514083</v>
      </c>
      <c r="Q108" s="4"/>
      <c r="R108" s="4"/>
      <c r="S108" s="4"/>
      <c r="T108" s="4"/>
    </row>
    <row r="109" spans="1:20" s="34" customFormat="1" x14ac:dyDescent="0.2">
      <c r="A109" s="33">
        <v>3014</v>
      </c>
      <c r="B109" s="34" t="s">
        <v>399</v>
      </c>
      <c r="C109" s="36">
        <v>403300084</v>
      </c>
      <c r="D109" s="36">
        <f>jan!D109</f>
        <v>45608</v>
      </c>
      <c r="E109" s="37">
        <f t="shared" si="13"/>
        <v>8842.7487282932816</v>
      </c>
      <c r="F109" s="38">
        <f t="shared" si="14"/>
        <v>0.82362982442249522</v>
      </c>
      <c r="G109" s="39">
        <f t="shared" si="15"/>
        <v>1136.1393914240921</v>
      </c>
      <c r="H109" s="39">
        <f t="shared" si="16"/>
        <v>286.97697500738337</v>
      </c>
      <c r="I109" s="66">
        <f t="shared" si="17"/>
        <v>1423.1163664314754</v>
      </c>
      <c r="J109" s="81">
        <f t="shared" si="18"/>
        <v>-115.74089027365953</v>
      </c>
      <c r="K109" s="37">
        <f t="shared" si="19"/>
        <v>1307.3754761578159</v>
      </c>
      <c r="L109" s="37">
        <f t="shared" si="20"/>
        <v>64905491.240206733</v>
      </c>
      <c r="M109" s="37">
        <f t="shared" si="21"/>
        <v>59626780.716605671</v>
      </c>
      <c r="N109" s="41">
        <f>'jan-feb'!M109</f>
        <v>24857616.349839427</v>
      </c>
      <c r="O109" s="41">
        <f t="shared" si="22"/>
        <v>34769164.366766244</v>
      </c>
      <c r="Q109" s="4"/>
      <c r="R109" s="4"/>
      <c r="S109" s="4"/>
      <c r="T109" s="4"/>
    </row>
    <row r="110" spans="1:20" s="34" customFormat="1" x14ac:dyDescent="0.2">
      <c r="A110" s="33">
        <v>3015</v>
      </c>
      <c r="B110" s="34" t="s">
        <v>70</v>
      </c>
      <c r="C110" s="36">
        <v>33912495</v>
      </c>
      <c r="D110" s="36">
        <f>jan!D110</f>
        <v>3846</v>
      </c>
      <c r="E110" s="37">
        <f t="shared" si="13"/>
        <v>8817.6014040561622</v>
      </c>
      <c r="F110" s="38">
        <f t="shared" si="14"/>
        <v>0.82128755655053332</v>
      </c>
      <c r="G110" s="39">
        <f t="shared" si="15"/>
        <v>1151.2277859663639</v>
      </c>
      <c r="H110" s="39">
        <f t="shared" si="16"/>
        <v>295.77853849037518</v>
      </c>
      <c r="I110" s="66">
        <f t="shared" si="17"/>
        <v>1447.0063244567391</v>
      </c>
      <c r="J110" s="81">
        <f t="shared" si="18"/>
        <v>-115.74089027365953</v>
      </c>
      <c r="K110" s="37">
        <f t="shared" si="19"/>
        <v>1331.2654341830796</v>
      </c>
      <c r="L110" s="37">
        <f t="shared" si="20"/>
        <v>5565186.3238606183</v>
      </c>
      <c r="M110" s="37">
        <f t="shared" si="21"/>
        <v>5120046.8598681241</v>
      </c>
      <c r="N110" s="41">
        <f>'jan-feb'!M110</f>
        <v>1519444.385953835</v>
      </c>
      <c r="O110" s="41">
        <f t="shared" si="22"/>
        <v>3600602.4739142889</v>
      </c>
      <c r="Q110" s="4"/>
      <c r="R110" s="4"/>
      <c r="S110" s="4"/>
      <c r="T110" s="4"/>
    </row>
    <row r="111" spans="1:20" s="34" customFormat="1" x14ac:dyDescent="0.2">
      <c r="A111" s="33">
        <v>3016</v>
      </c>
      <c r="B111" s="34" t="s">
        <v>71</v>
      </c>
      <c r="C111" s="36">
        <v>69651711</v>
      </c>
      <c r="D111" s="36">
        <f>jan!D111</f>
        <v>8312</v>
      </c>
      <c r="E111" s="37">
        <f t="shared" si="13"/>
        <v>8379.6572425409049</v>
      </c>
      <c r="F111" s="38">
        <f t="shared" si="14"/>
        <v>0.78049663463939045</v>
      </c>
      <c r="G111" s="39">
        <f t="shared" si="15"/>
        <v>1413.9942828755181</v>
      </c>
      <c r="H111" s="39">
        <f t="shared" si="16"/>
        <v>449.0589950207152</v>
      </c>
      <c r="I111" s="66">
        <f t="shared" si="17"/>
        <v>1863.0532778962333</v>
      </c>
      <c r="J111" s="81">
        <f t="shared" si="18"/>
        <v>-115.74089027365953</v>
      </c>
      <c r="K111" s="37">
        <f t="shared" si="19"/>
        <v>1747.3123876225739</v>
      </c>
      <c r="L111" s="37">
        <f t="shared" si="20"/>
        <v>15485698.845873492</v>
      </c>
      <c r="M111" s="37">
        <f t="shared" si="21"/>
        <v>14523660.565918833</v>
      </c>
      <c r="N111" s="41">
        <f>'jan-feb'!M111</f>
        <v>7130482.0329298666</v>
      </c>
      <c r="O111" s="41">
        <f t="shared" si="22"/>
        <v>7393178.5329889664</v>
      </c>
      <c r="Q111" s="4"/>
      <c r="R111" s="4"/>
      <c r="S111" s="4"/>
      <c r="T111" s="4"/>
    </row>
    <row r="112" spans="1:20" s="34" customFormat="1" x14ac:dyDescent="0.2">
      <c r="A112" s="33">
        <v>3017</v>
      </c>
      <c r="B112" s="34" t="s">
        <v>72</v>
      </c>
      <c r="C112" s="36">
        <v>69194007</v>
      </c>
      <c r="D112" s="36">
        <f>jan!D112</f>
        <v>7633</v>
      </c>
      <c r="E112" s="37">
        <f t="shared" si="13"/>
        <v>9065.1129306956627</v>
      </c>
      <c r="F112" s="38">
        <f t="shared" si="14"/>
        <v>0.84434123380547677</v>
      </c>
      <c r="G112" s="39">
        <f t="shared" si="15"/>
        <v>1002.7208699826634</v>
      </c>
      <c r="H112" s="39">
        <f t="shared" si="16"/>
        <v>209.14950416655</v>
      </c>
      <c r="I112" s="66">
        <f t="shared" si="17"/>
        <v>1211.8703741492134</v>
      </c>
      <c r="J112" s="81">
        <f t="shared" si="18"/>
        <v>-115.74089027365953</v>
      </c>
      <c r="K112" s="37">
        <f t="shared" si="19"/>
        <v>1096.1294838755539</v>
      </c>
      <c r="L112" s="37">
        <f t="shared" si="20"/>
        <v>9250206.565880945</v>
      </c>
      <c r="M112" s="37">
        <f t="shared" si="21"/>
        <v>8366756.350422103</v>
      </c>
      <c r="N112" s="41">
        <f>'jan-feb'!M112</f>
        <v>4047828.9872297477</v>
      </c>
      <c r="O112" s="41">
        <f t="shared" si="22"/>
        <v>4318927.3631923553</v>
      </c>
      <c r="Q112" s="4"/>
      <c r="R112" s="4"/>
      <c r="S112" s="4"/>
      <c r="T112" s="4"/>
    </row>
    <row r="113" spans="1:20" s="34" customFormat="1" x14ac:dyDescent="0.2">
      <c r="A113" s="33">
        <v>3018</v>
      </c>
      <c r="B113" s="34" t="s">
        <v>400</v>
      </c>
      <c r="C113" s="36">
        <v>51676935</v>
      </c>
      <c r="D113" s="36">
        <f>jan!D113</f>
        <v>5913</v>
      </c>
      <c r="E113" s="37">
        <f t="shared" si="13"/>
        <v>8739.5459157787918</v>
      </c>
      <c r="F113" s="38">
        <f t="shared" si="14"/>
        <v>0.81401732530451765</v>
      </c>
      <c r="G113" s="39">
        <f t="shared" si="15"/>
        <v>1198.0610789327859</v>
      </c>
      <c r="H113" s="39">
        <f t="shared" si="16"/>
        <v>323.09795938745481</v>
      </c>
      <c r="I113" s="66">
        <f t="shared" si="17"/>
        <v>1521.1590383202406</v>
      </c>
      <c r="J113" s="81">
        <f t="shared" si="18"/>
        <v>-115.74089027365953</v>
      </c>
      <c r="K113" s="37">
        <f t="shared" si="19"/>
        <v>1405.4181480465811</v>
      </c>
      <c r="L113" s="37">
        <f t="shared" si="20"/>
        <v>8994613.3935875818</v>
      </c>
      <c r="M113" s="37">
        <f t="shared" si="21"/>
        <v>8310237.5093994346</v>
      </c>
      <c r="N113" s="41">
        <f>'jan-feb'!M113</f>
        <v>4152781.1372971977</v>
      </c>
      <c r="O113" s="41">
        <f t="shared" si="22"/>
        <v>4157456.3721022368</v>
      </c>
      <c r="Q113" s="4"/>
      <c r="R113" s="4"/>
      <c r="S113" s="4"/>
      <c r="T113" s="4"/>
    </row>
    <row r="114" spans="1:20" s="34" customFormat="1" x14ac:dyDescent="0.2">
      <c r="A114" s="33">
        <v>3019</v>
      </c>
      <c r="B114" s="34" t="s">
        <v>73</v>
      </c>
      <c r="C114" s="36">
        <v>193267528</v>
      </c>
      <c r="D114" s="36">
        <f>jan!D114</f>
        <v>18699</v>
      </c>
      <c r="E114" s="37">
        <f t="shared" si="13"/>
        <v>10335.714637146371</v>
      </c>
      <c r="F114" s="38">
        <f t="shared" si="14"/>
        <v>0.96268740562946165</v>
      </c>
      <c r="G114" s="39">
        <f t="shared" si="15"/>
        <v>240.3598461122383</v>
      </c>
      <c r="H114" s="39">
        <f t="shared" si="16"/>
        <v>0</v>
      </c>
      <c r="I114" s="66">
        <f t="shared" si="17"/>
        <v>240.3598461122383</v>
      </c>
      <c r="J114" s="81">
        <f t="shared" si="18"/>
        <v>-115.74089027365953</v>
      </c>
      <c r="K114" s="37">
        <f t="shared" si="19"/>
        <v>124.61895583857877</v>
      </c>
      <c r="L114" s="37">
        <f t="shared" si="20"/>
        <v>4494488.7624527439</v>
      </c>
      <c r="M114" s="37">
        <f t="shared" si="21"/>
        <v>2330249.8552255845</v>
      </c>
      <c r="N114" s="41">
        <f>'jan-feb'!M114</f>
        <v>2718426.5739108389</v>
      </c>
      <c r="O114" s="41">
        <f t="shared" si="22"/>
        <v>-388176.71868525445</v>
      </c>
      <c r="Q114" s="4"/>
      <c r="R114" s="4"/>
      <c r="S114" s="4"/>
      <c r="T114" s="4"/>
    </row>
    <row r="115" spans="1:20" s="34" customFormat="1" x14ac:dyDescent="0.2">
      <c r="A115" s="33">
        <v>3020</v>
      </c>
      <c r="B115" s="34" t="s">
        <v>401</v>
      </c>
      <c r="C115" s="36">
        <v>732999322</v>
      </c>
      <c r="D115" s="36">
        <f>jan!D115</f>
        <v>61032</v>
      </c>
      <c r="E115" s="37">
        <f t="shared" si="13"/>
        <v>12010.081957006161</v>
      </c>
      <c r="F115" s="38">
        <f t="shared" si="14"/>
        <v>1.118641046748138</v>
      </c>
      <c r="G115" s="39">
        <f t="shared" si="15"/>
        <v>-764.26054580363564</v>
      </c>
      <c r="H115" s="39">
        <f t="shared" si="16"/>
        <v>0</v>
      </c>
      <c r="I115" s="66">
        <f t="shared" si="17"/>
        <v>-764.26054580363564</v>
      </c>
      <c r="J115" s="81">
        <f t="shared" si="18"/>
        <v>-115.74089027365953</v>
      </c>
      <c r="K115" s="37">
        <f t="shared" si="19"/>
        <v>-880.00143607729512</v>
      </c>
      <c r="L115" s="37">
        <f t="shared" si="20"/>
        <v>-46644349.631487489</v>
      </c>
      <c r="M115" s="37">
        <f t="shared" si="21"/>
        <v>-53708247.646669477</v>
      </c>
      <c r="N115" s="41">
        <f>'jan-feb'!M115</f>
        <v>-19398801.692179997</v>
      </c>
      <c r="O115" s="41">
        <f t="shared" si="22"/>
        <v>-34309445.954489484</v>
      </c>
      <c r="Q115" s="4"/>
      <c r="R115" s="4"/>
      <c r="S115" s="4"/>
      <c r="T115" s="4"/>
    </row>
    <row r="116" spans="1:20" s="34" customFormat="1" x14ac:dyDescent="0.2">
      <c r="A116" s="33">
        <v>3021</v>
      </c>
      <c r="B116" s="34" t="s">
        <v>74</v>
      </c>
      <c r="C116" s="36">
        <v>206923002</v>
      </c>
      <c r="D116" s="36">
        <f>jan!D116</f>
        <v>20780</v>
      </c>
      <c r="E116" s="37">
        <f t="shared" si="13"/>
        <v>9957.7960538979787</v>
      </c>
      <c r="F116" s="38">
        <f t="shared" si="14"/>
        <v>0.92748737609894383</v>
      </c>
      <c r="G116" s="39">
        <f t="shared" si="15"/>
        <v>467.11099606127391</v>
      </c>
      <c r="H116" s="39">
        <f t="shared" si="16"/>
        <v>0</v>
      </c>
      <c r="I116" s="66">
        <f t="shared" si="17"/>
        <v>467.11099606127391</v>
      </c>
      <c r="J116" s="81">
        <f t="shared" si="18"/>
        <v>-115.74089027365953</v>
      </c>
      <c r="K116" s="37">
        <f t="shared" si="19"/>
        <v>351.37010578761436</v>
      </c>
      <c r="L116" s="37">
        <f t="shared" si="20"/>
        <v>9706566.4981532712</v>
      </c>
      <c r="M116" s="37">
        <f t="shared" si="21"/>
        <v>7301470.7982666269</v>
      </c>
      <c r="N116" s="41">
        <f>'jan-feb'!M116</f>
        <v>3503256.4508405435</v>
      </c>
      <c r="O116" s="41">
        <f t="shared" si="22"/>
        <v>3798214.3474260834</v>
      </c>
      <c r="Q116" s="4"/>
      <c r="R116" s="4"/>
      <c r="S116" s="4"/>
      <c r="T116" s="4"/>
    </row>
    <row r="117" spans="1:20" s="34" customFormat="1" x14ac:dyDescent="0.2">
      <c r="A117" s="33">
        <v>3022</v>
      </c>
      <c r="B117" s="34" t="s">
        <v>75</v>
      </c>
      <c r="C117" s="36">
        <v>202145223</v>
      </c>
      <c r="D117" s="36">
        <f>jan!D117</f>
        <v>16084</v>
      </c>
      <c r="E117" s="37">
        <f t="shared" si="13"/>
        <v>12568.093944292465</v>
      </c>
      <c r="F117" s="38">
        <f t="shared" si="14"/>
        <v>1.1706153060238476</v>
      </c>
      <c r="G117" s="39">
        <f t="shared" si="15"/>
        <v>-1099.0677381754176</v>
      </c>
      <c r="H117" s="39">
        <f t="shared" si="16"/>
        <v>0</v>
      </c>
      <c r="I117" s="66">
        <f t="shared" si="17"/>
        <v>-1099.0677381754176</v>
      </c>
      <c r="J117" s="81">
        <f t="shared" si="18"/>
        <v>-115.74089027365953</v>
      </c>
      <c r="K117" s="37">
        <f t="shared" si="19"/>
        <v>-1214.8086284490771</v>
      </c>
      <c r="L117" s="37">
        <f t="shared" si="20"/>
        <v>-17677405.500813417</v>
      </c>
      <c r="M117" s="37">
        <f t="shared" si="21"/>
        <v>-19538981.979974955</v>
      </c>
      <c r="N117" s="41">
        <f>'jan-feb'!M117</f>
        <v>-6043796.251543832</v>
      </c>
      <c r="O117" s="41">
        <f t="shared" si="22"/>
        <v>-13495185.728431124</v>
      </c>
      <c r="Q117" s="4"/>
      <c r="R117" s="4"/>
      <c r="S117" s="4"/>
      <c r="T117" s="4"/>
    </row>
    <row r="118" spans="1:20" s="34" customFormat="1" x14ac:dyDescent="0.2">
      <c r="A118" s="33">
        <v>3023</v>
      </c>
      <c r="B118" s="34" t="s">
        <v>76</v>
      </c>
      <c r="C118" s="36">
        <v>222944158</v>
      </c>
      <c r="D118" s="36">
        <f>jan!D118</f>
        <v>19939</v>
      </c>
      <c r="E118" s="37">
        <f t="shared" si="13"/>
        <v>11181.310898239632</v>
      </c>
      <c r="F118" s="38">
        <f t="shared" si="14"/>
        <v>1.0414477912806077</v>
      </c>
      <c r="G118" s="39">
        <f t="shared" si="15"/>
        <v>-266.99791054371781</v>
      </c>
      <c r="H118" s="39">
        <f t="shared" si="16"/>
        <v>0</v>
      </c>
      <c r="I118" s="66">
        <f t="shared" si="17"/>
        <v>-266.99791054371781</v>
      </c>
      <c r="J118" s="81">
        <f t="shared" si="18"/>
        <v>-115.74089027365953</v>
      </c>
      <c r="K118" s="37">
        <f t="shared" si="19"/>
        <v>-382.73880081737735</v>
      </c>
      <c r="L118" s="37">
        <f t="shared" si="20"/>
        <v>-5323671.338331189</v>
      </c>
      <c r="M118" s="37">
        <f t="shared" si="21"/>
        <v>-7631428.9494976867</v>
      </c>
      <c r="N118" s="41">
        <f>'jan-feb'!M118</f>
        <v>-2966504.3298888616</v>
      </c>
      <c r="O118" s="41">
        <f t="shared" si="22"/>
        <v>-4664924.6196088251</v>
      </c>
      <c r="Q118" s="4"/>
      <c r="R118" s="4"/>
      <c r="S118" s="4"/>
      <c r="T118" s="4"/>
    </row>
    <row r="119" spans="1:20" s="34" customFormat="1" x14ac:dyDescent="0.2">
      <c r="A119" s="33">
        <v>3024</v>
      </c>
      <c r="B119" s="34" t="s">
        <v>77</v>
      </c>
      <c r="C119" s="36">
        <v>2155975561</v>
      </c>
      <c r="D119" s="36">
        <f>jan!D119</f>
        <v>128982</v>
      </c>
      <c r="E119" s="37">
        <f t="shared" si="13"/>
        <v>16715.321215363383</v>
      </c>
      <c r="F119" s="38">
        <f t="shared" si="14"/>
        <v>1.5568956555019671</v>
      </c>
      <c r="G119" s="39">
        <f t="shared" si="15"/>
        <v>-3587.4041008179688</v>
      </c>
      <c r="H119" s="39">
        <f t="shared" si="16"/>
        <v>0</v>
      </c>
      <c r="I119" s="66">
        <f t="shared" si="17"/>
        <v>-3587.4041008179688</v>
      </c>
      <c r="J119" s="81">
        <f t="shared" si="18"/>
        <v>-115.74089027365953</v>
      </c>
      <c r="K119" s="37">
        <f t="shared" si="19"/>
        <v>-3703.1449910916285</v>
      </c>
      <c r="L119" s="37">
        <f t="shared" si="20"/>
        <v>-462710555.73170328</v>
      </c>
      <c r="M119" s="37">
        <f t="shared" si="21"/>
        <v>-477639047.24098045</v>
      </c>
      <c r="N119" s="41">
        <f>'jan-feb'!M119</f>
        <v>-175992488.98830053</v>
      </c>
      <c r="O119" s="41">
        <f t="shared" si="22"/>
        <v>-301646558.25267994</v>
      </c>
      <c r="Q119" s="4"/>
      <c r="R119" s="4"/>
      <c r="S119" s="4"/>
      <c r="T119" s="4"/>
    </row>
    <row r="120" spans="1:20" s="34" customFormat="1" x14ac:dyDescent="0.2">
      <c r="A120" s="33">
        <v>3025</v>
      </c>
      <c r="B120" s="34" t="s">
        <v>78</v>
      </c>
      <c r="C120" s="36">
        <v>1355438554</v>
      </c>
      <c r="D120" s="36">
        <f>jan!D120</f>
        <v>96088</v>
      </c>
      <c r="E120" s="37">
        <f t="shared" si="13"/>
        <v>14106.220901673467</v>
      </c>
      <c r="F120" s="38">
        <f t="shared" si="14"/>
        <v>1.3138792700663646</v>
      </c>
      <c r="G120" s="39">
        <f t="shared" si="15"/>
        <v>-2021.9439126040188</v>
      </c>
      <c r="H120" s="39">
        <f t="shared" si="16"/>
        <v>0</v>
      </c>
      <c r="I120" s="66">
        <f t="shared" si="17"/>
        <v>-2021.9439126040188</v>
      </c>
      <c r="J120" s="81">
        <f t="shared" si="18"/>
        <v>-115.74089027365953</v>
      </c>
      <c r="K120" s="37">
        <f t="shared" si="19"/>
        <v>-2137.6848028776785</v>
      </c>
      <c r="L120" s="37">
        <f t="shared" si="20"/>
        <v>-194284546.67429495</v>
      </c>
      <c r="M120" s="37">
        <f t="shared" si="21"/>
        <v>-205405857.33891037</v>
      </c>
      <c r="N120" s="41">
        <f>'jan-feb'!M120</f>
        <v>-69742423.111859202</v>
      </c>
      <c r="O120" s="41">
        <f t="shared" si="22"/>
        <v>-135663434.22705117</v>
      </c>
      <c r="Q120" s="4"/>
      <c r="R120" s="4"/>
      <c r="S120" s="4"/>
      <c r="T120" s="4"/>
    </row>
    <row r="121" spans="1:20" s="34" customFormat="1" x14ac:dyDescent="0.2">
      <c r="A121" s="33">
        <v>3026</v>
      </c>
      <c r="B121" s="34" t="s">
        <v>79</v>
      </c>
      <c r="C121" s="36">
        <v>150492326</v>
      </c>
      <c r="D121" s="36">
        <f>jan!D121</f>
        <v>17754</v>
      </c>
      <c r="E121" s="37">
        <f t="shared" si="13"/>
        <v>8476.5306973076495</v>
      </c>
      <c r="F121" s="38">
        <f t="shared" si="14"/>
        <v>0.78951960577566682</v>
      </c>
      <c r="G121" s="39">
        <f t="shared" si="15"/>
        <v>1355.8702100154715</v>
      </c>
      <c r="H121" s="39">
        <f t="shared" si="16"/>
        <v>415.15328585235466</v>
      </c>
      <c r="I121" s="66">
        <f t="shared" si="17"/>
        <v>1771.0234958678261</v>
      </c>
      <c r="J121" s="81">
        <f t="shared" si="18"/>
        <v>-115.74089027365953</v>
      </c>
      <c r="K121" s="37">
        <f t="shared" si="19"/>
        <v>1655.2826055941666</v>
      </c>
      <c r="L121" s="37">
        <f t="shared" si="20"/>
        <v>31442751.145637386</v>
      </c>
      <c r="M121" s="37">
        <f t="shared" si="21"/>
        <v>29387887.379718833</v>
      </c>
      <c r="N121" s="41">
        <f>'jan-feb'!M121</f>
        <v>13362826.819013098</v>
      </c>
      <c r="O121" s="41">
        <f t="shared" si="22"/>
        <v>16025060.560705734</v>
      </c>
      <c r="Q121" s="4"/>
      <c r="R121" s="4"/>
      <c r="S121" s="4"/>
      <c r="T121" s="4"/>
    </row>
    <row r="122" spans="1:20" s="34" customFormat="1" x14ac:dyDescent="0.2">
      <c r="A122" s="33">
        <v>3027</v>
      </c>
      <c r="B122" s="34" t="s">
        <v>80</v>
      </c>
      <c r="C122" s="36">
        <v>199535567</v>
      </c>
      <c r="D122" s="36">
        <f>jan!D122</f>
        <v>19024</v>
      </c>
      <c r="E122" s="37">
        <f t="shared" si="13"/>
        <v>10488.623160218671</v>
      </c>
      <c r="F122" s="38">
        <f t="shared" si="14"/>
        <v>0.97692958573436306</v>
      </c>
      <c r="G122" s="39">
        <f t="shared" si="15"/>
        <v>148.61473226885863</v>
      </c>
      <c r="H122" s="39">
        <f t="shared" si="16"/>
        <v>0</v>
      </c>
      <c r="I122" s="66">
        <f t="shared" si="17"/>
        <v>148.61473226885863</v>
      </c>
      <c r="J122" s="81">
        <f t="shared" si="18"/>
        <v>-115.74089027365953</v>
      </c>
      <c r="K122" s="37">
        <f t="shared" si="19"/>
        <v>32.873841995199101</v>
      </c>
      <c r="L122" s="37">
        <f t="shared" si="20"/>
        <v>2827246.6666827668</v>
      </c>
      <c r="M122" s="37">
        <f t="shared" si="21"/>
        <v>625391.97011666768</v>
      </c>
      <c r="N122" s="41">
        <f>'jan-feb'!M122</f>
        <v>-486533.64281085646</v>
      </c>
      <c r="O122" s="41">
        <f t="shared" si="22"/>
        <v>1111925.6129275241</v>
      </c>
      <c r="Q122" s="4"/>
      <c r="R122" s="4"/>
      <c r="S122" s="4"/>
      <c r="T122" s="4"/>
    </row>
    <row r="123" spans="1:20" s="34" customFormat="1" x14ac:dyDescent="0.2">
      <c r="A123" s="33">
        <v>3028</v>
      </c>
      <c r="B123" s="34" t="s">
        <v>81</v>
      </c>
      <c r="C123" s="36">
        <v>99599057</v>
      </c>
      <c r="D123" s="36">
        <f>jan!D123</f>
        <v>11249</v>
      </c>
      <c r="E123" s="37">
        <f t="shared" si="13"/>
        <v>8854.0365365810303</v>
      </c>
      <c r="F123" s="38">
        <f t="shared" si="14"/>
        <v>0.82468119157583375</v>
      </c>
      <c r="G123" s="39">
        <f t="shared" si="15"/>
        <v>1129.366706451443</v>
      </c>
      <c r="H123" s="39">
        <f t="shared" si="16"/>
        <v>283.02624210667136</v>
      </c>
      <c r="I123" s="66">
        <f t="shared" si="17"/>
        <v>1412.3929485581143</v>
      </c>
      <c r="J123" s="81">
        <f t="shared" si="18"/>
        <v>-115.74089027365953</v>
      </c>
      <c r="K123" s="37">
        <f t="shared" si="19"/>
        <v>1296.6520582844548</v>
      </c>
      <c r="L123" s="37">
        <f t="shared" si="20"/>
        <v>15888008.278330227</v>
      </c>
      <c r="M123" s="37">
        <f t="shared" si="21"/>
        <v>14586039.003641833</v>
      </c>
      <c r="N123" s="41">
        <f>'jan-feb'!M123</f>
        <v>6135198.9973205114</v>
      </c>
      <c r="O123" s="41">
        <f t="shared" si="22"/>
        <v>8450840.0063213222</v>
      </c>
      <c r="Q123" s="4"/>
      <c r="R123" s="4"/>
      <c r="S123" s="4"/>
      <c r="T123" s="4"/>
    </row>
    <row r="124" spans="1:20" s="34" customFormat="1" x14ac:dyDescent="0.2">
      <c r="A124" s="33">
        <v>3029</v>
      </c>
      <c r="B124" s="34" t="s">
        <v>82</v>
      </c>
      <c r="C124" s="36">
        <v>474355442</v>
      </c>
      <c r="D124" s="36">
        <f>jan!D124</f>
        <v>44693</v>
      </c>
      <c r="E124" s="37">
        <f t="shared" si="13"/>
        <v>10613.640659611125</v>
      </c>
      <c r="F124" s="38">
        <f t="shared" si="14"/>
        <v>0.98857394477228178</v>
      </c>
      <c r="G124" s="39">
        <f t="shared" si="15"/>
        <v>73.604232633386346</v>
      </c>
      <c r="H124" s="39">
        <f t="shared" si="16"/>
        <v>0</v>
      </c>
      <c r="I124" s="66">
        <f t="shared" si="17"/>
        <v>73.604232633386346</v>
      </c>
      <c r="J124" s="81">
        <f t="shared" si="18"/>
        <v>-115.74089027365953</v>
      </c>
      <c r="K124" s="37">
        <f t="shared" si="19"/>
        <v>-42.136657640273185</v>
      </c>
      <c r="L124" s="37">
        <f t="shared" si="20"/>
        <v>3289593.969083936</v>
      </c>
      <c r="M124" s="37">
        <f t="shared" si="21"/>
        <v>-1883213.6399167294</v>
      </c>
      <c r="N124" s="41">
        <f>'jan-feb'!M124</f>
        <v>2833689.252483937</v>
      </c>
      <c r="O124" s="41">
        <f t="shared" si="22"/>
        <v>-4716902.8924006661</v>
      </c>
      <c r="Q124" s="4"/>
      <c r="R124" s="4"/>
      <c r="S124" s="4"/>
      <c r="T124" s="4"/>
    </row>
    <row r="125" spans="1:20" s="34" customFormat="1" x14ac:dyDescent="0.2">
      <c r="A125" s="33">
        <v>3030</v>
      </c>
      <c r="B125" s="34" t="s">
        <v>402</v>
      </c>
      <c r="C125" s="36">
        <v>945467606</v>
      </c>
      <c r="D125" s="36">
        <f>jan!D125</f>
        <v>89095</v>
      </c>
      <c r="E125" s="37">
        <f t="shared" si="13"/>
        <v>10611.904214602391</v>
      </c>
      <c r="F125" s="38">
        <f t="shared" si="14"/>
        <v>0.98841220910143923</v>
      </c>
      <c r="G125" s="39">
        <f t="shared" si="15"/>
        <v>74.646099638626396</v>
      </c>
      <c r="H125" s="39">
        <f t="shared" si="16"/>
        <v>0</v>
      </c>
      <c r="I125" s="66">
        <f t="shared" si="17"/>
        <v>74.646099638626396</v>
      </c>
      <c r="J125" s="81">
        <f t="shared" si="18"/>
        <v>-115.74089027365953</v>
      </c>
      <c r="K125" s="37">
        <f t="shared" si="19"/>
        <v>-41.094790635033135</v>
      </c>
      <c r="L125" s="37">
        <f t="shared" si="20"/>
        <v>6650594.2473034188</v>
      </c>
      <c r="M125" s="37">
        <f t="shared" si="21"/>
        <v>-3661340.371628277</v>
      </c>
      <c r="N125" s="41">
        <f>'jan-feb'!M125</f>
        <v>842636.29594021617</v>
      </c>
      <c r="O125" s="41">
        <f t="shared" si="22"/>
        <v>-4503976.6675684936</v>
      </c>
      <c r="Q125" s="4"/>
      <c r="R125" s="4"/>
      <c r="S125" s="4"/>
      <c r="T125" s="4"/>
    </row>
    <row r="126" spans="1:20" s="34" customFormat="1" x14ac:dyDescent="0.2">
      <c r="A126" s="33">
        <v>3031</v>
      </c>
      <c r="B126" s="34" t="s">
        <v>83</v>
      </c>
      <c r="C126" s="36">
        <v>282790400</v>
      </c>
      <c r="D126" s="36">
        <f>jan!D126</f>
        <v>24947</v>
      </c>
      <c r="E126" s="37">
        <f t="shared" si="13"/>
        <v>11335.647572854452</v>
      </c>
      <c r="F126" s="38">
        <f t="shared" si="14"/>
        <v>1.0558229920378377</v>
      </c>
      <c r="G126" s="39">
        <f t="shared" si="15"/>
        <v>-359.59991531260999</v>
      </c>
      <c r="H126" s="39">
        <f t="shared" si="16"/>
        <v>0</v>
      </c>
      <c r="I126" s="66">
        <f t="shared" si="17"/>
        <v>-359.59991531260999</v>
      </c>
      <c r="J126" s="81">
        <f t="shared" si="18"/>
        <v>-115.74089027365953</v>
      </c>
      <c r="K126" s="37">
        <f t="shared" si="19"/>
        <v>-475.34080558626954</v>
      </c>
      <c r="L126" s="37">
        <f t="shared" si="20"/>
        <v>-8970939.0873036813</v>
      </c>
      <c r="M126" s="37">
        <f t="shared" si="21"/>
        <v>-11858327.076960666</v>
      </c>
      <c r="N126" s="41">
        <f>'jan-feb'!M126</f>
        <v>-5015788.8755573221</v>
      </c>
      <c r="O126" s="41">
        <f t="shared" si="22"/>
        <v>-6842538.2014033441</v>
      </c>
      <c r="Q126" s="4"/>
      <c r="R126" s="4"/>
      <c r="S126" s="4"/>
      <c r="T126" s="4"/>
    </row>
    <row r="127" spans="1:20" s="34" customFormat="1" x14ac:dyDescent="0.2">
      <c r="A127" s="33">
        <v>3032</v>
      </c>
      <c r="B127" s="34" t="s">
        <v>84</v>
      </c>
      <c r="C127" s="36">
        <v>79132318</v>
      </c>
      <c r="D127" s="36">
        <f>jan!D127</f>
        <v>6989</v>
      </c>
      <c r="E127" s="37">
        <f t="shared" si="13"/>
        <v>11322.409214479898</v>
      </c>
      <c r="F127" s="38">
        <f t="shared" si="14"/>
        <v>1.0545899470742519</v>
      </c>
      <c r="G127" s="39">
        <f t="shared" si="15"/>
        <v>-351.65690028787759</v>
      </c>
      <c r="H127" s="39">
        <f t="shared" si="16"/>
        <v>0</v>
      </c>
      <c r="I127" s="66">
        <f t="shared" si="17"/>
        <v>-351.65690028787759</v>
      </c>
      <c r="J127" s="81">
        <f t="shared" si="18"/>
        <v>-115.74089027365953</v>
      </c>
      <c r="K127" s="37">
        <f t="shared" si="19"/>
        <v>-467.39779056153714</v>
      </c>
      <c r="L127" s="37">
        <f t="shared" si="20"/>
        <v>-2457730.0761119765</v>
      </c>
      <c r="M127" s="37">
        <f t="shared" si="21"/>
        <v>-3266643.1582345832</v>
      </c>
      <c r="N127" s="41">
        <f>'jan-feb'!M127</f>
        <v>-1597296.6635936226</v>
      </c>
      <c r="O127" s="41">
        <f t="shared" si="22"/>
        <v>-1669346.4946409606</v>
      </c>
      <c r="Q127" s="4"/>
      <c r="R127" s="4"/>
      <c r="S127" s="4"/>
      <c r="T127" s="4"/>
    </row>
    <row r="128" spans="1:20" s="34" customFormat="1" x14ac:dyDescent="0.2">
      <c r="A128" s="33">
        <v>3033</v>
      </c>
      <c r="B128" s="34" t="s">
        <v>85</v>
      </c>
      <c r="C128" s="36">
        <v>402047619</v>
      </c>
      <c r="D128" s="36">
        <f>jan!D128</f>
        <v>41565</v>
      </c>
      <c r="E128" s="37">
        <f t="shared" si="13"/>
        <v>9672.7443522194153</v>
      </c>
      <c r="F128" s="38">
        <f t="shared" si="14"/>
        <v>0.90093713813349596</v>
      </c>
      <c r="G128" s="39">
        <f t="shared" si="15"/>
        <v>638.14201706841197</v>
      </c>
      <c r="H128" s="39">
        <f t="shared" si="16"/>
        <v>0</v>
      </c>
      <c r="I128" s="66">
        <f t="shared" si="17"/>
        <v>638.14201706841197</v>
      </c>
      <c r="J128" s="81">
        <f t="shared" si="18"/>
        <v>-115.74089027365953</v>
      </c>
      <c r="K128" s="37">
        <f t="shared" si="19"/>
        <v>522.40112679475249</v>
      </c>
      <c r="L128" s="37">
        <f t="shared" si="20"/>
        <v>26524372.939448543</v>
      </c>
      <c r="M128" s="37">
        <f t="shared" si="21"/>
        <v>21713602.835223887</v>
      </c>
      <c r="N128" s="41">
        <f>'jan-feb'!M128</f>
        <v>9035022.6214238238</v>
      </c>
      <c r="O128" s="41">
        <f t="shared" si="22"/>
        <v>12678580.213800063</v>
      </c>
      <c r="Q128" s="4"/>
      <c r="R128" s="4"/>
      <c r="S128" s="4"/>
      <c r="T128" s="4"/>
    </row>
    <row r="129" spans="1:20" s="34" customFormat="1" x14ac:dyDescent="0.2">
      <c r="A129" s="33">
        <v>3034</v>
      </c>
      <c r="B129" s="34" t="s">
        <v>86</v>
      </c>
      <c r="C129" s="36">
        <v>208402517</v>
      </c>
      <c r="D129" s="36">
        <f>jan!D129</f>
        <v>23898</v>
      </c>
      <c r="E129" s="37">
        <f t="shared" si="13"/>
        <v>8720.5003347560469</v>
      </c>
      <c r="F129" s="38">
        <f t="shared" si="14"/>
        <v>0.81224338497942428</v>
      </c>
      <c r="G129" s="39">
        <f t="shared" si="15"/>
        <v>1209.4884275464331</v>
      </c>
      <c r="H129" s="39">
        <f t="shared" si="16"/>
        <v>329.76391274541555</v>
      </c>
      <c r="I129" s="66">
        <f t="shared" si="17"/>
        <v>1539.2523402918487</v>
      </c>
      <c r="J129" s="81">
        <f t="shared" si="18"/>
        <v>-115.74089027365953</v>
      </c>
      <c r="K129" s="37">
        <f t="shared" si="19"/>
        <v>1423.5114500181892</v>
      </c>
      <c r="L129" s="37">
        <f t="shared" si="20"/>
        <v>36785052.428294599</v>
      </c>
      <c r="M129" s="37">
        <f t="shared" si="21"/>
        <v>34019076.632534683</v>
      </c>
      <c r="N129" s="41">
        <f>'jan-feb'!M129</f>
        <v>15172588.825981464</v>
      </c>
      <c r="O129" s="41">
        <f t="shared" si="22"/>
        <v>18846487.806553219</v>
      </c>
      <c r="Q129" s="4"/>
      <c r="R129" s="4"/>
      <c r="S129" s="4"/>
      <c r="T129" s="4"/>
    </row>
    <row r="130" spans="1:20" s="34" customFormat="1" x14ac:dyDescent="0.2">
      <c r="A130" s="33">
        <v>3035</v>
      </c>
      <c r="B130" s="34" t="s">
        <v>87</v>
      </c>
      <c r="C130" s="36">
        <v>231947042</v>
      </c>
      <c r="D130" s="36">
        <f>jan!D130</f>
        <v>26716</v>
      </c>
      <c r="E130" s="37">
        <f t="shared" si="13"/>
        <v>8681.9524629435546</v>
      </c>
      <c r="F130" s="38">
        <f t="shared" si="14"/>
        <v>0.80865296554443578</v>
      </c>
      <c r="G130" s="39">
        <f t="shared" si="15"/>
        <v>1232.6171506339283</v>
      </c>
      <c r="H130" s="39">
        <f t="shared" si="16"/>
        <v>343.25566787978784</v>
      </c>
      <c r="I130" s="66">
        <f t="shared" si="17"/>
        <v>1575.8728185137161</v>
      </c>
      <c r="J130" s="81">
        <f t="shared" si="18"/>
        <v>-115.74089027365953</v>
      </c>
      <c r="K130" s="37">
        <f t="shared" si="19"/>
        <v>1460.1319282400566</v>
      </c>
      <c r="L130" s="37">
        <f t="shared" si="20"/>
        <v>42101018.219412439</v>
      </c>
      <c r="M130" s="37">
        <f t="shared" si="21"/>
        <v>39008884.594861351</v>
      </c>
      <c r="N130" s="41">
        <f>'jan-feb'!M130</f>
        <v>18360435.227208178</v>
      </c>
      <c r="O130" s="41">
        <f t="shared" si="22"/>
        <v>20648449.367653172</v>
      </c>
      <c r="Q130" s="4"/>
      <c r="R130" s="4"/>
      <c r="S130" s="4"/>
      <c r="T130" s="4"/>
    </row>
    <row r="131" spans="1:20" s="34" customFormat="1" x14ac:dyDescent="0.2">
      <c r="A131" s="33">
        <v>3036</v>
      </c>
      <c r="B131" s="34" t="s">
        <v>88</v>
      </c>
      <c r="C131" s="36">
        <v>133467734</v>
      </c>
      <c r="D131" s="36">
        <f>jan!D131</f>
        <v>15074</v>
      </c>
      <c r="E131" s="37">
        <f t="shared" si="13"/>
        <v>8854.1683693777359</v>
      </c>
      <c r="F131" s="38">
        <f t="shared" si="14"/>
        <v>0.82469347072415522</v>
      </c>
      <c r="G131" s="39">
        <f t="shared" si="15"/>
        <v>1129.2876067734196</v>
      </c>
      <c r="H131" s="39">
        <f t="shared" si="16"/>
        <v>282.98010062782441</v>
      </c>
      <c r="I131" s="66">
        <f t="shared" si="17"/>
        <v>1412.267707401244</v>
      </c>
      <c r="J131" s="81">
        <f t="shared" si="18"/>
        <v>-115.74089027365953</v>
      </c>
      <c r="K131" s="37">
        <f t="shared" si="19"/>
        <v>1296.5268171275845</v>
      </c>
      <c r="L131" s="37">
        <f t="shared" si="20"/>
        <v>21288523.421366353</v>
      </c>
      <c r="M131" s="37">
        <f t="shared" si="21"/>
        <v>19543845.241381209</v>
      </c>
      <c r="N131" s="41">
        <f>'jan-feb'!M131</f>
        <v>8562622.1133042388</v>
      </c>
      <c r="O131" s="41">
        <f t="shared" si="22"/>
        <v>10981223.128076971</v>
      </c>
      <c r="Q131" s="4"/>
      <c r="R131" s="4"/>
      <c r="S131" s="4"/>
      <c r="T131" s="4"/>
    </row>
    <row r="132" spans="1:20" s="34" customFormat="1" x14ac:dyDescent="0.2">
      <c r="A132" s="33">
        <v>3037</v>
      </c>
      <c r="B132" s="34" t="s">
        <v>89</v>
      </c>
      <c r="C132" s="36">
        <v>22621250</v>
      </c>
      <c r="D132" s="36">
        <f>jan!D132</f>
        <v>2905</v>
      </c>
      <c r="E132" s="37">
        <f t="shared" si="13"/>
        <v>7787.0051635111877</v>
      </c>
      <c r="F132" s="38">
        <f t="shared" si="14"/>
        <v>0.72529593372689438</v>
      </c>
      <c r="G132" s="39">
        <f t="shared" si="15"/>
        <v>1769.5855302933485</v>
      </c>
      <c r="H132" s="39">
        <f t="shared" si="16"/>
        <v>656.48722268111624</v>
      </c>
      <c r="I132" s="66">
        <f t="shared" si="17"/>
        <v>2426.0727529744645</v>
      </c>
      <c r="J132" s="81">
        <f t="shared" si="18"/>
        <v>-115.74089027365953</v>
      </c>
      <c r="K132" s="37">
        <f t="shared" si="19"/>
        <v>2310.3318627008048</v>
      </c>
      <c r="L132" s="37">
        <f t="shared" si="20"/>
        <v>7047741.3473908193</v>
      </c>
      <c r="M132" s="37">
        <f t="shared" si="21"/>
        <v>6711514.0611458374</v>
      </c>
      <c r="N132" s="41">
        <f>'jan-feb'!M132</f>
        <v>3147722.4125314327</v>
      </c>
      <c r="O132" s="41">
        <f t="shared" si="22"/>
        <v>3563791.6486144047</v>
      </c>
      <c r="Q132" s="4"/>
      <c r="R132" s="4"/>
      <c r="S132" s="4"/>
      <c r="T132" s="4"/>
    </row>
    <row r="133" spans="1:20" s="34" customFormat="1" x14ac:dyDescent="0.2">
      <c r="A133" s="33">
        <v>3038</v>
      </c>
      <c r="B133" s="34" t="s">
        <v>141</v>
      </c>
      <c r="C133" s="36">
        <v>79538322</v>
      </c>
      <c r="D133" s="36">
        <f>jan!D133</f>
        <v>6859</v>
      </c>
      <c r="E133" s="37">
        <f t="shared" si="13"/>
        <v>11596.197988044905</v>
      </c>
      <c r="F133" s="38">
        <f t="shared" si="14"/>
        <v>1.0800911352713887</v>
      </c>
      <c r="G133" s="39">
        <f t="shared" si="15"/>
        <v>-515.93016442688202</v>
      </c>
      <c r="H133" s="39">
        <f t="shared" si="16"/>
        <v>0</v>
      </c>
      <c r="I133" s="66">
        <f t="shared" si="17"/>
        <v>-515.93016442688202</v>
      </c>
      <c r="J133" s="81">
        <f t="shared" si="18"/>
        <v>-115.74089027365953</v>
      </c>
      <c r="K133" s="37">
        <f t="shared" si="19"/>
        <v>-631.6710547005415</v>
      </c>
      <c r="L133" s="37">
        <f t="shared" si="20"/>
        <v>-3538764.9978039837</v>
      </c>
      <c r="M133" s="37">
        <f t="shared" si="21"/>
        <v>-4332631.7641910138</v>
      </c>
      <c r="N133" s="41">
        <f>'jan-feb'!M133</f>
        <v>-1358214.5769049439</v>
      </c>
      <c r="O133" s="41">
        <f t="shared" si="22"/>
        <v>-2974417.1872860696</v>
      </c>
      <c r="Q133" s="4"/>
      <c r="R133" s="4"/>
      <c r="S133" s="4"/>
      <c r="T133" s="4"/>
    </row>
    <row r="134" spans="1:20" s="34" customFormat="1" x14ac:dyDescent="0.2">
      <c r="A134" s="33">
        <v>3039</v>
      </c>
      <c r="B134" s="34" t="s">
        <v>142</v>
      </c>
      <c r="C134" s="36">
        <v>11575069</v>
      </c>
      <c r="D134" s="36">
        <f>jan!D134</f>
        <v>1057</v>
      </c>
      <c r="E134" s="37">
        <f t="shared" si="13"/>
        <v>10950.869441816461</v>
      </c>
      <c r="F134" s="38">
        <f t="shared" si="14"/>
        <v>1.0199840516533354</v>
      </c>
      <c r="G134" s="39">
        <f t="shared" si="15"/>
        <v>-128.73303668981569</v>
      </c>
      <c r="H134" s="39">
        <f t="shared" si="16"/>
        <v>0</v>
      </c>
      <c r="I134" s="66">
        <f t="shared" si="17"/>
        <v>-128.73303668981569</v>
      </c>
      <c r="J134" s="81">
        <f t="shared" si="18"/>
        <v>-115.74089027365953</v>
      </c>
      <c r="K134" s="37">
        <f t="shared" si="19"/>
        <v>-244.47392696347521</v>
      </c>
      <c r="L134" s="37">
        <f t="shared" si="20"/>
        <v>-136070.81978113519</v>
      </c>
      <c r="M134" s="37">
        <f t="shared" si="21"/>
        <v>-258408.94080039329</v>
      </c>
      <c r="N134" s="41">
        <f>'jan-feb'!M134</f>
        <v>-144837.20638409763</v>
      </c>
      <c r="O134" s="41">
        <f t="shared" si="22"/>
        <v>-113571.73441629566</v>
      </c>
      <c r="Q134" s="4"/>
      <c r="R134" s="4"/>
      <c r="S134" s="4"/>
      <c r="T134" s="4"/>
    </row>
    <row r="135" spans="1:20" s="34" customFormat="1" x14ac:dyDescent="0.2">
      <c r="A135" s="33">
        <v>3040</v>
      </c>
      <c r="B135" s="34" t="s">
        <v>403</v>
      </c>
      <c r="C135" s="36">
        <v>33900107</v>
      </c>
      <c r="D135" s="36">
        <f>jan!D135</f>
        <v>3273</v>
      </c>
      <c r="E135" s="37">
        <f t="shared" si="13"/>
        <v>10357.5029025359</v>
      </c>
      <c r="F135" s="38">
        <f t="shared" si="14"/>
        <v>0.96471680460354192</v>
      </c>
      <c r="G135" s="39">
        <f t="shared" si="15"/>
        <v>227.28688687852119</v>
      </c>
      <c r="H135" s="39">
        <f t="shared" si="16"/>
        <v>0</v>
      </c>
      <c r="I135" s="66">
        <f t="shared" si="17"/>
        <v>227.28688687852119</v>
      </c>
      <c r="J135" s="81">
        <f t="shared" si="18"/>
        <v>-115.74089027365953</v>
      </c>
      <c r="K135" s="37">
        <f t="shared" si="19"/>
        <v>111.54599660486166</v>
      </c>
      <c r="L135" s="37">
        <f t="shared" si="20"/>
        <v>743909.9807533999</v>
      </c>
      <c r="M135" s="37">
        <f t="shared" si="21"/>
        <v>365090.0468877122</v>
      </c>
      <c r="N135" s="41">
        <f>'jan-feb'!M135</f>
        <v>-456254.49640033249</v>
      </c>
      <c r="O135" s="41">
        <f t="shared" si="22"/>
        <v>821344.54328804463</v>
      </c>
      <c r="Q135" s="4"/>
      <c r="R135" s="4"/>
      <c r="S135" s="4"/>
      <c r="T135" s="4"/>
    </row>
    <row r="136" spans="1:20" s="34" customFormat="1" x14ac:dyDescent="0.2">
      <c r="A136" s="33">
        <v>3041</v>
      </c>
      <c r="B136" s="34" t="s">
        <v>143</v>
      </c>
      <c r="C136" s="36">
        <v>46832717</v>
      </c>
      <c r="D136" s="36">
        <f>jan!D136</f>
        <v>4667</v>
      </c>
      <c r="E136" s="37">
        <f t="shared" si="13"/>
        <v>10034.865438182987</v>
      </c>
      <c r="F136" s="38">
        <f t="shared" si="14"/>
        <v>0.93466575981168143</v>
      </c>
      <c r="G136" s="39">
        <f t="shared" si="15"/>
        <v>420.86936549026865</v>
      </c>
      <c r="H136" s="39">
        <f t="shared" si="16"/>
        <v>0</v>
      </c>
      <c r="I136" s="66">
        <f t="shared" si="17"/>
        <v>420.86936549026865</v>
      </c>
      <c r="J136" s="81">
        <f t="shared" si="18"/>
        <v>-115.74089027365953</v>
      </c>
      <c r="K136" s="37">
        <f t="shared" si="19"/>
        <v>305.1284752166091</v>
      </c>
      <c r="L136" s="37">
        <f t="shared" si="20"/>
        <v>1964197.3287430839</v>
      </c>
      <c r="M136" s="37">
        <f t="shared" si="21"/>
        <v>1424034.5938359147</v>
      </c>
      <c r="N136" s="41">
        <f>'jan-feb'!M136</f>
        <v>55680.247876458263</v>
      </c>
      <c r="O136" s="41">
        <f t="shared" si="22"/>
        <v>1368354.3459594564</v>
      </c>
      <c r="Q136" s="4"/>
      <c r="R136" s="4"/>
      <c r="S136" s="4"/>
      <c r="T136" s="4"/>
    </row>
    <row r="137" spans="1:20" s="34" customFormat="1" x14ac:dyDescent="0.2">
      <c r="A137" s="33">
        <v>3042</v>
      </c>
      <c r="B137" s="34" t="s">
        <v>144</v>
      </c>
      <c r="C137" s="36">
        <v>30736040</v>
      </c>
      <c r="D137" s="36">
        <f>jan!D137</f>
        <v>2611</v>
      </c>
      <c r="E137" s="37">
        <f t="shared" ref="E137:E200" si="23">(C137)/D137</f>
        <v>11771.750287246266</v>
      </c>
      <c r="F137" s="38">
        <f t="shared" ref="F137:F200" si="24">IF(ISNUMBER(C137),E137/E$365,"")</f>
        <v>1.0964423981887157</v>
      </c>
      <c r="G137" s="39">
        <f t="shared" ref="G137:G200" si="25">(E$365-E137)*0.6</f>
        <v>-621.26154394769867</v>
      </c>
      <c r="H137" s="39">
        <f t="shared" ref="H137:H200" si="26">IF(E137&gt;=E$365*0.9,0,IF(E137&lt;0.9*E$365,(E$365*0.9-E137)*0.35))</f>
        <v>0</v>
      </c>
      <c r="I137" s="66">
        <f t="shared" ref="I137:I200" si="27">G137+H137</f>
        <v>-621.26154394769867</v>
      </c>
      <c r="J137" s="81">
        <f t="shared" ref="J137:J200" si="28">I$367</f>
        <v>-115.74089027365953</v>
      </c>
      <c r="K137" s="37">
        <f t="shared" ref="K137:K200" si="29">I137+J137</f>
        <v>-737.00243422135816</v>
      </c>
      <c r="L137" s="37">
        <f t="shared" ref="L137:L200" si="30">(I137*D137)</f>
        <v>-1622113.8912474413</v>
      </c>
      <c r="M137" s="37">
        <f t="shared" ref="M137:M200" si="31">(K137*D137)</f>
        <v>-1924313.3557519661</v>
      </c>
      <c r="N137" s="41">
        <f>'jan-feb'!M137</f>
        <v>-521923.03033952578</v>
      </c>
      <c r="O137" s="41">
        <f t="shared" ref="O137:O200" si="32">M137-N137</f>
        <v>-1402390.3254124403</v>
      </c>
      <c r="Q137" s="4"/>
      <c r="R137" s="4"/>
      <c r="S137" s="4"/>
      <c r="T137" s="4"/>
    </row>
    <row r="138" spans="1:20" s="34" customFormat="1" x14ac:dyDescent="0.2">
      <c r="A138" s="33">
        <v>3043</v>
      </c>
      <c r="B138" s="34" t="s">
        <v>145</v>
      </c>
      <c r="C138" s="36">
        <v>45830096</v>
      </c>
      <c r="D138" s="36">
        <f>jan!D138</f>
        <v>4650</v>
      </c>
      <c r="E138" s="37">
        <f t="shared" si="23"/>
        <v>9855.934623655914</v>
      </c>
      <c r="F138" s="38">
        <f t="shared" si="24"/>
        <v>0.91799981578443879</v>
      </c>
      <c r="G138" s="39">
        <f t="shared" si="25"/>
        <v>528.22785420651269</v>
      </c>
      <c r="H138" s="39">
        <f t="shared" si="26"/>
        <v>0</v>
      </c>
      <c r="I138" s="66">
        <f t="shared" si="27"/>
        <v>528.22785420651269</v>
      </c>
      <c r="J138" s="81">
        <f t="shared" si="28"/>
        <v>-115.74089027365953</v>
      </c>
      <c r="K138" s="37">
        <f t="shared" si="29"/>
        <v>412.48696393285314</v>
      </c>
      <c r="L138" s="37">
        <f t="shared" si="30"/>
        <v>2456259.5220602839</v>
      </c>
      <c r="M138" s="37">
        <f t="shared" si="31"/>
        <v>1918064.382287767</v>
      </c>
      <c r="N138" s="41">
        <f>'jan-feb'!M138</f>
        <v>-31212.239248867878</v>
      </c>
      <c r="O138" s="41">
        <f t="shared" si="32"/>
        <v>1949276.6215366349</v>
      </c>
      <c r="Q138" s="4"/>
      <c r="R138" s="4"/>
      <c r="S138" s="4"/>
      <c r="T138" s="4"/>
    </row>
    <row r="139" spans="1:20" s="34" customFormat="1" x14ac:dyDescent="0.2">
      <c r="A139" s="33">
        <v>3044</v>
      </c>
      <c r="B139" s="34" t="s">
        <v>146</v>
      </c>
      <c r="C139" s="36">
        <v>57127697</v>
      </c>
      <c r="D139" s="36">
        <f>jan!D139</f>
        <v>4504</v>
      </c>
      <c r="E139" s="37">
        <f t="shared" si="23"/>
        <v>12683.769316163411</v>
      </c>
      <c r="F139" s="38">
        <f t="shared" si="24"/>
        <v>1.1813895221812327</v>
      </c>
      <c r="G139" s="39">
        <f t="shared" si="25"/>
        <v>-1168.4729612979852</v>
      </c>
      <c r="H139" s="39">
        <f t="shared" si="26"/>
        <v>0</v>
      </c>
      <c r="I139" s="66">
        <f t="shared" si="27"/>
        <v>-1168.4729612979852</v>
      </c>
      <c r="J139" s="81">
        <f t="shared" si="28"/>
        <v>-115.74089027365953</v>
      </c>
      <c r="K139" s="37">
        <f t="shared" si="29"/>
        <v>-1284.2138515716447</v>
      </c>
      <c r="L139" s="37">
        <f t="shared" si="30"/>
        <v>-5262802.2176861251</v>
      </c>
      <c r="M139" s="37">
        <f t="shared" si="31"/>
        <v>-5784099.1874786876</v>
      </c>
      <c r="N139" s="41">
        <f>'jan-feb'!M139</f>
        <v>-2716841.9757369692</v>
      </c>
      <c r="O139" s="41">
        <f t="shared" si="32"/>
        <v>-3067257.2117417185</v>
      </c>
      <c r="Q139" s="4"/>
      <c r="R139" s="4"/>
      <c r="S139" s="4"/>
      <c r="T139" s="4"/>
    </row>
    <row r="140" spans="1:20" s="34" customFormat="1" x14ac:dyDescent="0.2">
      <c r="A140" s="33">
        <v>3045</v>
      </c>
      <c r="B140" s="34" t="s">
        <v>147</v>
      </c>
      <c r="C140" s="36">
        <v>34994498</v>
      </c>
      <c r="D140" s="36">
        <f>jan!D140</f>
        <v>3492</v>
      </c>
      <c r="E140" s="37">
        <f t="shared" si="23"/>
        <v>10021.333906071019</v>
      </c>
      <c r="F140" s="38">
        <f t="shared" si="24"/>
        <v>0.93340540810883499</v>
      </c>
      <c r="G140" s="39">
        <f t="shared" si="25"/>
        <v>428.98828475744995</v>
      </c>
      <c r="H140" s="39">
        <f t="shared" si="26"/>
        <v>0</v>
      </c>
      <c r="I140" s="66">
        <f t="shared" si="27"/>
        <v>428.98828475744995</v>
      </c>
      <c r="J140" s="81">
        <f t="shared" si="28"/>
        <v>-115.74089027365953</v>
      </c>
      <c r="K140" s="37">
        <f t="shared" si="29"/>
        <v>313.2473944837904</v>
      </c>
      <c r="L140" s="37">
        <f t="shared" si="30"/>
        <v>1498027.0903730153</v>
      </c>
      <c r="M140" s="37">
        <f t="shared" si="31"/>
        <v>1093859.901537396</v>
      </c>
      <c r="N140" s="41">
        <f>'jan-feb'!M140</f>
        <v>282541.90833181661</v>
      </c>
      <c r="O140" s="41">
        <f t="shared" si="32"/>
        <v>811317.99320557946</v>
      </c>
      <c r="Q140" s="4"/>
      <c r="R140" s="4"/>
      <c r="S140" s="4"/>
      <c r="T140" s="4"/>
    </row>
    <row r="141" spans="1:20" s="34" customFormat="1" x14ac:dyDescent="0.2">
      <c r="A141" s="33">
        <v>3046</v>
      </c>
      <c r="B141" s="34" t="s">
        <v>148</v>
      </c>
      <c r="C141" s="36">
        <v>27160494</v>
      </c>
      <c r="D141" s="36">
        <f>jan!D141</f>
        <v>2189</v>
      </c>
      <c r="E141" s="37">
        <f t="shared" si="23"/>
        <v>12407.717679305619</v>
      </c>
      <c r="F141" s="38">
        <f t="shared" si="24"/>
        <v>1.1556775667494052</v>
      </c>
      <c r="G141" s="39">
        <f t="shared" si="25"/>
        <v>-1002.8419791833101</v>
      </c>
      <c r="H141" s="39">
        <f t="shared" si="26"/>
        <v>0</v>
      </c>
      <c r="I141" s="66">
        <f t="shared" si="27"/>
        <v>-1002.8419791833101</v>
      </c>
      <c r="J141" s="81">
        <f t="shared" si="28"/>
        <v>-115.74089027365953</v>
      </c>
      <c r="K141" s="37">
        <f t="shared" si="29"/>
        <v>-1118.5828694569695</v>
      </c>
      <c r="L141" s="37">
        <f t="shared" si="30"/>
        <v>-2195221.0924322656</v>
      </c>
      <c r="M141" s="37">
        <f t="shared" si="31"/>
        <v>-2448577.9012413062</v>
      </c>
      <c r="N141" s="41">
        <f>'jan-feb'!M141</f>
        <v>-1548319.6166270482</v>
      </c>
      <c r="O141" s="41">
        <f t="shared" si="32"/>
        <v>-900258.28461425798</v>
      </c>
      <c r="Q141" s="4"/>
      <c r="R141" s="4"/>
      <c r="S141" s="4"/>
      <c r="T141" s="4"/>
    </row>
    <row r="142" spans="1:20" s="34" customFormat="1" x14ac:dyDescent="0.2">
      <c r="A142" s="33">
        <v>3047</v>
      </c>
      <c r="B142" s="34" t="s">
        <v>149</v>
      </c>
      <c r="C142" s="36">
        <v>123885729</v>
      </c>
      <c r="D142" s="36">
        <f>jan!D142</f>
        <v>14273</v>
      </c>
      <c r="E142" s="37">
        <f t="shared" si="23"/>
        <v>8679.7259861276543</v>
      </c>
      <c r="F142" s="38">
        <f t="shared" si="24"/>
        <v>0.80844558741289474</v>
      </c>
      <c r="G142" s="39">
        <f t="shared" si="25"/>
        <v>1233.9530367234686</v>
      </c>
      <c r="H142" s="39">
        <f t="shared" si="26"/>
        <v>344.03493476535294</v>
      </c>
      <c r="I142" s="66">
        <f t="shared" si="27"/>
        <v>1577.9879714888216</v>
      </c>
      <c r="J142" s="81">
        <f t="shared" si="28"/>
        <v>-115.74089027365953</v>
      </c>
      <c r="K142" s="37">
        <f t="shared" si="29"/>
        <v>1462.2470812151621</v>
      </c>
      <c r="L142" s="37">
        <f t="shared" si="30"/>
        <v>22522622.317059949</v>
      </c>
      <c r="M142" s="37">
        <f t="shared" si="31"/>
        <v>20870652.590184007</v>
      </c>
      <c r="N142" s="41">
        <f>'jan-feb'!M142</f>
        <v>11224356.473015878</v>
      </c>
      <c r="O142" s="41">
        <f t="shared" si="32"/>
        <v>9646296.1171681285</v>
      </c>
      <c r="Q142" s="4"/>
      <c r="R142" s="4"/>
      <c r="S142" s="4"/>
      <c r="T142" s="4"/>
    </row>
    <row r="143" spans="1:20" s="34" customFormat="1" x14ac:dyDescent="0.2">
      <c r="A143" s="33">
        <v>3048</v>
      </c>
      <c r="B143" s="34" t="s">
        <v>150</v>
      </c>
      <c r="C143" s="36">
        <v>194713353</v>
      </c>
      <c r="D143" s="36">
        <f>jan!D143</f>
        <v>20044</v>
      </c>
      <c r="E143" s="37">
        <f t="shared" si="23"/>
        <v>9714.2961983635996</v>
      </c>
      <c r="F143" s="38">
        <f t="shared" si="24"/>
        <v>0.90480735324372108</v>
      </c>
      <c r="G143" s="39">
        <f t="shared" si="25"/>
        <v>613.21090938190139</v>
      </c>
      <c r="H143" s="39">
        <f t="shared" si="26"/>
        <v>0</v>
      </c>
      <c r="I143" s="66">
        <f t="shared" si="27"/>
        <v>613.21090938190139</v>
      </c>
      <c r="J143" s="81">
        <f t="shared" si="28"/>
        <v>-115.74089027365953</v>
      </c>
      <c r="K143" s="37">
        <f t="shared" si="29"/>
        <v>497.47001910824184</v>
      </c>
      <c r="L143" s="37">
        <f t="shared" si="30"/>
        <v>12291199.467650831</v>
      </c>
      <c r="M143" s="37">
        <f t="shared" si="31"/>
        <v>9971289.0630056001</v>
      </c>
      <c r="N143" s="41">
        <f>'jan-feb'!M143</f>
        <v>4296051.7847087486</v>
      </c>
      <c r="O143" s="41">
        <f t="shared" si="32"/>
        <v>5675237.2782968516</v>
      </c>
      <c r="Q143" s="4"/>
      <c r="R143" s="4"/>
      <c r="S143" s="4"/>
      <c r="T143" s="4"/>
    </row>
    <row r="144" spans="1:20" s="34" customFormat="1" x14ac:dyDescent="0.2">
      <c r="A144" s="33">
        <v>3049</v>
      </c>
      <c r="B144" s="34" t="s">
        <v>151</v>
      </c>
      <c r="C144" s="36">
        <v>319993531</v>
      </c>
      <c r="D144" s="36">
        <f>jan!D144</f>
        <v>27584</v>
      </c>
      <c r="E144" s="37">
        <f t="shared" si="23"/>
        <v>11600.693554234338</v>
      </c>
      <c r="F144" s="38">
        <f t="shared" si="24"/>
        <v>1.0805098605461931</v>
      </c>
      <c r="G144" s="39">
        <f t="shared" si="25"/>
        <v>-518.62750414054165</v>
      </c>
      <c r="H144" s="39">
        <f t="shared" si="26"/>
        <v>0</v>
      </c>
      <c r="I144" s="66">
        <f t="shared" si="27"/>
        <v>-518.62750414054165</v>
      </c>
      <c r="J144" s="81">
        <f t="shared" si="28"/>
        <v>-115.74089027365953</v>
      </c>
      <c r="K144" s="37">
        <f t="shared" si="29"/>
        <v>-634.36839441420113</v>
      </c>
      <c r="L144" s="37">
        <f t="shared" si="30"/>
        <v>-14305821.0742127</v>
      </c>
      <c r="M144" s="37">
        <f t="shared" si="31"/>
        <v>-17498417.791521326</v>
      </c>
      <c r="N144" s="41">
        <f>'jan-feb'!M144</f>
        <v>-5892780.0432345793</v>
      </c>
      <c r="O144" s="41">
        <f t="shared" si="32"/>
        <v>-11605637.748286746</v>
      </c>
      <c r="Q144" s="4"/>
      <c r="R144" s="4"/>
      <c r="S144" s="4"/>
      <c r="T144" s="4"/>
    </row>
    <row r="145" spans="1:20" s="34" customFormat="1" x14ac:dyDescent="0.2">
      <c r="A145" s="33">
        <v>3050</v>
      </c>
      <c r="B145" s="34" t="s">
        <v>152</v>
      </c>
      <c r="C145" s="36">
        <v>26860932</v>
      </c>
      <c r="D145" s="36">
        <f>jan!D145</f>
        <v>2720</v>
      </c>
      <c r="E145" s="37">
        <f t="shared" si="23"/>
        <v>9875.3426470588238</v>
      </c>
      <c r="F145" s="38">
        <f t="shared" si="24"/>
        <v>0.91980751465714117</v>
      </c>
      <c r="G145" s="39">
        <f t="shared" si="25"/>
        <v>516.58304016476689</v>
      </c>
      <c r="H145" s="39">
        <f t="shared" si="26"/>
        <v>0</v>
      </c>
      <c r="I145" s="66">
        <f t="shared" si="27"/>
        <v>516.58304016476689</v>
      </c>
      <c r="J145" s="81">
        <f t="shared" si="28"/>
        <v>-115.74089027365953</v>
      </c>
      <c r="K145" s="37">
        <f t="shared" si="29"/>
        <v>400.84214989110734</v>
      </c>
      <c r="L145" s="37">
        <f t="shared" si="30"/>
        <v>1405105.869248166</v>
      </c>
      <c r="M145" s="37">
        <f t="shared" si="31"/>
        <v>1090290.647703812</v>
      </c>
      <c r="N145" s="41">
        <f>'jan-feb'!M145</f>
        <v>294809.94005227409</v>
      </c>
      <c r="O145" s="41">
        <f t="shared" si="32"/>
        <v>795480.70765153784</v>
      </c>
      <c r="Q145" s="4"/>
      <c r="R145" s="4"/>
      <c r="S145" s="4"/>
      <c r="T145" s="4"/>
    </row>
    <row r="146" spans="1:20" s="34" customFormat="1" x14ac:dyDescent="0.2">
      <c r="A146" s="33">
        <v>3051</v>
      </c>
      <c r="B146" s="34" t="s">
        <v>153</v>
      </c>
      <c r="C146" s="36">
        <v>12524659</v>
      </c>
      <c r="D146" s="36">
        <f>jan!D146</f>
        <v>1370</v>
      </c>
      <c r="E146" s="37">
        <f t="shared" si="23"/>
        <v>9142.0868613138682</v>
      </c>
      <c r="F146" s="38">
        <f t="shared" si="24"/>
        <v>0.8515107267887313</v>
      </c>
      <c r="G146" s="39">
        <f t="shared" si="25"/>
        <v>956.53651161174014</v>
      </c>
      <c r="H146" s="39">
        <f t="shared" si="26"/>
        <v>182.20862845017808</v>
      </c>
      <c r="I146" s="66">
        <f t="shared" si="27"/>
        <v>1138.7451400619182</v>
      </c>
      <c r="J146" s="81">
        <f t="shared" si="28"/>
        <v>-115.74089027365953</v>
      </c>
      <c r="K146" s="37">
        <f t="shared" si="29"/>
        <v>1023.0042497882587</v>
      </c>
      <c r="L146" s="37">
        <f t="shared" si="30"/>
        <v>1560080.8418848279</v>
      </c>
      <c r="M146" s="37">
        <f t="shared" si="31"/>
        <v>1401515.8222099144</v>
      </c>
      <c r="N146" s="41">
        <f>'jan-feb'!M146</f>
        <v>984458.51709743962</v>
      </c>
      <c r="O146" s="41">
        <f t="shared" si="32"/>
        <v>417057.30511247483</v>
      </c>
      <c r="Q146" s="4"/>
      <c r="R146" s="4"/>
      <c r="S146" s="4"/>
      <c r="T146" s="4"/>
    </row>
    <row r="147" spans="1:20" s="34" customFormat="1" x14ac:dyDescent="0.2">
      <c r="A147" s="33">
        <v>3052</v>
      </c>
      <c r="B147" s="34" t="s">
        <v>154</v>
      </c>
      <c r="C147" s="36">
        <v>32896163</v>
      </c>
      <c r="D147" s="36">
        <f>jan!D147</f>
        <v>2455</v>
      </c>
      <c r="E147" s="37">
        <f t="shared" si="23"/>
        <v>13399.659063136456</v>
      </c>
      <c r="F147" s="38">
        <f t="shared" si="24"/>
        <v>1.2480688053682238</v>
      </c>
      <c r="G147" s="39">
        <f t="shared" si="25"/>
        <v>-1598.0068094818125</v>
      </c>
      <c r="H147" s="39">
        <f t="shared" si="26"/>
        <v>0</v>
      </c>
      <c r="I147" s="66">
        <f t="shared" si="27"/>
        <v>-1598.0068094818125</v>
      </c>
      <c r="J147" s="81">
        <f t="shared" si="28"/>
        <v>-115.74089027365953</v>
      </c>
      <c r="K147" s="37">
        <f t="shared" si="29"/>
        <v>-1713.747699755472</v>
      </c>
      <c r="L147" s="37">
        <f t="shared" si="30"/>
        <v>-3923106.7172778496</v>
      </c>
      <c r="M147" s="37">
        <f t="shared" si="31"/>
        <v>-4207250.6028996836</v>
      </c>
      <c r="N147" s="41">
        <f>'jan-feb'!M147</f>
        <v>-5376150.2063131118</v>
      </c>
      <c r="O147" s="41">
        <f t="shared" si="32"/>
        <v>1168899.6034134282</v>
      </c>
      <c r="Q147" s="4"/>
      <c r="R147" s="4"/>
      <c r="S147" s="4"/>
      <c r="T147" s="4"/>
    </row>
    <row r="148" spans="1:20" s="34" customFormat="1" x14ac:dyDescent="0.2">
      <c r="A148" s="33">
        <v>3053</v>
      </c>
      <c r="B148" s="34" t="s">
        <v>127</v>
      </c>
      <c r="C148" s="36">
        <v>62055358</v>
      </c>
      <c r="D148" s="36">
        <f>jan!D148</f>
        <v>6908</v>
      </c>
      <c r="E148" s="37">
        <f t="shared" si="23"/>
        <v>8983.1149392009265</v>
      </c>
      <c r="F148" s="38">
        <f t="shared" si="24"/>
        <v>0.8367037905835838</v>
      </c>
      <c r="G148" s="39">
        <f t="shared" si="25"/>
        <v>1051.9196648795053</v>
      </c>
      <c r="H148" s="39">
        <f t="shared" si="26"/>
        <v>237.84880118970767</v>
      </c>
      <c r="I148" s="66">
        <f t="shared" si="27"/>
        <v>1289.768466069213</v>
      </c>
      <c r="J148" s="81">
        <f t="shared" si="28"/>
        <v>-115.74089027365953</v>
      </c>
      <c r="K148" s="37">
        <f t="shared" si="29"/>
        <v>1174.0275757955535</v>
      </c>
      <c r="L148" s="37">
        <f t="shared" si="30"/>
        <v>8909720.5636061225</v>
      </c>
      <c r="M148" s="37">
        <f t="shared" si="31"/>
        <v>8110182.4935956839</v>
      </c>
      <c r="N148" s="41">
        <f>'jan-feb'!M148</f>
        <v>3889335.876357018</v>
      </c>
      <c r="O148" s="41">
        <f t="shared" si="32"/>
        <v>4220846.6172386659</v>
      </c>
      <c r="Q148" s="4"/>
      <c r="R148" s="4"/>
      <c r="S148" s="4"/>
      <c r="T148" s="4"/>
    </row>
    <row r="149" spans="1:20" s="34" customFormat="1" x14ac:dyDescent="0.2">
      <c r="A149" s="33">
        <v>3054</v>
      </c>
      <c r="B149" s="34" t="s">
        <v>128</v>
      </c>
      <c r="C149" s="36">
        <v>85749244</v>
      </c>
      <c r="D149" s="36">
        <f>jan!D149</f>
        <v>9144</v>
      </c>
      <c r="E149" s="37">
        <f t="shared" si="23"/>
        <v>9377.6513560804906</v>
      </c>
      <c r="F149" s="38">
        <f t="shared" si="24"/>
        <v>0.87345163559732686</v>
      </c>
      <c r="G149" s="39">
        <f t="shared" si="25"/>
        <v>815.19781475176671</v>
      </c>
      <c r="H149" s="39">
        <f t="shared" si="26"/>
        <v>99.761055281860251</v>
      </c>
      <c r="I149" s="66">
        <f t="shared" si="27"/>
        <v>914.95887003362691</v>
      </c>
      <c r="J149" s="81">
        <f t="shared" si="28"/>
        <v>-115.74089027365953</v>
      </c>
      <c r="K149" s="37">
        <f t="shared" si="29"/>
        <v>799.21797975996742</v>
      </c>
      <c r="L149" s="37">
        <f t="shared" si="30"/>
        <v>8366383.9075874845</v>
      </c>
      <c r="M149" s="37">
        <f t="shared" si="31"/>
        <v>7308049.2069251426</v>
      </c>
      <c r="N149" s="41">
        <f>'jan-feb'!M149</f>
        <v>3399166.5312693375</v>
      </c>
      <c r="O149" s="41">
        <f t="shared" si="32"/>
        <v>3908882.675655805</v>
      </c>
      <c r="Q149" s="4"/>
      <c r="R149" s="4"/>
      <c r="S149" s="4"/>
      <c r="T149" s="4"/>
    </row>
    <row r="150" spans="1:20" s="34" customFormat="1" x14ac:dyDescent="0.2">
      <c r="A150" s="33">
        <v>3401</v>
      </c>
      <c r="B150" s="34" t="s">
        <v>91</v>
      </c>
      <c r="C150" s="36">
        <v>157215194</v>
      </c>
      <c r="D150" s="36">
        <f>jan!D150</f>
        <v>17949</v>
      </c>
      <c r="E150" s="37">
        <f t="shared" si="23"/>
        <v>8758.9945957992095</v>
      </c>
      <c r="F150" s="38">
        <f t="shared" si="24"/>
        <v>0.81582881100909421</v>
      </c>
      <c r="G150" s="39">
        <f t="shared" si="25"/>
        <v>1186.3918709205354</v>
      </c>
      <c r="H150" s="39">
        <f t="shared" si="26"/>
        <v>316.29092138030865</v>
      </c>
      <c r="I150" s="66">
        <f t="shared" si="27"/>
        <v>1502.6827923008441</v>
      </c>
      <c r="J150" s="81">
        <f t="shared" si="28"/>
        <v>-115.74089027365953</v>
      </c>
      <c r="K150" s="37">
        <f t="shared" si="29"/>
        <v>1386.9419020271846</v>
      </c>
      <c r="L150" s="37">
        <f t="shared" si="30"/>
        <v>26971653.439007852</v>
      </c>
      <c r="M150" s="37">
        <f t="shared" si="31"/>
        <v>24894220.199485935</v>
      </c>
      <c r="N150" s="41">
        <f>'jan-feb'!M150</f>
        <v>13493042.711592656</v>
      </c>
      <c r="O150" s="41">
        <f t="shared" si="32"/>
        <v>11401177.48789328</v>
      </c>
      <c r="Q150" s="4"/>
      <c r="R150" s="4"/>
      <c r="S150" s="4"/>
      <c r="T150" s="4"/>
    </row>
    <row r="151" spans="1:20" s="34" customFormat="1" x14ac:dyDescent="0.2">
      <c r="A151" s="33">
        <v>3403</v>
      </c>
      <c r="B151" s="34" t="s">
        <v>92</v>
      </c>
      <c r="C151" s="36">
        <v>312549241</v>
      </c>
      <c r="D151" s="36">
        <f>jan!D151</f>
        <v>31999</v>
      </c>
      <c r="E151" s="37">
        <f t="shared" si="23"/>
        <v>9767.4690146567082</v>
      </c>
      <c r="F151" s="38">
        <f t="shared" si="24"/>
        <v>0.90975996681368687</v>
      </c>
      <c r="G151" s="39">
        <f t="shared" si="25"/>
        <v>581.30721960603626</v>
      </c>
      <c r="H151" s="39">
        <f t="shared" si="26"/>
        <v>0</v>
      </c>
      <c r="I151" s="66">
        <f t="shared" si="27"/>
        <v>581.30721960603626</v>
      </c>
      <c r="J151" s="81">
        <f t="shared" si="28"/>
        <v>-115.74089027365953</v>
      </c>
      <c r="K151" s="37">
        <f t="shared" si="29"/>
        <v>465.56632933237671</v>
      </c>
      <c r="L151" s="37">
        <f t="shared" si="30"/>
        <v>18601249.720173553</v>
      </c>
      <c r="M151" s="37">
        <f t="shared" si="31"/>
        <v>14897656.972306723</v>
      </c>
      <c r="N151" s="41">
        <f>'jan-feb'!M151</f>
        <v>9620964.4654021803</v>
      </c>
      <c r="O151" s="41">
        <f t="shared" si="32"/>
        <v>5276692.5069045424</v>
      </c>
      <c r="Q151" s="4"/>
      <c r="R151" s="4"/>
      <c r="S151" s="4"/>
      <c r="T151" s="4"/>
    </row>
    <row r="152" spans="1:20" s="34" customFormat="1" x14ac:dyDescent="0.2">
      <c r="A152" s="33">
        <v>3405</v>
      </c>
      <c r="B152" s="34" t="s">
        <v>112</v>
      </c>
      <c r="C152" s="36">
        <v>281964426</v>
      </c>
      <c r="D152" s="36">
        <f>jan!D152</f>
        <v>28425</v>
      </c>
      <c r="E152" s="37">
        <f t="shared" si="23"/>
        <v>9919.5928232189981</v>
      </c>
      <c r="F152" s="38">
        <f t="shared" si="24"/>
        <v>0.92392905717082319</v>
      </c>
      <c r="G152" s="39">
        <f t="shared" si="25"/>
        <v>490.03293446866223</v>
      </c>
      <c r="H152" s="39">
        <f t="shared" si="26"/>
        <v>0</v>
      </c>
      <c r="I152" s="66">
        <f t="shared" si="27"/>
        <v>490.03293446866223</v>
      </c>
      <c r="J152" s="81">
        <f t="shared" si="28"/>
        <v>-115.74089027365953</v>
      </c>
      <c r="K152" s="37">
        <f t="shared" si="29"/>
        <v>374.29204419500269</v>
      </c>
      <c r="L152" s="37">
        <f t="shared" si="30"/>
        <v>13929186.162271723</v>
      </c>
      <c r="M152" s="37">
        <f t="shared" si="31"/>
        <v>10639251.356242951</v>
      </c>
      <c r="N152" s="41">
        <f>'jan-feb'!M152</f>
        <v>5806425.3374948259</v>
      </c>
      <c r="O152" s="41">
        <f t="shared" si="32"/>
        <v>4832826.0187481251</v>
      </c>
      <c r="Q152" s="4"/>
      <c r="R152" s="4"/>
      <c r="S152" s="4"/>
      <c r="T152" s="4"/>
    </row>
    <row r="153" spans="1:20" s="34" customFormat="1" x14ac:dyDescent="0.2">
      <c r="A153" s="33">
        <v>3407</v>
      </c>
      <c r="B153" s="34" t="s">
        <v>113</v>
      </c>
      <c r="C153" s="36">
        <v>275252145</v>
      </c>
      <c r="D153" s="36">
        <f>jan!D153</f>
        <v>30267</v>
      </c>
      <c r="E153" s="37">
        <f t="shared" si="23"/>
        <v>9094.1337099811681</v>
      </c>
      <c r="F153" s="38">
        <f t="shared" si="24"/>
        <v>0.84704428238029905</v>
      </c>
      <c r="G153" s="39">
        <f t="shared" si="25"/>
        <v>985.30840241136025</v>
      </c>
      <c r="H153" s="39">
        <f t="shared" si="26"/>
        <v>198.99223141662313</v>
      </c>
      <c r="I153" s="66">
        <f t="shared" si="27"/>
        <v>1184.3006338279833</v>
      </c>
      <c r="J153" s="81">
        <f t="shared" si="28"/>
        <v>-115.74089027365953</v>
      </c>
      <c r="K153" s="37">
        <f t="shared" si="29"/>
        <v>1068.5597435543239</v>
      </c>
      <c r="L153" s="37">
        <f t="shared" si="30"/>
        <v>35845227.284071572</v>
      </c>
      <c r="M153" s="37">
        <f t="shared" si="31"/>
        <v>32342097.758158721</v>
      </c>
      <c r="N153" s="41">
        <f>'jan-feb'!M153</f>
        <v>15357528.73977242</v>
      </c>
      <c r="O153" s="41">
        <f t="shared" si="32"/>
        <v>16984569.018386301</v>
      </c>
      <c r="Q153" s="4"/>
      <c r="R153" s="4"/>
      <c r="S153" s="4"/>
      <c r="T153" s="4"/>
    </row>
    <row r="154" spans="1:20" s="34" customFormat="1" x14ac:dyDescent="0.2">
      <c r="A154" s="33">
        <v>3411</v>
      </c>
      <c r="B154" s="34" t="s">
        <v>93</v>
      </c>
      <c r="C154" s="36">
        <v>298159480</v>
      </c>
      <c r="D154" s="36">
        <f>jan!D154</f>
        <v>35073</v>
      </c>
      <c r="E154" s="37">
        <f t="shared" si="23"/>
        <v>8501.111396230719</v>
      </c>
      <c r="F154" s="38">
        <f t="shared" si="24"/>
        <v>0.79180909712731096</v>
      </c>
      <c r="G154" s="39">
        <f t="shared" si="25"/>
        <v>1341.1217906616296</v>
      </c>
      <c r="H154" s="39">
        <f t="shared" si="26"/>
        <v>406.55004122928028</v>
      </c>
      <c r="I154" s="66">
        <f t="shared" si="27"/>
        <v>1747.6718318909097</v>
      </c>
      <c r="J154" s="81">
        <f t="shared" si="28"/>
        <v>-115.74089027365953</v>
      </c>
      <c r="K154" s="37">
        <f t="shared" si="29"/>
        <v>1631.9309416172503</v>
      </c>
      <c r="L154" s="37">
        <f t="shared" si="30"/>
        <v>61296094.159909874</v>
      </c>
      <c r="M154" s="37">
        <f t="shared" si="31"/>
        <v>57236713.915341817</v>
      </c>
      <c r="N154" s="41">
        <f>'jan-feb'!M154</f>
        <v>28578260.881502546</v>
      </c>
      <c r="O154" s="41">
        <f t="shared" si="32"/>
        <v>28658453.03383927</v>
      </c>
      <c r="Q154" s="4"/>
      <c r="R154" s="4"/>
      <c r="S154" s="4"/>
      <c r="T154" s="4"/>
    </row>
    <row r="155" spans="1:20" s="34" customFormat="1" x14ac:dyDescent="0.2">
      <c r="A155" s="33">
        <v>3412</v>
      </c>
      <c r="B155" s="34" t="s">
        <v>94</v>
      </c>
      <c r="C155" s="36">
        <v>60037284</v>
      </c>
      <c r="D155" s="36">
        <f>jan!D155</f>
        <v>7715</v>
      </c>
      <c r="E155" s="37">
        <f t="shared" si="23"/>
        <v>7781.8903434867143</v>
      </c>
      <c r="F155" s="38">
        <f t="shared" si="24"/>
        <v>0.7248195300148641</v>
      </c>
      <c r="G155" s="39">
        <f t="shared" si="25"/>
        <v>1772.6544223080325</v>
      </c>
      <c r="H155" s="39">
        <f t="shared" si="26"/>
        <v>658.27740968968192</v>
      </c>
      <c r="I155" s="66">
        <f t="shared" si="27"/>
        <v>2430.9318319977147</v>
      </c>
      <c r="J155" s="81">
        <f t="shared" si="28"/>
        <v>-115.74089027365953</v>
      </c>
      <c r="K155" s="37">
        <f t="shared" si="29"/>
        <v>2315.1909417240549</v>
      </c>
      <c r="L155" s="37">
        <f t="shared" si="30"/>
        <v>18754639.083862368</v>
      </c>
      <c r="M155" s="37">
        <f t="shared" si="31"/>
        <v>17861698.115401085</v>
      </c>
      <c r="N155" s="41">
        <f>'jan-feb'!M155</f>
        <v>8407058.4794939756</v>
      </c>
      <c r="O155" s="41">
        <f t="shared" si="32"/>
        <v>9454639.6359071098</v>
      </c>
      <c r="Q155" s="4"/>
      <c r="R155" s="4"/>
      <c r="S155" s="4"/>
      <c r="T155" s="4"/>
    </row>
    <row r="156" spans="1:20" s="34" customFormat="1" x14ac:dyDescent="0.2">
      <c r="A156" s="33">
        <v>3413</v>
      </c>
      <c r="B156" s="34" t="s">
        <v>95</v>
      </c>
      <c r="C156" s="36">
        <v>178039551</v>
      </c>
      <c r="D156" s="36">
        <f>jan!D156</f>
        <v>21156</v>
      </c>
      <c r="E156" s="37">
        <f t="shared" si="23"/>
        <v>8415.5582813386281</v>
      </c>
      <c r="F156" s="38">
        <f t="shared" si="24"/>
        <v>0.78384052319600461</v>
      </c>
      <c r="G156" s="39">
        <f t="shared" si="25"/>
        <v>1392.4536595968841</v>
      </c>
      <c r="H156" s="39">
        <f t="shared" si="26"/>
        <v>436.49363144151209</v>
      </c>
      <c r="I156" s="66">
        <f t="shared" si="27"/>
        <v>1828.9472910383961</v>
      </c>
      <c r="J156" s="81">
        <f t="shared" si="28"/>
        <v>-115.74089027365953</v>
      </c>
      <c r="K156" s="37">
        <f t="shared" si="29"/>
        <v>1713.2064007647366</v>
      </c>
      <c r="L156" s="37">
        <f t="shared" si="30"/>
        <v>38693208.889208309</v>
      </c>
      <c r="M156" s="37">
        <f t="shared" si="31"/>
        <v>36244594.614578769</v>
      </c>
      <c r="N156" s="41">
        <f>'jan-feb'!M156</f>
        <v>17523813.854170389</v>
      </c>
      <c r="O156" s="41">
        <f t="shared" si="32"/>
        <v>18720780.760408379</v>
      </c>
      <c r="Q156" s="4"/>
      <c r="R156" s="4"/>
      <c r="S156" s="4"/>
      <c r="T156" s="4"/>
    </row>
    <row r="157" spans="1:20" s="34" customFormat="1" x14ac:dyDescent="0.2">
      <c r="A157" s="33">
        <v>3414</v>
      </c>
      <c r="B157" s="34" t="s">
        <v>96</v>
      </c>
      <c r="C157" s="36">
        <v>36912454</v>
      </c>
      <c r="D157" s="36">
        <f>jan!D157</f>
        <v>5016</v>
      </c>
      <c r="E157" s="37">
        <f t="shared" si="23"/>
        <v>7358.9421850079743</v>
      </c>
      <c r="F157" s="38">
        <f t="shared" si="24"/>
        <v>0.68542536331270831</v>
      </c>
      <c r="G157" s="39">
        <f t="shared" si="25"/>
        <v>2026.4233173952764</v>
      </c>
      <c r="H157" s="39">
        <f t="shared" si="26"/>
        <v>806.30926515724093</v>
      </c>
      <c r="I157" s="66">
        <f t="shared" si="27"/>
        <v>2832.7325825525172</v>
      </c>
      <c r="J157" s="81">
        <f t="shared" si="28"/>
        <v>-115.74089027365953</v>
      </c>
      <c r="K157" s="37">
        <f t="shared" si="29"/>
        <v>2716.9916922788575</v>
      </c>
      <c r="L157" s="37">
        <f t="shared" si="30"/>
        <v>14208986.634083426</v>
      </c>
      <c r="M157" s="37">
        <f t="shared" si="31"/>
        <v>13628430.32847075</v>
      </c>
      <c r="N157" s="41">
        <f>'jan-feb'!M157</f>
        <v>6434294.2414312093</v>
      </c>
      <c r="O157" s="41">
        <f t="shared" si="32"/>
        <v>7194136.0870395405</v>
      </c>
      <c r="Q157" s="4"/>
      <c r="R157" s="4"/>
      <c r="S157" s="4"/>
      <c r="T157" s="4"/>
    </row>
    <row r="158" spans="1:20" s="34" customFormat="1" x14ac:dyDescent="0.2">
      <c r="A158" s="33">
        <v>3415</v>
      </c>
      <c r="B158" s="34" t="s">
        <v>97</v>
      </c>
      <c r="C158" s="36">
        <v>68288357</v>
      </c>
      <c r="D158" s="36">
        <f>jan!D158</f>
        <v>7978</v>
      </c>
      <c r="E158" s="37">
        <f t="shared" si="23"/>
        <v>8559.5834795688133</v>
      </c>
      <c r="F158" s="38">
        <f t="shared" si="24"/>
        <v>0.79725529414287033</v>
      </c>
      <c r="G158" s="39">
        <f t="shared" si="25"/>
        <v>1306.0385406587732</v>
      </c>
      <c r="H158" s="39">
        <f t="shared" si="26"/>
        <v>386.08481206094729</v>
      </c>
      <c r="I158" s="66">
        <f t="shared" si="27"/>
        <v>1692.1233527197205</v>
      </c>
      <c r="J158" s="81">
        <f t="shared" si="28"/>
        <v>-115.74089027365953</v>
      </c>
      <c r="K158" s="37">
        <f t="shared" si="29"/>
        <v>1576.382462446061</v>
      </c>
      <c r="L158" s="37">
        <f t="shared" si="30"/>
        <v>13499760.10799793</v>
      </c>
      <c r="M158" s="37">
        <f t="shared" si="31"/>
        <v>12576379.285394674</v>
      </c>
      <c r="N158" s="41">
        <f>'jan-feb'!M158</f>
        <v>6613415.45102436</v>
      </c>
      <c r="O158" s="41">
        <f t="shared" si="32"/>
        <v>5962963.8343703141</v>
      </c>
      <c r="Q158" s="4"/>
      <c r="R158" s="4"/>
      <c r="S158" s="4"/>
      <c r="T158" s="4"/>
    </row>
    <row r="159" spans="1:20" s="34" customFormat="1" x14ac:dyDescent="0.2">
      <c r="A159" s="33">
        <v>3416</v>
      </c>
      <c r="B159" s="34" t="s">
        <v>98</v>
      </c>
      <c r="C159" s="36">
        <v>45384214</v>
      </c>
      <c r="D159" s="36">
        <f>jan!D159</f>
        <v>6032</v>
      </c>
      <c r="E159" s="37">
        <f t="shared" si="23"/>
        <v>7523.9081564986736</v>
      </c>
      <c r="F159" s="38">
        <f t="shared" si="24"/>
        <v>0.70079059626339002</v>
      </c>
      <c r="G159" s="39">
        <f t="shared" si="25"/>
        <v>1927.4437345008569</v>
      </c>
      <c r="H159" s="39">
        <f t="shared" si="26"/>
        <v>748.57117513549611</v>
      </c>
      <c r="I159" s="66">
        <f t="shared" si="27"/>
        <v>2676.014909636353</v>
      </c>
      <c r="J159" s="81">
        <f t="shared" si="28"/>
        <v>-115.74089027365953</v>
      </c>
      <c r="K159" s="37">
        <f t="shared" si="29"/>
        <v>2560.2740193626933</v>
      </c>
      <c r="L159" s="37">
        <f t="shared" si="30"/>
        <v>16141721.934926482</v>
      </c>
      <c r="M159" s="37">
        <f t="shared" si="31"/>
        <v>15443572.884795766</v>
      </c>
      <c r="N159" s="41">
        <f>'jan-feb'!M159</f>
        <v>7769506.0504611358</v>
      </c>
      <c r="O159" s="41">
        <f t="shared" si="32"/>
        <v>7674066.8343346305</v>
      </c>
      <c r="Q159" s="4"/>
      <c r="R159" s="4"/>
      <c r="S159" s="4"/>
      <c r="T159" s="4"/>
    </row>
    <row r="160" spans="1:20" s="34" customFormat="1" x14ac:dyDescent="0.2">
      <c r="A160" s="33">
        <v>3417</v>
      </c>
      <c r="B160" s="34" t="s">
        <v>99</v>
      </c>
      <c r="C160" s="36">
        <v>35153488</v>
      </c>
      <c r="D160" s="36">
        <f>jan!D160</f>
        <v>4548</v>
      </c>
      <c r="E160" s="37">
        <f t="shared" si="23"/>
        <v>7729.4388742304309</v>
      </c>
      <c r="F160" s="38">
        <f t="shared" si="24"/>
        <v>0.71993410403006486</v>
      </c>
      <c r="G160" s="39">
        <f t="shared" si="25"/>
        <v>1804.1253038618026</v>
      </c>
      <c r="H160" s="39">
        <f t="shared" si="26"/>
        <v>676.63542392938109</v>
      </c>
      <c r="I160" s="66">
        <f t="shared" si="27"/>
        <v>2480.7607277911839</v>
      </c>
      <c r="J160" s="81">
        <f t="shared" si="28"/>
        <v>-115.74089027365953</v>
      </c>
      <c r="K160" s="37">
        <f t="shared" si="29"/>
        <v>2365.0198375175241</v>
      </c>
      <c r="L160" s="37">
        <f t="shared" si="30"/>
        <v>11282499.789994305</v>
      </c>
      <c r="M160" s="37">
        <f t="shared" si="31"/>
        <v>10756110.221029699</v>
      </c>
      <c r="N160" s="41">
        <f>'jan-feb'!M160</f>
        <v>5292768.2892402597</v>
      </c>
      <c r="O160" s="41">
        <f t="shared" si="32"/>
        <v>5463341.9317894392</v>
      </c>
      <c r="Q160" s="4"/>
      <c r="R160" s="4"/>
      <c r="S160" s="4"/>
      <c r="T160" s="4"/>
    </row>
    <row r="161" spans="1:20" s="34" customFormat="1" x14ac:dyDescent="0.2">
      <c r="A161" s="33">
        <v>3418</v>
      </c>
      <c r="B161" s="34" t="s">
        <v>100</v>
      </c>
      <c r="C161" s="36">
        <v>53923624</v>
      </c>
      <c r="D161" s="36">
        <f>jan!D161</f>
        <v>7211</v>
      </c>
      <c r="E161" s="37">
        <f t="shared" si="23"/>
        <v>7477.9675495770352</v>
      </c>
      <c r="F161" s="38">
        <f t="shared" si="24"/>
        <v>0.69651160393019562</v>
      </c>
      <c r="G161" s="39">
        <f t="shared" si="25"/>
        <v>1955.0080986538399</v>
      </c>
      <c r="H161" s="39">
        <f t="shared" si="26"/>
        <v>764.65038755806961</v>
      </c>
      <c r="I161" s="66">
        <f t="shared" si="27"/>
        <v>2719.6584862119093</v>
      </c>
      <c r="J161" s="81">
        <f t="shared" si="28"/>
        <v>-115.74089027365953</v>
      </c>
      <c r="K161" s="37">
        <f t="shared" si="29"/>
        <v>2603.9175959382496</v>
      </c>
      <c r="L161" s="37">
        <f t="shared" si="30"/>
        <v>19611457.344074078</v>
      </c>
      <c r="M161" s="37">
        <f t="shared" si="31"/>
        <v>18776849.784310717</v>
      </c>
      <c r="N161" s="41">
        <f>'jan-feb'!M161</f>
        <v>9335487.8002114147</v>
      </c>
      <c r="O161" s="41">
        <f t="shared" si="32"/>
        <v>9441361.9840993024</v>
      </c>
      <c r="Q161" s="4"/>
      <c r="R161" s="4"/>
      <c r="S161" s="4"/>
      <c r="T161" s="4"/>
    </row>
    <row r="162" spans="1:20" s="34" customFormat="1" x14ac:dyDescent="0.2">
      <c r="A162" s="33">
        <v>3419</v>
      </c>
      <c r="B162" s="34" t="s">
        <v>404</v>
      </c>
      <c r="C162" s="36">
        <v>27764246</v>
      </c>
      <c r="D162" s="36">
        <f>jan!D162</f>
        <v>3597</v>
      </c>
      <c r="E162" s="37">
        <f t="shared" si="23"/>
        <v>7718.7228245760352</v>
      </c>
      <c r="F162" s="38">
        <f t="shared" si="24"/>
        <v>0.71893599152381293</v>
      </c>
      <c r="G162" s="39">
        <f t="shared" si="25"/>
        <v>1810.55493365444</v>
      </c>
      <c r="H162" s="39">
        <f t="shared" si="26"/>
        <v>680.38604130841964</v>
      </c>
      <c r="I162" s="66">
        <f t="shared" si="27"/>
        <v>2490.9409749628594</v>
      </c>
      <c r="J162" s="81">
        <f t="shared" si="28"/>
        <v>-115.74089027365953</v>
      </c>
      <c r="K162" s="37">
        <f t="shared" si="29"/>
        <v>2375.2000846891997</v>
      </c>
      <c r="L162" s="37">
        <f t="shared" si="30"/>
        <v>8959914.6869414058</v>
      </c>
      <c r="M162" s="37">
        <f t="shared" si="31"/>
        <v>8543594.7046270519</v>
      </c>
      <c r="N162" s="41">
        <f>'jan-feb'!M162</f>
        <v>3755074.2277368549</v>
      </c>
      <c r="O162" s="41">
        <f t="shared" si="32"/>
        <v>4788520.476890197</v>
      </c>
      <c r="Q162" s="4"/>
      <c r="R162" s="4"/>
      <c r="S162" s="4"/>
      <c r="T162" s="4"/>
    </row>
    <row r="163" spans="1:20" s="34" customFormat="1" x14ac:dyDescent="0.2">
      <c r="A163" s="33">
        <v>3420</v>
      </c>
      <c r="B163" s="34" t="s">
        <v>101</v>
      </c>
      <c r="C163" s="36">
        <v>182880466</v>
      </c>
      <c r="D163" s="36">
        <f>jan!D163</f>
        <v>21435</v>
      </c>
      <c r="E163" s="37">
        <f t="shared" si="23"/>
        <v>8531.8621880102637</v>
      </c>
      <c r="F163" s="38">
        <f t="shared" si="24"/>
        <v>0.79467328223676703</v>
      </c>
      <c r="G163" s="39">
        <f t="shared" si="25"/>
        <v>1322.6713155939028</v>
      </c>
      <c r="H163" s="39">
        <f t="shared" si="26"/>
        <v>395.78726410643964</v>
      </c>
      <c r="I163" s="66">
        <f t="shared" si="27"/>
        <v>1718.4585797003424</v>
      </c>
      <c r="J163" s="81">
        <f t="shared" si="28"/>
        <v>-115.74089027365953</v>
      </c>
      <c r="K163" s="37">
        <f t="shared" si="29"/>
        <v>1602.7176894266829</v>
      </c>
      <c r="L163" s="37">
        <f t="shared" si="30"/>
        <v>36835159.655876838</v>
      </c>
      <c r="M163" s="37">
        <f t="shared" si="31"/>
        <v>34354253.67286095</v>
      </c>
      <c r="N163" s="41">
        <f>'jan-feb'!M163</f>
        <v>15552358.676630374</v>
      </c>
      <c r="O163" s="41">
        <f t="shared" si="32"/>
        <v>18801894.996230576</v>
      </c>
      <c r="Q163" s="4"/>
      <c r="R163" s="4"/>
      <c r="S163" s="4"/>
      <c r="T163" s="4"/>
    </row>
    <row r="164" spans="1:20" s="34" customFormat="1" x14ac:dyDescent="0.2">
      <c r="A164" s="33">
        <v>3421</v>
      </c>
      <c r="B164" s="34" t="s">
        <v>102</v>
      </c>
      <c r="C164" s="36">
        <v>57144409</v>
      </c>
      <c r="D164" s="36">
        <f>jan!D164</f>
        <v>6603</v>
      </c>
      <c r="E164" s="37">
        <f t="shared" si="23"/>
        <v>8654.3100106012425</v>
      </c>
      <c r="F164" s="38">
        <f t="shared" si="24"/>
        <v>0.80607829686743715</v>
      </c>
      <c r="G164" s="39">
        <f t="shared" si="25"/>
        <v>1249.2026220393157</v>
      </c>
      <c r="H164" s="39">
        <f t="shared" si="26"/>
        <v>352.93052619959707</v>
      </c>
      <c r="I164" s="66">
        <f t="shared" si="27"/>
        <v>1602.1331482389128</v>
      </c>
      <c r="J164" s="81">
        <f t="shared" si="28"/>
        <v>-115.74089027365953</v>
      </c>
      <c r="K164" s="37">
        <f t="shared" si="29"/>
        <v>1486.3922579652533</v>
      </c>
      <c r="L164" s="37">
        <f t="shared" si="30"/>
        <v>10578885.177821541</v>
      </c>
      <c r="M164" s="37">
        <f t="shared" si="31"/>
        <v>9814648.0793445669</v>
      </c>
      <c r="N164" s="41">
        <f>'jan-feb'!M164</f>
        <v>5181350.5648864191</v>
      </c>
      <c r="O164" s="41">
        <f t="shared" si="32"/>
        <v>4633297.5144581478</v>
      </c>
      <c r="Q164" s="4"/>
      <c r="R164" s="4"/>
      <c r="S164" s="4"/>
      <c r="T164" s="4"/>
    </row>
    <row r="165" spans="1:20" s="34" customFormat="1" x14ac:dyDescent="0.2">
      <c r="A165" s="33">
        <v>3422</v>
      </c>
      <c r="B165" s="34" t="s">
        <v>103</v>
      </c>
      <c r="C165" s="36">
        <v>36511524</v>
      </c>
      <c r="D165" s="36">
        <f>jan!D165</f>
        <v>4195</v>
      </c>
      <c r="E165" s="37">
        <f t="shared" si="23"/>
        <v>8703.581406436233</v>
      </c>
      <c r="F165" s="38">
        <f t="shared" si="24"/>
        <v>0.81066752498502237</v>
      </c>
      <c r="G165" s="39">
        <f t="shared" si="25"/>
        <v>1219.6397845383212</v>
      </c>
      <c r="H165" s="39">
        <f t="shared" si="26"/>
        <v>335.68553765735038</v>
      </c>
      <c r="I165" s="66">
        <f t="shared" si="27"/>
        <v>1555.3253221956716</v>
      </c>
      <c r="J165" s="81">
        <f t="shared" si="28"/>
        <v>-115.74089027365953</v>
      </c>
      <c r="K165" s="37">
        <f t="shared" si="29"/>
        <v>1439.5844319220121</v>
      </c>
      <c r="L165" s="37">
        <f t="shared" si="30"/>
        <v>6524589.7266108422</v>
      </c>
      <c r="M165" s="37">
        <f t="shared" si="31"/>
        <v>6039056.6919128411</v>
      </c>
      <c r="N165" s="41">
        <f>'jan-feb'!M165</f>
        <v>291772.26416150539</v>
      </c>
      <c r="O165" s="41">
        <f t="shared" si="32"/>
        <v>5747284.4277513353</v>
      </c>
      <c r="Q165" s="4"/>
      <c r="R165" s="4"/>
      <c r="S165" s="4"/>
      <c r="T165" s="4"/>
    </row>
    <row r="166" spans="1:20" s="34" customFormat="1" x14ac:dyDescent="0.2">
      <c r="A166" s="33">
        <v>3423</v>
      </c>
      <c r="B166" s="34" t="s">
        <v>104</v>
      </c>
      <c r="C166" s="36">
        <v>17414280</v>
      </c>
      <c r="D166" s="36">
        <f>jan!D166</f>
        <v>2318</v>
      </c>
      <c r="E166" s="37">
        <f t="shared" si="23"/>
        <v>7512.6315789473683</v>
      </c>
      <c r="F166" s="38">
        <f t="shared" si="24"/>
        <v>0.69974027516142867</v>
      </c>
      <c r="G166" s="39">
        <f t="shared" si="25"/>
        <v>1934.20968103164</v>
      </c>
      <c r="H166" s="39">
        <f t="shared" si="26"/>
        <v>752.51797727845303</v>
      </c>
      <c r="I166" s="66">
        <f t="shared" si="27"/>
        <v>2686.7276583100929</v>
      </c>
      <c r="J166" s="81">
        <f t="shared" si="28"/>
        <v>-115.74089027365953</v>
      </c>
      <c r="K166" s="37">
        <f t="shared" si="29"/>
        <v>2570.9867680364332</v>
      </c>
      <c r="L166" s="37">
        <f t="shared" si="30"/>
        <v>6227834.7119627958</v>
      </c>
      <c r="M166" s="37">
        <f t="shared" si="31"/>
        <v>5959547.3283084519</v>
      </c>
      <c r="N166" s="41">
        <f>'jan-feb'!M166</f>
        <v>2605303.6471765442</v>
      </c>
      <c r="O166" s="41">
        <f t="shared" si="32"/>
        <v>3354243.6811319077</v>
      </c>
      <c r="Q166" s="4"/>
      <c r="R166" s="4"/>
      <c r="S166" s="4"/>
      <c r="T166" s="4"/>
    </row>
    <row r="167" spans="1:20" s="34" customFormat="1" x14ac:dyDescent="0.2">
      <c r="A167" s="33">
        <v>3424</v>
      </c>
      <c r="B167" s="34" t="s">
        <v>105</v>
      </c>
      <c r="C167" s="36">
        <v>13378235</v>
      </c>
      <c r="D167" s="36">
        <f>jan!D167</f>
        <v>1722</v>
      </c>
      <c r="E167" s="37">
        <f t="shared" si="23"/>
        <v>7769.0098722415796</v>
      </c>
      <c r="F167" s="38">
        <f t="shared" si="24"/>
        <v>0.72361981931448371</v>
      </c>
      <c r="G167" s="39">
        <f t="shared" si="25"/>
        <v>1780.3827050551133</v>
      </c>
      <c r="H167" s="39">
        <f t="shared" si="26"/>
        <v>662.78557462547906</v>
      </c>
      <c r="I167" s="66">
        <f t="shared" si="27"/>
        <v>2443.1682796805926</v>
      </c>
      <c r="J167" s="81">
        <f t="shared" si="28"/>
        <v>-115.74089027365953</v>
      </c>
      <c r="K167" s="37">
        <f t="shared" si="29"/>
        <v>2327.4273894069329</v>
      </c>
      <c r="L167" s="37">
        <f t="shared" si="30"/>
        <v>4207135.7776099807</v>
      </c>
      <c r="M167" s="37">
        <f t="shared" si="31"/>
        <v>4007829.9645587383</v>
      </c>
      <c r="N167" s="41">
        <f>'jan-feb'!M167</f>
        <v>834829.68754875299</v>
      </c>
      <c r="O167" s="41">
        <f t="shared" si="32"/>
        <v>3173000.2770099854</v>
      </c>
      <c r="Q167" s="4"/>
      <c r="R167" s="4"/>
      <c r="S167" s="4"/>
      <c r="T167" s="4"/>
    </row>
    <row r="168" spans="1:20" s="34" customFormat="1" x14ac:dyDescent="0.2">
      <c r="A168" s="33">
        <v>3425</v>
      </c>
      <c r="B168" s="34" t="s">
        <v>106</v>
      </c>
      <c r="C168" s="36">
        <v>9083379</v>
      </c>
      <c r="D168" s="36">
        <f>jan!D168</f>
        <v>1253</v>
      </c>
      <c r="E168" s="37">
        <f t="shared" si="23"/>
        <v>7249.3048683160414</v>
      </c>
      <c r="F168" s="38">
        <f t="shared" si="24"/>
        <v>0.67521354268184441</v>
      </c>
      <c r="G168" s="39">
        <f t="shared" si="25"/>
        <v>2092.2057074104364</v>
      </c>
      <c r="H168" s="39">
        <f t="shared" si="26"/>
        <v>844.68232599941746</v>
      </c>
      <c r="I168" s="66">
        <f t="shared" si="27"/>
        <v>2936.888033409854</v>
      </c>
      <c r="J168" s="81">
        <f t="shared" si="28"/>
        <v>-115.74089027365953</v>
      </c>
      <c r="K168" s="37">
        <f t="shared" si="29"/>
        <v>2821.1471431361942</v>
      </c>
      <c r="L168" s="37">
        <f t="shared" si="30"/>
        <v>3679920.7058625468</v>
      </c>
      <c r="M168" s="37">
        <f t="shared" si="31"/>
        <v>3534897.3703496512</v>
      </c>
      <c r="N168" s="41">
        <f>'jan-feb'!M168</f>
        <v>1605295.0915497022</v>
      </c>
      <c r="O168" s="41">
        <f t="shared" si="32"/>
        <v>1929602.278799949</v>
      </c>
      <c r="Q168" s="4"/>
      <c r="R168" s="4"/>
      <c r="S168" s="4"/>
      <c r="T168" s="4"/>
    </row>
    <row r="169" spans="1:20" s="34" customFormat="1" x14ac:dyDescent="0.2">
      <c r="A169" s="33">
        <v>3426</v>
      </c>
      <c r="B169" s="34" t="s">
        <v>107</v>
      </c>
      <c r="C169" s="36">
        <v>10725033</v>
      </c>
      <c r="D169" s="36">
        <f>jan!D169</f>
        <v>1551</v>
      </c>
      <c r="E169" s="37">
        <f t="shared" si="23"/>
        <v>6914.9148936170213</v>
      </c>
      <c r="F169" s="38">
        <f t="shared" si="24"/>
        <v>0.64406784753517776</v>
      </c>
      <c r="G169" s="39">
        <f t="shared" si="25"/>
        <v>2292.8396922298484</v>
      </c>
      <c r="H169" s="39">
        <f t="shared" si="26"/>
        <v>961.71881714407448</v>
      </c>
      <c r="I169" s="66">
        <f t="shared" si="27"/>
        <v>3254.5585093739228</v>
      </c>
      <c r="J169" s="81">
        <f t="shared" si="28"/>
        <v>-115.74089027365953</v>
      </c>
      <c r="K169" s="37">
        <f t="shared" si="29"/>
        <v>3138.8176191002631</v>
      </c>
      <c r="L169" s="37">
        <f t="shared" si="30"/>
        <v>5047820.2480389541</v>
      </c>
      <c r="M169" s="37">
        <f t="shared" si="31"/>
        <v>4868306.1272245077</v>
      </c>
      <c r="N169" s="41">
        <f>'jan-feb'!M169</f>
        <v>2283324.2463635979</v>
      </c>
      <c r="O169" s="41">
        <f t="shared" si="32"/>
        <v>2584981.8808609098</v>
      </c>
      <c r="Q169" s="4"/>
      <c r="R169" s="4"/>
      <c r="S169" s="4"/>
      <c r="T169" s="4"/>
    </row>
    <row r="170" spans="1:20" s="34" customFormat="1" x14ac:dyDescent="0.2">
      <c r="A170" s="33">
        <v>3427</v>
      </c>
      <c r="B170" s="34" t="s">
        <v>108</v>
      </c>
      <c r="C170" s="36">
        <v>47399971</v>
      </c>
      <c r="D170" s="36">
        <f>jan!D170</f>
        <v>5581</v>
      </c>
      <c r="E170" s="37">
        <f t="shared" si="23"/>
        <v>8493.0963984948939</v>
      </c>
      <c r="F170" s="38">
        <f t="shared" si="24"/>
        <v>0.79106256554751131</v>
      </c>
      <c r="G170" s="39">
        <f t="shared" si="25"/>
        <v>1345.9307893031248</v>
      </c>
      <c r="H170" s="39">
        <f t="shared" si="26"/>
        <v>409.35529043681908</v>
      </c>
      <c r="I170" s="66">
        <f t="shared" si="27"/>
        <v>1755.2860797399439</v>
      </c>
      <c r="J170" s="81">
        <f t="shared" si="28"/>
        <v>-115.74089027365953</v>
      </c>
      <c r="K170" s="37">
        <f t="shared" si="29"/>
        <v>1639.5451894662845</v>
      </c>
      <c r="L170" s="37">
        <f t="shared" si="30"/>
        <v>9796251.6110286266</v>
      </c>
      <c r="M170" s="37">
        <f t="shared" si="31"/>
        <v>9150301.7024113331</v>
      </c>
      <c r="N170" s="41">
        <f>'jan-feb'!M170</f>
        <v>2694097.3930078926</v>
      </c>
      <c r="O170" s="41">
        <f t="shared" si="32"/>
        <v>6456204.30940344</v>
      </c>
      <c r="Q170" s="4"/>
      <c r="R170" s="4"/>
      <c r="S170" s="4"/>
      <c r="T170" s="4"/>
    </row>
    <row r="171" spans="1:20" s="34" customFormat="1" x14ac:dyDescent="0.2">
      <c r="A171" s="33">
        <v>3428</v>
      </c>
      <c r="B171" s="34" t="s">
        <v>109</v>
      </c>
      <c r="C171" s="36">
        <v>20079312</v>
      </c>
      <c r="D171" s="36">
        <f>jan!D171</f>
        <v>2445</v>
      </c>
      <c r="E171" s="37">
        <f t="shared" si="23"/>
        <v>8212.3975460122692</v>
      </c>
      <c r="F171" s="38">
        <f t="shared" si="24"/>
        <v>0.76491775993450806</v>
      </c>
      <c r="G171" s="39">
        <f t="shared" si="25"/>
        <v>1514.3501007926995</v>
      </c>
      <c r="H171" s="39">
        <f t="shared" si="26"/>
        <v>507.59988880573769</v>
      </c>
      <c r="I171" s="66">
        <f t="shared" si="27"/>
        <v>2021.9499895984372</v>
      </c>
      <c r="J171" s="81">
        <f t="shared" si="28"/>
        <v>-115.74089027365953</v>
      </c>
      <c r="K171" s="37">
        <f t="shared" si="29"/>
        <v>1906.2090993247778</v>
      </c>
      <c r="L171" s="37">
        <f t="shared" si="30"/>
        <v>4943667.7245681789</v>
      </c>
      <c r="M171" s="37">
        <f t="shared" si="31"/>
        <v>4660681.2478490816</v>
      </c>
      <c r="N171" s="41">
        <f>'jan-feb'!M171</f>
        <v>1427106.0608052842</v>
      </c>
      <c r="O171" s="41">
        <f t="shared" si="32"/>
        <v>3233575.1870437972</v>
      </c>
      <c r="Q171" s="4"/>
      <c r="R171" s="4"/>
      <c r="S171" s="4"/>
      <c r="T171" s="4"/>
    </row>
    <row r="172" spans="1:20" s="34" customFormat="1" x14ac:dyDescent="0.2">
      <c r="A172" s="33">
        <v>3429</v>
      </c>
      <c r="B172" s="34" t="s">
        <v>110</v>
      </c>
      <c r="C172" s="36">
        <v>11019917</v>
      </c>
      <c r="D172" s="36">
        <f>jan!D172</f>
        <v>1530</v>
      </c>
      <c r="E172" s="37">
        <f t="shared" si="23"/>
        <v>7202.5601307189545</v>
      </c>
      <c r="F172" s="38">
        <f t="shared" si="24"/>
        <v>0.67085965214364807</v>
      </c>
      <c r="G172" s="39">
        <f t="shared" si="25"/>
        <v>2120.2525499686885</v>
      </c>
      <c r="H172" s="39">
        <f t="shared" si="26"/>
        <v>861.04298415839787</v>
      </c>
      <c r="I172" s="66">
        <f t="shared" si="27"/>
        <v>2981.2955341270863</v>
      </c>
      <c r="J172" s="81">
        <f t="shared" si="28"/>
        <v>-115.74089027365953</v>
      </c>
      <c r="K172" s="37">
        <f t="shared" si="29"/>
        <v>2865.5546438534266</v>
      </c>
      <c r="L172" s="37">
        <f t="shared" si="30"/>
        <v>4561382.167214442</v>
      </c>
      <c r="M172" s="37">
        <f t="shared" si="31"/>
        <v>4384298.6050957423</v>
      </c>
      <c r="N172" s="41">
        <f>'jan-feb'!M172</f>
        <v>2109502.8263934907</v>
      </c>
      <c r="O172" s="41">
        <f t="shared" si="32"/>
        <v>2274795.7787022516</v>
      </c>
      <c r="Q172" s="4"/>
      <c r="R172" s="4"/>
      <c r="S172" s="4"/>
      <c r="T172" s="4"/>
    </row>
    <row r="173" spans="1:20" s="34" customFormat="1" x14ac:dyDescent="0.2">
      <c r="A173" s="33">
        <v>3430</v>
      </c>
      <c r="B173" s="34" t="s">
        <v>111</v>
      </c>
      <c r="C173" s="36">
        <v>16717975</v>
      </c>
      <c r="D173" s="36">
        <f>jan!D173</f>
        <v>1855</v>
      </c>
      <c r="E173" s="37">
        <f t="shared" si="23"/>
        <v>9012.3854447439353</v>
      </c>
      <c r="F173" s="38">
        <f t="shared" si="24"/>
        <v>0.83943009911975297</v>
      </c>
      <c r="G173" s="39">
        <f t="shared" si="25"/>
        <v>1034.3573615537</v>
      </c>
      <c r="H173" s="39">
        <f t="shared" si="26"/>
        <v>227.6041242496546</v>
      </c>
      <c r="I173" s="66">
        <f t="shared" si="27"/>
        <v>1261.9614858033547</v>
      </c>
      <c r="J173" s="81">
        <f t="shared" si="28"/>
        <v>-115.74089027365953</v>
      </c>
      <c r="K173" s="37">
        <f t="shared" si="29"/>
        <v>1146.2205955296952</v>
      </c>
      <c r="L173" s="37">
        <f t="shared" si="30"/>
        <v>2340938.556165223</v>
      </c>
      <c r="M173" s="37">
        <f t="shared" si="31"/>
        <v>2126239.2047075843</v>
      </c>
      <c r="N173" s="41">
        <f>'jan-feb'!M173</f>
        <v>675304.86402609479</v>
      </c>
      <c r="O173" s="41">
        <f t="shared" si="32"/>
        <v>1450934.3406814896</v>
      </c>
      <c r="Q173" s="4"/>
      <c r="R173" s="4"/>
      <c r="S173" s="4"/>
      <c r="T173" s="4"/>
    </row>
    <row r="174" spans="1:20" s="34" customFormat="1" x14ac:dyDescent="0.2">
      <c r="A174" s="33">
        <v>3431</v>
      </c>
      <c r="B174" s="34" t="s">
        <v>114</v>
      </c>
      <c r="C174" s="36">
        <v>18990937</v>
      </c>
      <c r="D174" s="36">
        <f>jan!D174</f>
        <v>2498</v>
      </c>
      <c r="E174" s="37">
        <f t="shared" si="23"/>
        <v>7602.4567654123302</v>
      </c>
      <c r="F174" s="38">
        <f t="shared" si="24"/>
        <v>0.70810675766930986</v>
      </c>
      <c r="G174" s="39">
        <f t="shared" si="25"/>
        <v>1880.3145691526629</v>
      </c>
      <c r="H174" s="39">
        <f t="shared" si="26"/>
        <v>721.07916201571629</v>
      </c>
      <c r="I174" s="66">
        <f t="shared" si="27"/>
        <v>2601.3937311683794</v>
      </c>
      <c r="J174" s="81">
        <f t="shared" si="28"/>
        <v>-115.74089027365953</v>
      </c>
      <c r="K174" s="37">
        <f t="shared" si="29"/>
        <v>2485.6528408947197</v>
      </c>
      <c r="L174" s="37">
        <f t="shared" si="30"/>
        <v>6498281.5404586121</v>
      </c>
      <c r="M174" s="37">
        <f t="shared" si="31"/>
        <v>6209160.7965550097</v>
      </c>
      <c r="N174" s="41">
        <f>'jan-feb'!M174</f>
        <v>2625652.2326346026</v>
      </c>
      <c r="O174" s="41">
        <f t="shared" si="32"/>
        <v>3583508.5639204071</v>
      </c>
      <c r="Q174" s="4"/>
      <c r="R174" s="4"/>
      <c r="S174" s="4"/>
      <c r="T174" s="4"/>
    </row>
    <row r="175" spans="1:20" s="34" customFormat="1" x14ac:dyDescent="0.2">
      <c r="A175" s="33">
        <v>3432</v>
      </c>
      <c r="B175" s="34" t="s">
        <v>115</v>
      </c>
      <c r="C175" s="36">
        <v>16441822</v>
      </c>
      <c r="D175" s="36">
        <f>jan!D175</f>
        <v>1986</v>
      </c>
      <c r="E175" s="37">
        <f t="shared" si="23"/>
        <v>8278.8630412890234</v>
      </c>
      <c r="F175" s="38">
        <f t="shared" si="24"/>
        <v>0.77110847798915449</v>
      </c>
      <c r="G175" s="39">
        <f t="shared" si="25"/>
        <v>1474.470803626647</v>
      </c>
      <c r="H175" s="39">
        <f t="shared" si="26"/>
        <v>484.33696545887375</v>
      </c>
      <c r="I175" s="66">
        <f t="shared" si="27"/>
        <v>1958.8077690855207</v>
      </c>
      <c r="J175" s="81">
        <f t="shared" si="28"/>
        <v>-115.74089027365953</v>
      </c>
      <c r="K175" s="37">
        <f t="shared" si="29"/>
        <v>1843.0668788118612</v>
      </c>
      <c r="L175" s="37">
        <f t="shared" si="30"/>
        <v>3890192.2294038441</v>
      </c>
      <c r="M175" s="37">
        <f t="shared" si="31"/>
        <v>3660330.8213203563</v>
      </c>
      <c r="N175" s="41">
        <f>'jan-feb'!M175</f>
        <v>1394761.8028872374</v>
      </c>
      <c r="O175" s="41">
        <f t="shared" si="32"/>
        <v>2265569.0184331192</v>
      </c>
      <c r="Q175" s="4"/>
      <c r="R175" s="4"/>
      <c r="S175" s="4"/>
      <c r="T175" s="4"/>
    </row>
    <row r="176" spans="1:20" s="34" customFormat="1" x14ac:dyDescent="0.2">
      <c r="A176" s="33">
        <v>3433</v>
      </c>
      <c r="B176" s="34" t="s">
        <v>116</v>
      </c>
      <c r="C176" s="36">
        <v>18999921</v>
      </c>
      <c r="D176" s="36">
        <f>jan!D176</f>
        <v>2151</v>
      </c>
      <c r="E176" s="37">
        <f t="shared" si="23"/>
        <v>8833.0641562064156</v>
      </c>
      <c r="F176" s="38">
        <f t="shared" si="24"/>
        <v>0.82272778562747773</v>
      </c>
      <c r="G176" s="39">
        <f t="shared" si="25"/>
        <v>1141.9501346762117</v>
      </c>
      <c r="H176" s="39">
        <f t="shared" si="26"/>
        <v>290.36657523778649</v>
      </c>
      <c r="I176" s="66">
        <f t="shared" si="27"/>
        <v>1432.3167099139982</v>
      </c>
      <c r="J176" s="81">
        <f t="shared" si="28"/>
        <v>-115.74089027365953</v>
      </c>
      <c r="K176" s="37">
        <f t="shared" si="29"/>
        <v>1316.5758196403388</v>
      </c>
      <c r="L176" s="37">
        <f t="shared" si="30"/>
        <v>3080913.24302501</v>
      </c>
      <c r="M176" s="37">
        <f t="shared" si="31"/>
        <v>2831954.5880463687</v>
      </c>
      <c r="N176" s="41">
        <f>'jan-feb'!M176</f>
        <v>-614686.04667189647</v>
      </c>
      <c r="O176" s="41">
        <f t="shared" si="32"/>
        <v>3446640.6347182654</v>
      </c>
      <c r="Q176" s="4"/>
      <c r="R176" s="4"/>
      <c r="S176" s="4"/>
      <c r="T176" s="4"/>
    </row>
    <row r="177" spans="1:20" s="34" customFormat="1" x14ac:dyDescent="0.2">
      <c r="A177" s="33">
        <v>3434</v>
      </c>
      <c r="B177" s="34" t="s">
        <v>117</v>
      </c>
      <c r="C177" s="36">
        <v>17944275</v>
      </c>
      <c r="D177" s="36">
        <f>jan!D177</f>
        <v>2211</v>
      </c>
      <c r="E177" s="37">
        <f t="shared" si="23"/>
        <v>8115.909090909091</v>
      </c>
      <c r="F177" s="38">
        <f t="shared" si="24"/>
        <v>0.75593064837256196</v>
      </c>
      <c r="G177" s="39">
        <f t="shared" si="25"/>
        <v>1572.2431738546065</v>
      </c>
      <c r="H177" s="39">
        <f t="shared" si="26"/>
        <v>541.37084809185012</v>
      </c>
      <c r="I177" s="66">
        <f t="shared" si="27"/>
        <v>2113.6140219464569</v>
      </c>
      <c r="J177" s="81">
        <f t="shared" si="28"/>
        <v>-115.74089027365953</v>
      </c>
      <c r="K177" s="37">
        <f t="shared" si="29"/>
        <v>1997.8731316727974</v>
      </c>
      <c r="L177" s="37">
        <f t="shared" si="30"/>
        <v>4673200.6025236165</v>
      </c>
      <c r="M177" s="37">
        <f t="shared" si="31"/>
        <v>4417297.4941285551</v>
      </c>
      <c r="N177" s="41">
        <f>'jan-feb'!M177</f>
        <v>1034311.8097098104</v>
      </c>
      <c r="O177" s="41">
        <f t="shared" si="32"/>
        <v>3382985.6844187444</v>
      </c>
      <c r="Q177" s="4"/>
      <c r="R177" s="4"/>
      <c r="S177" s="4"/>
      <c r="T177" s="4"/>
    </row>
    <row r="178" spans="1:20" s="34" customFormat="1" x14ac:dyDescent="0.2">
      <c r="A178" s="33">
        <v>3435</v>
      </c>
      <c r="B178" s="34" t="s">
        <v>118</v>
      </c>
      <c r="C178" s="36">
        <v>27157623</v>
      </c>
      <c r="D178" s="36">
        <f>jan!D178</f>
        <v>3591</v>
      </c>
      <c r="E178" s="37">
        <f t="shared" si="23"/>
        <v>7562.6908939014202</v>
      </c>
      <c r="F178" s="38">
        <f t="shared" si="24"/>
        <v>0.70440289150993984</v>
      </c>
      <c r="G178" s="39">
        <f t="shared" si="25"/>
        <v>1904.174092059209</v>
      </c>
      <c r="H178" s="39">
        <f t="shared" si="26"/>
        <v>734.99721704453486</v>
      </c>
      <c r="I178" s="66">
        <f t="shared" si="27"/>
        <v>2639.1713091037436</v>
      </c>
      <c r="J178" s="81">
        <f t="shared" si="28"/>
        <v>-115.74089027365953</v>
      </c>
      <c r="K178" s="37">
        <f t="shared" si="29"/>
        <v>2523.4304188300839</v>
      </c>
      <c r="L178" s="37">
        <f t="shared" si="30"/>
        <v>9477264.1709915437</v>
      </c>
      <c r="M178" s="37">
        <f t="shared" si="31"/>
        <v>9061638.634018831</v>
      </c>
      <c r="N178" s="41">
        <f>'jan-feb'!M178</f>
        <v>3603841.7148882523</v>
      </c>
      <c r="O178" s="41">
        <f t="shared" si="32"/>
        <v>5457796.9191305786</v>
      </c>
      <c r="Q178" s="4"/>
      <c r="R178" s="4"/>
      <c r="S178" s="4"/>
      <c r="T178" s="4"/>
    </row>
    <row r="179" spans="1:20" s="34" customFormat="1" x14ac:dyDescent="0.2">
      <c r="A179" s="33">
        <v>3436</v>
      </c>
      <c r="B179" s="34" t="s">
        <v>119</v>
      </c>
      <c r="C179" s="36">
        <v>50049270</v>
      </c>
      <c r="D179" s="36">
        <f>jan!D179</f>
        <v>5628</v>
      </c>
      <c r="E179" s="37">
        <f t="shared" si="23"/>
        <v>8892.9051172707896</v>
      </c>
      <c r="F179" s="38">
        <f t="shared" si="24"/>
        <v>0.82830148242347801</v>
      </c>
      <c r="G179" s="39">
        <f t="shared" si="25"/>
        <v>1106.0455580375874</v>
      </c>
      <c r="H179" s="39">
        <f t="shared" si="26"/>
        <v>269.42223886525562</v>
      </c>
      <c r="I179" s="66">
        <f t="shared" si="27"/>
        <v>1375.467796902843</v>
      </c>
      <c r="J179" s="81">
        <f t="shared" si="28"/>
        <v>-115.74089027365953</v>
      </c>
      <c r="K179" s="37">
        <f t="shared" si="29"/>
        <v>1259.7269066291835</v>
      </c>
      <c r="L179" s="37">
        <f t="shared" si="30"/>
        <v>7741132.7609692002</v>
      </c>
      <c r="M179" s="37">
        <f t="shared" si="31"/>
        <v>7089743.0305090453</v>
      </c>
      <c r="N179" s="41">
        <f>'jan-feb'!M179</f>
        <v>1041997.7024316918</v>
      </c>
      <c r="O179" s="41">
        <f t="shared" si="32"/>
        <v>6047745.3280773535</v>
      </c>
      <c r="Q179" s="4"/>
      <c r="R179" s="4"/>
      <c r="S179" s="4"/>
      <c r="T179" s="4"/>
    </row>
    <row r="180" spans="1:20" s="34" customFormat="1" x14ac:dyDescent="0.2">
      <c r="A180" s="33">
        <v>3437</v>
      </c>
      <c r="B180" s="34" t="s">
        <v>120</v>
      </c>
      <c r="C180" s="36">
        <v>40387889</v>
      </c>
      <c r="D180" s="36">
        <f>jan!D180</f>
        <v>5531</v>
      </c>
      <c r="E180" s="37">
        <f t="shared" si="23"/>
        <v>7302.0952811426505</v>
      </c>
      <c r="F180" s="38">
        <f t="shared" si="24"/>
        <v>0.68013053849203331</v>
      </c>
      <c r="G180" s="39">
        <f t="shared" si="25"/>
        <v>2060.5314597144707</v>
      </c>
      <c r="H180" s="39">
        <f t="shared" si="26"/>
        <v>826.20568151010423</v>
      </c>
      <c r="I180" s="66">
        <f t="shared" si="27"/>
        <v>2886.7371412245748</v>
      </c>
      <c r="J180" s="81">
        <f t="shared" si="28"/>
        <v>-115.74089027365953</v>
      </c>
      <c r="K180" s="37">
        <f t="shared" si="29"/>
        <v>2770.9962509509151</v>
      </c>
      <c r="L180" s="37">
        <f t="shared" si="30"/>
        <v>15966543.128113123</v>
      </c>
      <c r="M180" s="37">
        <f t="shared" si="31"/>
        <v>15326380.264009511</v>
      </c>
      <c r="N180" s="41">
        <f>'jan-feb'!M180</f>
        <v>6355852.4526028764</v>
      </c>
      <c r="O180" s="41">
        <f t="shared" si="32"/>
        <v>8970527.8114066347</v>
      </c>
      <c r="Q180" s="4"/>
      <c r="R180" s="4"/>
      <c r="S180" s="4"/>
      <c r="T180" s="4"/>
    </row>
    <row r="181" spans="1:20" s="34" customFormat="1" x14ac:dyDescent="0.2">
      <c r="A181" s="33">
        <v>3438</v>
      </c>
      <c r="B181" s="34" t="s">
        <v>121</v>
      </c>
      <c r="C181" s="36">
        <v>25773912</v>
      </c>
      <c r="D181" s="36">
        <f>jan!D181</f>
        <v>3064</v>
      </c>
      <c r="E181" s="37">
        <f t="shared" si="23"/>
        <v>8411.8511749347253</v>
      </c>
      <c r="F181" s="38">
        <f t="shared" si="24"/>
        <v>0.78349523651079178</v>
      </c>
      <c r="G181" s="39">
        <f t="shared" si="25"/>
        <v>1394.6779234392259</v>
      </c>
      <c r="H181" s="39">
        <f t="shared" si="26"/>
        <v>437.79111868287805</v>
      </c>
      <c r="I181" s="66">
        <f t="shared" si="27"/>
        <v>1832.4690421221039</v>
      </c>
      <c r="J181" s="81">
        <f t="shared" si="28"/>
        <v>-115.74089027365953</v>
      </c>
      <c r="K181" s="37">
        <f t="shared" si="29"/>
        <v>1716.7281518484444</v>
      </c>
      <c r="L181" s="37">
        <f t="shared" si="30"/>
        <v>5614685.1450621262</v>
      </c>
      <c r="M181" s="37">
        <f t="shared" si="31"/>
        <v>5260055.0572636342</v>
      </c>
      <c r="N181" s="41">
        <f>'jan-feb'!M181</f>
        <v>1471501.2280193821</v>
      </c>
      <c r="O181" s="41">
        <f t="shared" si="32"/>
        <v>3788553.8292442523</v>
      </c>
      <c r="Q181" s="4"/>
      <c r="R181" s="4"/>
      <c r="S181" s="4"/>
      <c r="T181" s="4"/>
    </row>
    <row r="182" spans="1:20" s="34" customFormat="1" x14ac:dyDescent="0.2">
      <c r="A182" s="33">
        <v>3439</v>
      </c>
      <c r="B182" s="34" t="s">
        <v>122</v>
      </c>
      <c r="C182" s="36">
        <v>40162619</v>
      </c>
      <c r="D182" s="36">
        <f>jan!D182</f>
        <v>4385</v>
      </c>
      <c r="E182" s="37">
        <f t="shared" si="23"/>
        <v>9159.0921322690992</v>
      </c>
      <c r="F182" s="38">
        <f t="shared" si="24"/>
        <v>0.85309462889445331</v>
      </c>
      <c r="G182" s="39">
        <f t="shared" si="25"/>
        <v>946.33334903860157</v>
      </c>
      <c r="H182" s="39">
        <f t="shared" si="26"/>
        <v>176.25678361584721</v>
      </c>
      <c r="I182" s="66">
        <f t="shared" si="27"/>
        <v>1122.5901326544488</v>
      </c>
      <c r="J182" s="81">
        <f t="shared" si="28"/>
        <v>-115.74089027365953</v>
      </c>
      <c r="K182" s="37">
        <f t="shared" si="29"/>
        <v>1006.8492423807893</v>
      </c>
      <c r="L182" s="37">
        <f t="shared" si="30"/>
        <v>4922557.7316897577</v>
      </c>
      <c r="M182" s="37">
        <f t="shared" si="31"/>
        <v>4415033.9278397607</v>
      </c>
      <c r="N182" s="41">
        <f>'jan-feb'!M182</f>
        <v>2494705.0485199061</v>
      </c>
      <c r="O182" s="41">
        <f t="shared" si="32"/>
        <v>1920328.8793198545</v>
      </c>
      <c r="Q182" s="4"/>
      <c r="R182" s="4"/>
      <c r="S182" s="4"/>
      <c r="T182" s="4"/>
    </row>
    <row r="183" spans="1:20" s="34" customFormat="1" x14ac:dyDescent="0.2">
      <c r="A183" s="33">
        <v>3440</v>
      </c>
      <c r="B183" s="34" t="s">
        <v>123</v>
      </c>
      <c r="C183" s="36">
        <v>49316587</v>
      </c>
      <c r="D183" s="36">
        <f>jan!D183</f>
        <v>5082</v>
      </c>
      <c r="E183" s="37">
        <f t="shared" si="23"/>
        <v>9704.1690279417544</v>
      </c>
      <c r="F183" s="38">
        <f t="shared" si="24"/>
        <v>0.9038640900285454</v>
      </c>
      <c r="G183" s="39">
        <f t="shared" si="25"/>
        <v>619.28721163500848</v>
      </c>
      <c r="H183" s="39">
        <f t="shared" si="26"/>
        <v>0</v>
      </c>
      <c r="I183" s="66">
        <f t="shared" si="27"/>
        <v>619.28721163500848</v>
      </c>
      <c r="J183" s="81">
        <f t="shared" si="28"/>
        <v>-115.74089027365953</v>
      </c>
      <c r="K183" s="37">
        <f t="shared" si="29"/>
        <v>503.54632136134893</v>
      </c>
      <c r="L183" s="37">
        <f t="shared" si="30"/>
        <v>3147217.6095291129</v>
      </c>
      <c r="M183" s="37">
        <f t="shared" si="31"/>
        <v>2559022.4051583754</v>
      </c>
      <c r="N183" s="41">
        <f>'jan-feb'!M183</f>
        <v>1206479.7865241384</v>
      </c>
      <c r="O183" s="41">
        <f t="shared" si="32"/>
        <v>1352542.618634237</v>
      </c>
      <c r="Q183" s="4"/>
      <c r="R183" s="4"/>
      <c r="S183" s="4"/>
      <c r="T183" s="4"/>
    </row>
    <row r="184" spans="1:20" s="34" customFormat="1" x14ac:dyDescent="0.2">
      <c r="A184" s="33">
        <v>3441</v>
      </c>
      <c r="B184" s="34" t="s">
        <v>124</v>
      </c>
      <c r="C184" s="36">
        <v>53770924</v>
      </c>
      <c r="D184" s="36">
        <f>jan!D184</f>
        <v>6079</v>
      </c>
      <c r="E184" s="37">
        <f t="shared" si="23"/>
        <v>8845.3568021056089</v>
      </c>
      <c r="F184" s="38">
        <f t="shared" si="24"/>
        <v>0.82387274519771247</v>
      </c>
      <c r="G184" s="39">
        <f t="shared" si="25"/>
        <v>1134.5745471366956</v>
      </c>
      <c r="H184" s="39">
        <f t="shared" si="26"/>
        <v>286.06414917306881</v>
      </c>
      <c r="I184" s="66">
        <f t="shared" si="27"/>
        <v>1420.6386963097643</v>
      </c>
      <c r="J184" s="81">
        <f t="shared" si="28"/>
        <v>-115.74089027365953</v>
      </c>
      <c r="K184" s="37">
        <f t="shared" si="29"/>
        <v>1304.8978060361048</v>
      </c>
      <c r="L184" s="37">
        <f t="shared" si="30"/>
        <v>8636062.6348670572</v>
      </c>
      <c r="M184" s="37">
        <f t="shared" si="31"/>
        <v>7932473.7628934812</v>
      </c>
      <c r="N184" s="41">
        <f>'jan-feb'!M184</f>
        <v>3369551.0594418496</v>
      </c>
      <c r="O184" s="41">
        <f t="shared" si="32"/>
        <v>4562922.7034516316</v>
      </c>
      <c r="Q184" s="4"/>
      <c r="R184" s="4"/>
      <c r="S184" s="4"/>
      <c r="T184" s="4"/>
    </row>
    <row r="185" spans="1:20" s="34" customFormat="1" x14ac:dyDescent="0.2">
      <c r="A185" s="33">
        <v>3442</v>
      </c>
      <c r="B185" s="34" t="s">
        <v>125</v>
      </c>
      <c r="C185" s="36">
        <v>126791623</v>
      </c>
      <c r="D185" s="36">
        <f>jan!D185</f>
        <v>14827</v>
      </c>
      <c r="E185" s="37">
        <f t="shared" si="23"/>
        <v>8551.4010251568088</v>
      </c>
      <c r="F185" s="38">
        <f t="shared" si="24"/>
        <v>0.79649316534132009</v>
      </c>
      <c r="G185" s="39">
        <f t="shared" si="25"/>
        <v>1310.9480133059758</v>
      </c>
      <c r="H185" s="39">
        <f t="shared" si="26"/>
        <v>388.94867110514883</v>
      </c>
      <c r="I185" s="66">
        <f t="shared" si="27"/>
        <v>1699.8966844111246</v>
      </c>
      <c r="J185" s="81">
        <f t="shared" si="28"/>
        <v>-115.74089027365953</v>
      </c>
      <c r="K185" s="37">
        <f t="shared" si="29"/>
        <v>1584.1557941374651</v>
      </c>
      <c r="L185" s="37">
        <f t="shared" si="30"/>
        <v>25204368.139763746</v>
      </c>
      <c r="M185" s="37">
        <f t="shared" si="31"/>
        <v>23488277.959676195</v>
      </c>
      <c r="N185" s="41">
        <f>'jan-feb'!M185</f>
        <v>11732142.84270346</v>
      </c>
      <c r="O185" s="41">
        <f t="shared" si="32"/>
        <v>11756135.116972735</v>
      </c>
      <c r="Q185" s="4"/>
      <c r="R185" s="4"/>
      <c r="S185" s="4"/>
      <c r="T185" s="4"/>
    </row>
    <row r="186" spans="1:20" s="34" customFormat="1" x14ac:dyDescent="0.2">
      <c r="A186" s="33">
        <v>3443</v>
      </c>
      <c r="B186" s="34" t="s">
        <v>126</v>
      </c>
      <c r="C186" s="36">
        <v>111404585</v>
      </c>
      <c r="D186" s="36">
        <f>jan!D186</f>
        <v>13572</v>
      </c>
      <c r="E186" s="37">
        <f t="shared" si="23"/>
        <v>8208.4132773356905</v>
      </c>
      <c r="F186" s="38">
        <f t="shared" si="24"/>
        <v>0.76454665784720766</v>
      </c>
      <c r="G186" s="39">
        <f t="shared" si="25"/>
        <v>1516.7406619986468</v>
      </c>
      <c r="H186" s="39">
        <f t="shared" si="26"/>
        <v>508.99438284254023</v>
      </c>
      <c r="I186" s="66">
        <f t="shared" si="27"/>
        <v>2025.7350448411871</v>
      </c>
      <c r="J186" s="81">
        <f t="shared" si="28"/>
        <v>-115.74089027365953</v>
      </c>
      <c r="K186" s="37">
        <f t="shared" si="29"/>
        <v>1909.9941545675276</v>
      </c>
      <c r="L186" s="37">
        <f t="shared" si="30"/>
        <v>27493276.028584592</v>
      </c>
      <c r="M186" s="37">
        <f t="shared" si="31"/>
        <v>25922440.665790483</v>
      </c>
      <c r="N186" s="41">
        <f>'jan-feb'!M186</f>
        <v>12107051.463537555</v>
      </c>
      <c r="O186" s="41">
        <f t="shared" si="32"/>
        <v>13815389.202252928</v>
      </c>
      <c r="Q186" s="4"/>
      <c r="R186" s="4"/>
      <c r="S186" s="4"/>
      <c r="T186" s="4"/>
    </row>
    <row r="187" spans="1:20" s="34" customFormat="1" x14ac:dyDescent="0.2">
      <c r="A187" s="33">
        <v>3446</v>
      </c>
      <c r="B187" s="34" t="s">
        <v>129</v>
      </c>
      <c r="C187" s="36">
        <v>123456480</v>
      </c>
      <c r="D187" s="36">
        <f>jan!D187</f>
        <v>13633</v>
      </c>
      <c r="E187" s="37">
        <f t="shared" si="23"/>
        <v>9055.7089415389128</v>
      </c>
      <c r="F187" s="38">
        <f t="shared" si="24"/>
        <v>0.84346532901885052</v>
      </c>
      <c r="G187" s="39">
        <f t="shared" si="25"/>
        <v>1008.3632634767134</v>
      </c>
      <c r="H187" s="39">
        <f t="shared" si="26"/>
        <v>212.44090037141248</v>
      </c>
      <c r="I187" s="66">
        <f t="shared" si="27"/>
        <v>1220.8041638481259</v>
      </c>
      <c r="J187" s="81">
        <f t="shared" si="28"/>
        <v>-115.74089027365953</v>
      </c>
      <c r="K187" s="37">
        <f t="shared" si="29"/>
        <v>1105.0632735744664</v>
      </c>
      <c r="L187" s="37">
        <f t="shared" si="30"/>
        <v>16643223.1657415</v>
      </c>
      <c r="M187" s="37">
        <f t="shared" si="31"/>
        <v>15065327.608640701</v>
      </c>
      <c r="N187" s="41">
        <f>'jan-feb'!M187</f>
        <v>7317091.3358316747</v>
      </c>
      <c r="O187" s="41">
        <f t="shared" si="32"/>
        <v>7748236.2728090258</v>
      </c>
      <c r="Q187" s="4"/>
      <c r="R187" s="4"/>
      <c r="S187" s="4"/>
      <c r="T187" s="4"/>
    </row>
    <row r="188" spans="1:20" s="34" customFormat="1" x14ac:dyDescent="0.2">
      <c r="A188" s="33">
        <v>3447</v>
      </c>
      <c r="B188" s="34" t="s">
        <v>130</v>
      </c>
      <c r="C188" s="36">
        <v>41856890</v>
      </c>
      <c r="D188" s="36">
        <f>jan!D188</f>
        <v>5535</v>
      </c>
      <c r="E188" s="37">
        <f t="shared" si="23"/>
        <v>7562.2204155374884</v>
      </c>
      <c r="F188" s="38">
        <f t="shared" si="24"/>
        <v>0.70435907029278366</v>
      </c>
      <c r="G188" s="39">
        <f t="shared" si="25"/>
        <v>1904.456379077568</v>
      </c>
      <c r="H188" s="39">
        <f t="shared" si="26"/>
        <v>735.16188447191098</v>
      </c>
      <c r="I188" s="66">
        <f t="shared" si="27"/>
        <v>2639.6182635494788</v>
      </c>
      <c r="J188" s="81">
        <f t="shared" si="28"/>
        <v>-115.74089027365953</v>
      </c>
      <c r="K188" s="37">
        <f t="shared" si="29"/>
        <v>2523.8773732758191</v>
      </c>
      <c r="L188" s="37">
        <f t="shared" si="30"/>
        <v>14610287.088746365</v>
      </c>
      <c r="M188" s="37">
        <f t="shared" si="31"/>
        <v>13969661.261081658</v>
      </c>
      <c r="N188" s="41">
        <f>'jan-feb'!M188</f>
        <v>6809465.1778352773</v>
      </c>
      <c r="O188" s="41">
        <f t="shared" si="32"/>
        <v>7160196.083246381</v>
      </c>
      <c r="Q188" s="4"/>
      <c r="R188" s="4"/>
      <c r="S188" s="4"/>
      <c r="T188" s="4"/>
    </row>
    <row r="189" spans="1:20" s="34" customFormat="1" x14ac:dyDescent="0.2">
      <c r="A189" s="33">
        <v>3448</v>
      </c>
      <c r="B189" s="34" t="s">
        <v>131</v>
      </c>
      <c r="C189" s="36">
        <v>55520091</v>
      </c>
      <c r="D189" s="36">
        <f>jan!D189</f>
        <v>6577</v>
      </c>
      <c r="E189" s="37">
        <f t="shared" si="23"/>
        <v>8441.5525315493378</v>
      </c>
      <c r="F189" s="38">
        <f t="shared" si="24"/>
        <v>0.78626167530547697</v>
      </c>
      <c r="G189" s="39">
        <f t="shared" si="25"/>
        <v>1376.8571094704585</v>
      </c>
      <c r="H189" s="39">
        <f t="shared" si="26"/>
        <v>427.39564386776374</v>
      </c>
      <c r="I189" s="66">
        <f t="shared" si="27"/>
        <v>1804.2527533382222</v>
      </c>
      <c r="J189" s="81">
        <f t="shared" si="28"/>
        <v>-115.74089027365953</v>
      </c>
      <c r="K189" s="37">
        <f t="shared" si="29"/>
        <v>1688.5118630645627</v>
      </c>
      <c r="L189" s="37">
        <f t="shared" si="30"/>
        <v>11866570.358705487</v>
      </c>
      <c r="M189" s="37">
        <f t="shared" si="31"/>
        <v>11105342.523375629</v>
      </c>
      <c r="N189" s="41">
        <f>'jan-feb'!M189</f>
        <v>1245439.7896043418</v>
      </c>
      <c r="O189" s="41">
        <f t="shared" si="32"/>
        <v>9859902.7337712869</v>
      </c>
      <c r="Q189" s="4"/>
      <c r="R189" s="4"/>
      <c r="S189" s="4"/>
      <c r="T189" s="4"/>
    </row>
    <row r="190" spans="1:20" s="34" customFormat="1" x14ac:dyDescent="0.2">
      <c r="A190" s="33">
        <v>3449</v>
      </c>
      <c r="B190" s="34" t="s">
        <v>132</v>
      </c>
      <c r="C190" s="36">
        <v>18374624</v>
      </c>
      <c r="D190" s="36">
        <f>jan!D190</f>
        <v>2889</v>
      </c>
      <c r="E190" s="37">
        <f t="shared" si="23"/>
        <v>6360.2021460713049</v>
      </c>
      <c r="F190" s="38">
        <f t="shared" si="24"/>
        <v>0.59240088549608128</v>
      </c>
      <c r="G190" s="39">
        <f t="shared" si="25"/>
        <v>2625.667340757278</v>
      </c>
      <c r="H190" s="39">
        <f t="shared" si="26"/>
        <v>1155.8682787850751</v>
      </c>
      <c r="I190" s="66">
        <f t="shared" si="27"/>
        <v>3781.5356195423528</v>
      </c>
      <c r="J190" s="81">
        <f t="shared" si="28"/>
        <v>-115.74089027365953</v>
      </c>
      <c r="K190" s="37">
        <f t="shared" si="29"/>
        <v>3665.7947292686931</v>
      </c>
      <c r="L190" s="37">
        <f t="shared" si="30"/>
        <v>10924856.404857857</v>
      </c>
      <c r="M190" s="37">
        <f t="shared" si="31"/>
        <v>10590480.972857254</v>
      </c>
      <c r="N190" s="41">
        <f>'jan-feb'!M190</f>
        <v>7643988.5116018271</v>
      </c>
      <c r="O190" s="41">
        <f t="shared" si="32"/>
        <v>2946492.4612554265</v>
      </c>
      <c r="Q190" s="4"/>
      <c r="R190" s="4"/>
      <c r="S190" s="4"/>
      <c r="T190" s="4"/>
    </row>
    <row r="191" spans="1:20" s="34" customFormat="1" x14ac:dyDescent="0.2">
      <c r="A191" s="33">
        <v>3450</v>
      </c>
      <c r="B191" s="34" t="s">
        <v>133</v>
      </c>
      <c r="C191" s="36">
        <v>9756140</v>
      </c>
      <c r="D191" s="36">
        <f>jan!D191</f>
        <v>1256</v>
      </c>
      <c r="E191" s="37">
        <f t="shared" si="23"/>
        <v>7767.627388535032</v>
      </c>
      <c r="F191" s="38">
        <f t="shared" si="24"/>
        <v>0.72349105224810217</v>
      </c>
      <c r="G191" s="39">
        <f t="shared" si="25"/>
        <v>1781.2121952790419</v>
      </c>
      <c r="H191" s="39">
        <f t="shared" si="26"/>
        <v>663.26944392277073</v>
      </c>
      <c r="I191" s="66">
        <f t="shared" si="27"/>
        <v>2444.4816392018129</v>
      </c>
      <c r="J191" s="81">
        <f t="shared" si="28"/>
        <v>-115.74089027365953</v>
      </c>
      <c r="K191" s="37">
        <f t="shared" si="29"/>
        <v>2328.7407489281532</v>
      </c>
      <c r="L191" s="37">
        <f t="shared" si="30"/>
        <v>3070268.938837477</v>
      </c>
      <c r="M191" s="37">
        <f t="shared" si="31"/>
        <v>2924898.3806537604</v>
      </c>
      <c r="N191" s="41">
        <f>'jan-feb'!M191</f>
        <v>1557503.0229740033</v>
      </c>
      <c r="O191" s="41">
        <f t="shared" si="32"/>
        <v>1367395.3576797571</v>
      </c>
      <c r="Q191" s="4"/>
      <c r="R191" s="4"/>
      <c r="S191" s="4"/>
      <c r="T191" s="4"/>
    </row>
    <row r="192" spans="1:20" s="34" customFormat="1" x14ac:dyDescent="0.2">
      <c r="A192" s="33">
        <v>3451</v>
      </c>
      <c r="B192" s="34" t="s">
        <v>134</v>
      </c>
      <c r="C192" s="36">
        <v>58097616</v>
      </c>
      <c r="D192" s="36">
        <f>jan!D192</f>
        <v>6354</v>
      </c>
      <c r="E192" s="37">
        <f t="shared" si="23"/>
        <v>9143.47119924457</v>
      </c>
      <c r="F192" s="38">
        <f t="shared" si="24"/>
        <v>0.85163966656094914</v>
      </c>
      <c r="G192" s="39">
        <f t="shared" si="25"/>
        <v>955.7059088533191</v>
      </c>
      <c r="H192" s="39">
        <f t="shared" si="26"/>
        <v>181.72411017443244</v>
      </c>
      <c r="I192" s="66">
        <f t="shared" si="27"/>
        <v>1137.4300190277515</v>
      </c>
      <c r="J192" s="81">
        <f t="shared" si="28"/>
        <v>-115.74089027365953</v>
      </c>
      <c r="K192" s="37">
        <f t="shared" si="29"/>
        <v>1021.6891287540921</v>
      </c>
      <c r="L192" s="37">
        <f t="shared" si="30"/>
        <v>7227230.3409023331</v>
      </c>
      <c r="M192" s="37">
        <f t="shared" si="31"/>
        <v>6491812.7241035011</v>
      </c>
      <c r="N192" s="41">
        <f>'jan-feb'!M192</f>
        <v>1946255.3066694415</v>
      </c>
      <c r="O192" s="41">
        <f t="shared" si="32"/>
        <v>4545557.4174340591</v>
      </c>
      <c r="Q192" s="4"/>
      <c r="R192" s="4"/>
      <c r="S192" s="4"/>
      <c r="T192" s="4"/>
    </row>
    <row r="193" spans="1:20" s="34" customFormat="1" x14ac:dyDescent="0.2">
      <c r="A193" s="33">
        <v>3452</v>
      </c>
      <c r="B193" s="34" t="s">
        <v>135</v>
      </c>
      <c r="C193" s="36">
        <v>20949115</v>
      </c>
      <c r="D193" s="36">
        <f>jan!D193</f>
        <v>2111</v>
      </c>
      <c r="E193" s="37">
        <f t="shared" si="23"/>
        <v>9923.7873045949782</v>
      </c>
      <c r="F193" s="38">
        <f t="shared" si="24"/>
        <v>0.92431973885424457</v>
      </c>
      <c r="G193" s="39">
        <f t="shared" si="25"/>
        <v>487.51624564307417</v>
      </c>
      <c r="H193" s="39">
        <f t="shared" si="26"/>
        <v>0</v>
      </c>
      <c r="I193" s="66">
        <f t="shared" si="27"/>
        <v>487.51624564307417</v>
      </c>
      <c r="J193" s="81">
        <f t="shared" si="28"/>
        <v>-115.74089027365953</v>
      </c>
      <c r="K193" s="37">
        <f t="shared" si="29"/>
        <v>371.77535536941463</v>
      </c>
      <c r="L193" s="37">
        <f t="shared" si="30"/>
        <v>1029146.7945525296</v>
      </c>
      <c r="M193" s="37">
        <f t="shared" si="31"/>
        <v>784817.77518483426</v>
      </c>
      <c r="N193" s="41">
        <f>'jan-feb'!M193</f>
        <v>446029.7953861584</v>
      </c>
      <c r="O193" s="41">
        <f t="shared" si="32"/>
        <v>338787.97979867586</v>
      </c>
      <c r="Q193" s="4"/>
      <c r="R193" s="4"/>
      <c r="S193" s="4"/>
      <c r="T193" s="4"/>
    </row>
    <row r="194" spans="1:20" s="34" customFormat="1" x14ac:dyDescent="0.2">
      <c r="A194" s="33">
        <v>3453</v>
      </c>
      <c r="B194" s="34" t="s">
        <v>136</v>
      </c>
      <c r="C194" s="36">
        <v>31570496</v>
      </c>
      <c r="D194" s="36">
        <f>jan!D194</f>
        <v>3252</v>
      </c>
      <c r="E194" s="37">
        <f t="shared" si="23"/>
        <v>9708.0246002460026</v>
      </c>
      <c r="F194" s="38">
        <f t="shared" si="24"/>
        <v>0.90422320509983944</v>
      </c>
      <c r="G194" s="39">
        <f t="shared" si="25"/>
        <v>616.97386825245951</v>
      </c>
      <c r="H194" s="39">
        <f t="shared" si="26"/>
        <v>0</v>
      </c>
      <c r="I194" s="66">
        <f t="shared" si="27"/>
        <v>616.97386825245951</v>
      </c>
      <c r="J194" s="81">
        <f t="shared" si="28"/>
        <v>-115.74089027365953</v>
      </c>
      <c r="K194" s="37">
        <f t="shared" si="29"/>
        <v>501.23297797879997</v>
      </c>
      <c r="L194" s="37">
        <f t="shared" si="30"/>
        <v>2006399.0195569983</v>
      </c>
      <c r="M194" s="37">
        <f t="shared" si="31"/>
        <v>1630009.6443870575</v>
      </c>
      <c r="N194" s="41">
        <f>'jan-feb'!M194</f>
        <v>762974.76068014535</v>
      </c>
      <c r="O194" s="41">
        <f t="shared" si="32"/>
        <v>867034.88370691217</v>
      </c>
      <c r="Q194" s="4"/>
      <c r="R194" s="4"/>
      <c r="S194" s="4"/>
      <c r="T194" s="4"/>
    </row>
    <row r="195" spans="1:20" s="34" customFormat="1" x14ac:dyDescent="0.2">
      <c r="A195" s="33">
        <v>3454</v>
      </c>
      <c r="B195" s="34" t="s">
        <v>137</v>
      </c>
      <c r="C195" s="36">
        <v>15069726</v>
      </c>
      <c r="D195" s="36">
        <f>jan!D195</f>
        <v>1587</v>
      </c>
      <c r="E195" s="37">
        <f t="shared" si="23"/>
        <v>9495.7315689981097</v>
      </c>
      <c r="F195" s="38">
        <f t="shared" si="24"/>
        <v>0.88444984305763097</v>
      </c>
      <c r="G195" s="39">
        <f t="shared" si="25"/>
        <v>744.34968700119532</v>
      </c>
      <c r="H195" s="39">
        <f t="shared" si="26"/>
        <v>58.432980760693589</v>
      </c>
      <c r="I195" s="66">
        <f t="shared" si="27"/>
        <v>802.78266776188889</v>
      </c>
      <c r="J195" s="81">
        <f t="shared" si="28"/>
        <v>-115.74089027365953</v>
      </c>
      <c r="K195" s="37">
        <f t="shared" si="29"/>
        <v>687.0417774882294</v>
      </c>
      <c r="L195" s="37">
        <f t="shared" si="30"/>
        <v>1274016.0937381177</v>
      </c>
      <c r="M195" s="37">
        <f t="shared" si="31"/>
        <v>1090335.30087382</v>
      </c>
      <c r="N195" s="41">
        <f>'jan-feb'!M195</f>
        <v>-65259.513653323847</v>
      </c>
      <c r="O195" s="41">
        <f t="shared" si="32"/>
        <v>1155594.8145271437</v>
      </c>
      <c r="Q195" s="4"/>
      <c r="R195" s="4"/>
      <c r="S195" s="4"/>
      <c r="T195" s="4"/>
    </row>
    <row r="196" spans="1:20" s="34" customFormat="1" x14ac:dyDescent="0.2">
      <c r="A196" s="33">
        <v>3801</v>
      </c>
      <c r="B196" s="34" t="s">
        <v>155</v>
      </c>
      <c r="C196" s="36">
        <v>240377030</v>
      </c>
      <c r="D196" s="36">
        <f>jan!D196</f>
        <v>27502</v>
      </c>
      <c r="E196" s="37">
        <f t="shared" si="23"/>
        <v>8740.3472474729115</v>
      </c>
      <c r="F196" s="38">
        <f t="shared" si="24"/>
        <v>0.81409196280726837</v>
      </c>
      <c r="G196" s="39">
        <f t="shared" si="25"/>
        <v>1197.5802799163141</v>
      </c>
      <c r="H196" s="39">
        <f t="shared" si="26"/>
        <v>322.81749329451293</v>
      </c>
      <c r="I196" s="66">
        <f t="shared" si="27"/>
        <v>1520.3977732108269</v>
      </c>
      <c r="J196" s="81">
        <f t="shared" si="28"/>
        <v>-115.74089027365953</v>
      </c>
      <c r="K196" s="37">
        <f t="shared" si="29"/>
        <v>1404.6568829371674</v>
      </c>
      <c r="L196" s="37">
        <f t="shared" si="30"/>
        <v>41813979.558844164</v>
      </c>
      <c r="M196" s="37">
        <f t="shared" si="31"/>
        <v>38630873.594537981</v>
      </c>
      <c r="N196" s="41">
        <f>'jan-feb'!M196</f>
        <v>17527955.510375019</v>
      </c>
      <c r="O196" s="41">
        <f t="shared" si="32"/>
        <v>21102918.084162962</v>
      </c>
      <c r="Q196" s="4"/>
      <c r="R196" s="4"/>
      <c r="S196" s="4"/>
      <c r="T196" s="4"/>
    </row>
    <row r="197" spans="1:20" s="34" customFormat="1" x14ac:dyDescent="0.2">
      <c r="A197" s="33">
        <v>3802</v>
      </c>
      <c r="B197" s="34" t="s">
        <v>160</v>
      </c>
      <c r="C197" s="36">
        <v>242662586</v>
      </c>
      <c r="D197" s="36">
        <f>jan!D197</f>
        <v>25681</v>
      </c>
      <c r="E197" s="37">
        <f t="shared" si="23"/>
        <v>9449.1096919901865</v>
      </c>
      <c r="F197" s="38">
        <f t="shared" si="24"/>
        <v>0.8801073959799004</v>
      </c>
      <c r="G197" s="39">
        <f t="shared" si="25"/>
        <v>772.32281320594916</v>
      </c>
      <c r="H197" s="39">
        <f t="shared" si="26"/>
        <v>74.750637713466674</v>
      </c>
      <c r="I197" s="66">
        <f t="shared" si="27"/>
        <v>847.07345091941579</v>
      </c>
      <c r="J197" s="81">
        <f t="shared" si="28"/>
        <v>-115.74089027365953</v>
      </c>
      <c r="K197" s="37">
        <f t="shared" si="29"/>
        <v>731.3325606457563</v>
      </c>
      <c r="L197" s="37">
        <f t="shared" si="30"/>
        <v>21753693.293061517</v>
      </c>
      <c r="M197" s="37">
        <f t="shared" si="31"/>
        <v>18781351.489943668</v>
      </c>
      <c r="N197" s="41">
        <f>'jan-feb'!M197</f>
        <v>11275169.935824329</v>
      </c>
      <c r="O197" s="41">
        <f t="shared" si="32"/>
        <v>7506181.5541193392</v>
      </c>
      <c r="Q197" s="4"/>
      <c r="R197" s="4"/>
      <c r="S197" s="4"/>
      <c r="T197" s="4"/>
    </row>
    <row r="198" spans="1:20" s="34" customFormat="1" x14ac:dyDescent="0.2">
      <c r="A198" s="33">
        <v>3803</v>
      </c>
      <c r="B198" s="34" t="s">
        <v>156</v>
      </c>
      <c r="C198" s="36">
        <v>584973696</v>
      </c>
      <c r="D198" s="36">
        <f>jan!D198</f>
        <v>57794</v>
      </c>
      <c r="E198" s="37">
        <f t="shared" si="23"/>
        <v>10121.702875731045</v>
      </c>
      <c r="F198" s="38">
        <f t="shared" si="24"/>
        <v>0.94275395790919891</v>
      </c>
      <c r="G198" s="39">
        <f t="shared" si="25"/>
        <v>368.76690296143386</v>
      </c>
      <c r="H198" s="39">
        <f t="shared" si="26"/>
        <v>0</v>
      </c>
      <c r="I198" s="66">
        <f t="shared" si="27"/>
        <v>368.76690296143386</v>
      </c>
      <c r="J198" s="81">
        <f t="shared" si="28"/>
        <v>-115.74089027365953</v>
      </c>
      <c r="K198" s="37">
        <f t="shared" si="29"/>
        <v>253.02601268777431</v>
      </c>
      <c r="L198" s="37">
        <f t="shared" si="30"/>
        <v>21312514.389753107</v>
      </c>
      <c r="M198" s="37">
        <f t="shared" si="31"/>
        <v>14623385.377277229</v>
      </c>
      <c r="N198" s="41">
        <f>'jan-feb'!M198</f>
        <v>12168784.042419538</v>
      </c>
      <c r="O198" s="41">
        <f t="shared" si="32"/>
        <v>2454601.3348576911</v>
      </c>
      <c r="Q198" s="4"/>
      <c r="R198" s="4"/>
      <c r="S198" s="4"/>
      <c r="T198" s="4"/>
    </row>
    <row r="199" spans="1:20" s="34" customFormat="1" x14ac:dyDescent="0.2">
      <c r="A199" s="33">
        <v>3804</v>
      </c>
      <c r="B199" s="34" t="s">
        <v>157</v>
      </c>
      <c r="C199" s="36">
        <v>600298869</v>
      </c>
      <c r="D199" s="36">
        <f>jan!D199</f>
        <v>64943</v>
      </c>
      <c r="E199" s="37">
        <f t="shared" si="23"/>
        <v>9243.4730301957097</v>
      </c>
      <c r="F199" s="38">
        <f t="shared" si="24"/>
        <v>0.86095402038903901</v>
      </c>
      <c r="G199" s="39">
        <f t="shared" si="25"/>
        <v>895.70481028263532</v>
      </c>
      <c r="H199" s="39">
        <f t="shared" si="26"/>
        <v>146.72346934153356</v>
      </c>
      <c r="I199" s="66">
        <f t="shared" si="27"/>
        <v>1042.4282796241689</v>
      </c>
      <c r="J199" s="81">
        <f t="shared" si="28"/>
        <v>-115.74089027365953</v>
      </c>
      <c r="K199" s="37">
        <f t="shared" si="29"/>
        <v>926.68738935050942</v>
      </c>
      <c r="L199" s="37">
        <f t="shared" si="30"/>
        <v>67698419.763632402</v>
      </c>
      <c r="M199" s="37">
        <f t="shared" si="31"/>
        <v>60181859.126590133</v>
      </c>
      <c r="N199" s="41">
        <f>'jan-feb'!M199</f>
        <v>36353846.879459128</v>
      </c>
      <c r="O199" s="41">
        <f t="shared" si="32"/>
        <v>23828012.247131005</v>
      </c>
      <c r="Q199" s="4"/>
      <c r="R199" s="4"/>
      <c r="S199" s="4"/>
      <c r="T199" s="4"/>
    </row>
    <row r="200" spans="1:20" s="34" customFormat="1" x14ac:dyDescent="0.2">
      <c r="A200" s="33">
        <v>3805</v>
      </c>
      <c r="B200" s="34" t="s">
        <v>158</v>
      </c>
      <c r="C200" s="36">
        <v>443089296</v>
      </c>
      <c r="D200" s="36">
        <f>jan!D200</f>
        <v>47777</v>
      </c>
      <c r="E200" s="37">
        <f t="shared" si="23"/>
        <v>9274.1129832346105</v>
      </c>
      <c r="F200" s="38">
        <f t="shared" si="24"/>
        <v>0.8638078817750352</v>
      </c>
      <c r="G200" s="39">
        <f t="shared" si="25"/>
        <v>877.32083845929481</v>
      </c>
      <c r="H200" s="39">
        <f t="shared" si="26"/>
        <v>135.99948577791827</v>
      </c>
      <c r="I200" s="66">
        <f t="shared" si="27"/>
        <v>1013.3203242372131</v>
      </c>
      <c r="J200" s="81">
        <f t="shared" si="28"/>
        <v>-115.74089027365953</v>
      </c>
      <c r="K200" s="37">
        <f t="shared" si="29"/>
        <v>897.57943396355358</v>
      </c>
      <c r="L200" s="37">
        <f t="shared" si="30"/>
        <v>48413405.131081328</v>
      </c>
      <c r="M200" s="37">
        <f t="shared" si="31"/>
        <v>42883652.6164767</v>
      </c>
      <c r="N200" s="41">
        <f>'jan-feb'!M200</f>
        <v>21326505.719609041</v>
      </c>
      <c r="O200" s="41">
        <f t="shared" si="32"/>
        <v>21557146.896867659</v>
      </c>
      <c r="Q200" s="4"/>
      <c r="R200" s="4"/>
      <c r="S200" s="4"/>
      <c r="T200" s="4"/>
    </row>
    <row r="201" spans="1:20" s="34" customFormat="1" x14ac:dyDescent="0.2">
      <c r="A201" s="33">
        <v>3806</v>
      </c>
      <c r="B201" s="34" t="s">
        <v>162</v>
      </c>
      <c r="C201" s="36">
        <v>352193888</v>
      </c>
      <c r="D201" s="36">
        <f>jan!D201</f>
        <v>36624</v>
      </c>
      <c r="E201" s="37">
        <f t="shared" ref="E201:E264" si="33">(C201)/D201</f>
        <v>9616.4779379641768</v>
      </c>
      <c r="F201" s="38">
        <f t="shared" ref="F201:F264" si="34">IF(ISNUMBER(C201),E201/E$365,"")</f>
        <v>0.89569638117908346</v>
      </c>
      <c r="G201" s="39">
        <f t="shared" ref="G201:G264" si="35">(E$365-E201)*0.6</f>
        <v>671.90186562155498</v>
      </c>
      <c r="H201" s="39">
        <f t="shared" ref="H201:H264" si="36">IF(E201&gt;=E$365*0.9,0,IF(E201&lt;0.9*E$365,(E$365*0.9-E201)*0.35))</f>
        <v>16.171751622570081</v>
      </c>
      <c r="I201" s="66">
        <f t="shared" ref="I201:I264" si="37">G201+H201</f>
        <v>688.0736172441251</v>
      </c>
      <c r="J201" s="81">
        <f t="shared" ref="J201:J264" si="38">I$367</f>
        <v>-115.74089027365953</v>
      </c>
      <c r="K201" s="37">
        <f t="shared" ref="K201:K264" si="39">I201+J201</f>
        <v>572.33272697046561</v>
      </c>
      <c r="L201" s="37">
        <f t="shared" ref="L201:L264" si="40">(I201*D201)</f>
        <v>25200008.157948837</v>
      </c>
      <c r="M201" s="37">
        <f t="shared" ref="M201:M264" si="41">(K201*D201)</f>
        <v>20961113.792566333</v>
      </c>
      <c r="N201" s="41">
        <f>'jan-feb'!M201</f>
        <v>7800498.2516450398</v>
      </c>
      <c r="O201" s="41">
        <f t="shared" ref="O201:O264" si="42">M201-N201</f>
        <v>13160615.540921293</v>
      </c>
      <c r="Q201" s="4"/>
      <c r="R201" s="4"/>
      <c r="S201" s="4"/>
      <c r="T201" s="4"/>
    </row>
    <row r="202" spans="1:20" s="34" customFormat="1" x14ac:dyDescent="0.2">
      <c r="A202" s="33">
        <v>3807</v>
      </c>
      <c r="B202" s="34" t="s">
        <v>163</v>
      </c>
      <c r="C202" s="36">
        <v>492777631</v>
      </c>
      <c r="D202" s="36">
        <f>jan!D202</f>
        <v>55513</v>
      </c>
      <c r="E202" s="37">
        <f t="shared" si="33"/>
        <v>8876.7969844901199</v>
      </c>
      <c r="F202" s="38">
        <f t="shared" si="34"/>
        <v>0.8268011414116988</v>
      </c>
      <c r="G202" s="39">
        <f t="shared" si="35"/>
        <v>1115.7104377059891</v>
      </c>
      <c r="H202" s="39">
        <f t="shared" si="36"/>
        <v>275.06008533848996</v>
      </c>
      <c r="I202" s="66">
        <f t="shared" si="37"/>
        <v>1390.770523044479</v>
      </c>
      <c r="J202" s="81">
        <f t="shared" si="38"/>
        <v>-115.74089027365953</v>
      </c>
      <c r="K202" s="37">
        <f t="shared" si="39"/>
        <v>1275.0296327708195</v>
      </c>
      <c r="L202" s="37">
        <f t="shared" si="40"/>
        <v>77205844.045768157</v>
      </c>
      <c r="M202" s="37">
        <f t="shared" si="41"/>
        <v>70780720.004006505</v>
      </c>
      <c r="N202" s="41">
        <f>'jan-feb'!M202</f>
        <v>36618919.019073114</v>
      </c>
      <c r="O202" s="41">
        <f t="shared" si="42"/>
        <v>34161800.984933391</v>
      </c>
      <c r="Q202" s="4"/>
      <c r="R202" s="4"/>
      <c r="S202" s="4"/>
      <c r="T202" s="4"/>
    </row>
    <row r="203" spans="1:20" s="34" customFormat="1" x14ac:dyDescent="0.2">
      <c r="A203" s="33">
        <v>3808</v>
      </c>
      <c r="B203" s="34" t="s">
        <v>164</v>
      </c>
      <c r="C203" s="36">
        <v>113850048</v>
      </c>
      <c r="D203" s="36">
        <f>jan!D203</f>
        <v>13029</v>
      </c>
      <c r="E203" s="37">
        <f t="shared" si="33"/>
        <v>8738.2030854248223</v>
      </c>
      <c r="F203" s="38">
        <f t="shared" si="34"/>
        <v>0.81389225162407597</v>
      </c>
      <c r="G203" s="39">
        <f t="shared" si="35"/>
        <v>1198.8667771451676</v>
      </c>
      <c r="H203" s="39">
        <f t="shared" si="36"/>
        <v>323.56795001134412</v>
      </c>
      <c r="I203" s="66">
        <f t="shared" si="37"/>
        <v>1522.4347271565116</v>
      </c>
      <c r="J203" s="81">
        <f t="shared" si="38"/>
        <v>-115.74089027365953</v>
      </c>
      <c r="K203" s="37">
        <f t="shared" si="39"/>
        <v>1406.6938368828521</v>
      </c>
      <c r="L203" s="37">
        <f t="shared" si="40"/>
        <v>19835802.060122188</v>
      </c>
      <c r="M203" s="37">
        <f t="shared" si="41"/>
        <v>18327814.000746679</v>
      </c>
      <c r="N203" s="41">
        <f>'jan-feb'!M203</f>
        <v>6327312.9757390833</v>
      </c>
      <c r="O203" s="41">
        <f t="shared" si="42"/>
        <v>12000501.025007594</v>
      </c>
      <c r="Q203" s="4"/>
      <c r="R203" s="4"/>
      <c r="S203" s="4"/>
      <c r="T203" s="4"/>
    </row>
    <row r="204" spans="1:20" s="34" customFormat="1" x14ac:dyDescent="0.2">
      <c r="A204" s="33">
        <v>3811</v>
      </c>
      <c r="B204" s="34" t="s">
        <v>161</v>
      </c>
      <c r="C204" s="36">
        <v>282285225</v>
      </c>
      <c r="D204" s="36">
        <f>jan!D204</f>
        <v>27165</v>
      </c>
      <c r="E204" s="37">
        <f t="shared" si="33"/>
        <v>10391.50469353948</v>
      </c>
      <c r="F204" s="38">
        <f t="shared" si="34"/>
        <v>0.9678837937394793</v>
      </c>
      <c r="G204" s="39">
        <f t="shared" si="35"/>
        <v>206.88581227637295</v>
      </c>
      <c r="H204" s="39">
        <f t="shared" si="36"/>
        <v>0</v>
      </c>
      <c r="I204" s="66">
        <f t="shared" si="37"/>
        <v>206.88581227637295</v>
      </c>
      <c r="J204" s="81">
        <f t="shared" si="38"/>
        <v>-115.74089027365953</v>
      </c>
      <c r="K204" s="37">
        <f t="shared" si="39"/>
        <v>91.144922002713415</v>
      </c>
      <c r="L204" s="37">
        <f t="shared" si="40"/>
        <v>5620053.0904876711</v>
      </c>
      <c r="M204" s="37">
        <f t="shared" si="41"/>
        <v>2475951.8062037099</v>
      </c>
      <c r="N204" s="41">
        <f>'jan-feb'!M204</f>
        <v>4251206.5623235377</v>
      </c>
      <c r="O204" s="41">
        <f t="shared" si="42"/>
        <v>-1775254.7561198277</v>
      </c>
      <c r="Q204" s="4"/>
      <c r="R204" s="4"/>
      <c r="S204" s="4"/>
      <c r="T204" s="4"/>
    </row>
    <row r="205" spans="1:20" s="34" customFormat="1" x14ac:dyDescent="0.2">
      <c r="A205" s="33">
        <v>3812</v>
      </c>
      <c r="B205" s="34" t="s">
        <v>165</v>
      </c>
      <c r="C205" s="36">
        <v>20114261</v>
      </c>
      <c r="D205" s="36">
        <f>jan!D205</f>
        <v>2349</v>
      </c>
      <c r="E205" s="37">
        <f t="shared" si="33"/>
        <v>8562.9037888463172</v>
      </c>
      <c r="F205" s="38">
        <f t="shared" si="34"/>
        <v>0.7975645538347701</v>
      </c>
      <c r="G205" s="39">
        <f t="shared" si="35"/>
        <v>1304.0463550922707</v>
      </c>
      <c r="H205" s="39">
        <f t="shared" si="36"/>
        <v>384.92270381382093</v>
      </c>
      <c r="I205" s="66">
        <f t="shared" si="37"/>
        <v>1688.9690589060915</v>
      </c>
      <c r="J205" s="81">
        <f t="shared" si="38"/>
        <v>-115.74089027365953</v>
      </c>
      <c r="K205" s="37">
        <f t="shared" si="39"/>
        <v>1573.228168632432</v>
      </c>
      <c r="L205" s="37">
        <f t="shared" si="40"/>
        <v>3967388.319370409</v>
      </c>
      <c r="M205" s="37">
        <f t="shared" si="41"/>
        <v>3695512.9681175826</v>
      </c>
      <c r="N205" s="41">
        <f>'jan-feb'!M205</f>
        <v>1772759.8552276536</v>
      </c>
      <c r="O205" s="41">
        <f t="shared" si="42"/>
        <v>1922753.112889929</v>
      </c>
      <c r="Q205" s="4"/>
      <c r="R205" s="4"/>
      <c r="S205" s="4"/>
      <c r="T205" s="4"/>
    </row>
    <row r="206" spans="1:20" s="34" customFormat="1" x14ac:dyDescent="0.2">
      <c r="A206" s="33">
        <v>3813</v>
      </c>
      <c r="B206" s="34" t="s">
        <v>166</v>
      </c>
      <c r="C206" s="36">
        <v>135899617</v>
      </c>
      <c r="D206" s="36">
        <f>jan!D206</f>
        <v>14056</v>
      </c>
      <c r="E206" s="37">
        <f t="shared" si="33"/>
        <v>9668.4417330677297</v>
      </c>
      <c r="F206" s="38">
        <f t="shared" si="34"/>
        <v>0.90053638429943972</v>
      </c>
      <c r="G206" s="39">
        <f t="shared" si="35"/>
        <v>640.72358855942332</v>
      </c>
      <c r="H206" s="39">
        <f t="shared" si="36"/>
        <v>0</v>
      </c>
      <c r="I206" s="66">
        <f t="shared" si="37"/>
        <v>640.72358855942332</v>
      </c>
      <c r="J206" s="81">
        <f t="shared" si="38"/>
        <v>-115.74089027365953</v>
      </c>
      <c r="K206" s="37">
        <f t="shared" si="39"/>
        <v>524.98269828576383</v>
      </c>
      <c r="L206" s="37">
        <f t="shared" si="40"/>
        <v>9006010.7607912533</v>
      </c>
      <c r="M206" s="37">
        <f t="shared" si="41"/>
        <v>7379156.8071046965</v>
      </c>
      <c r="N206" s="41">
        <f>'jan-feb'!M206</f>
        <v>4150470.466658114</v>
      </c>
      <c r="O206" s="41">
        <f t="shared" si="42"/>
        <v>3228686.3404465825</v>
      </c>
      <c r="Q206" s="4"/>
      <c r="R206" s="4"/>
      <c r="S206" s="4"/>
      <c r="T206" s="4"/>
    </row>
    <row r="207" spans="1:20" s="34" customFormat="1" x14ac:dyDescent="0.2">
      <c r="A207" s="33">
        <v>3814</v>
      </c>
      <c r="B207" s="34" t="s">
        <v>167</v>
      </c>
      <c r="C207" s="36">
        <v>90360276</v>
      </c>
      <c r="D207" s="36">
        <f>jan!D207</f>
        <v>10351</v>
      </c>
      <c r="E207" s="37">
        <f t="shared" si="33"/>
        <v>8729.6180079219394</v>
      </c>
      <c r="F207" s="38">
        <f t="shared" si="34"/>
        <v>0.81309262176987362</v>
      </c>
      <c r="G207" s="39">
        <f t="shared" si="35"/>
        <v>1204.0178236468976</v>
      </c>
      <c r="H207" s="39">
        <f t="shared" si="36"/>
        <v>326.57272713735318</v>
      </c>
      <c r="I207" s="66">
        <f t="shared" si="37"/>
        <v>1530.5905507842508</v>
      </c>
      <c r="J207" s="81">
        <f t="shared" si="38"/>
        <v>-115.74089027365953</v>
      </c>
      <c r="K207" s="37">
        <f t="shared" si="39"/>
        <v>1414.8496605105913</v>
      </c>
      <c r="L207" s="37">
        <f t="shared" si="40"/>
        <v>15843142.791167781</v>
      </c>
      <c r="M207" s="37">
        <f t="shared" si="41"/>
        <v>14645108.835945131</v>
      </c>
      <c r="N207" s="41">
        <f>'jan-feb'!M207</f>
        <v>7553516.9076464204</v>
      </c>
      <c r="O207" s="41">
        <f t="shared" si="42"/>
        <v>7091591.9282987108</v>
      </c>
      <c r="Q207" s="4"/>
      <c r="R207" s="4"/>
      <c r="S207" s="4"/>
      <c r="T207" s="4"/>
    </row>
    <row r="208" spans="1:20" s="34" customFormat="1" x14ac:dyDescent="0.2">
      <c r="A208" s="33">
        <v>3815</v>
      </c>
      <c r="B208" s="34" t="s">
        <v>168</v>
      </c>
      <c r="C208" s="36">
        <v>31182002</v>
      </c>
      <c r="D208" s="36">
        <f>jan!D208</f>
        <v>4093</v>
      </c>
      <c r="E208" s="37">
        <f t="shared" si="33"/>
        <v>7618.373320302956</v>
      </c>
      <c r="F208" s="38">
        <f t="shared" si="34"/>
        <v>0.70958925476526746</v>
      </c>
      <c r="G208" s="39">
        <f t="shared" si="35"/>
        <v>1870.7646362182875</v>
      </c>
      <c r="H208" s="39">
        <f t="shared" si="36"/>
        <v>715.50836780399732</v>
      </c>
      <c r="I208" s="66">
        <f t="shared" si="37"/>
        <v>2586.273004022285</v>
      </c>
      <c r="J208" s="81">
        <f t="shared" si="38"/>
        <v>-115.74089027365953</v>
      </c>
      <c r="K208" s="37">
        <f t="shared" si="39"/>
        <v>2470.5321137486253</v>
      </c>
      <c r="L208" s="37">
        <f t="shared" si="40"/>
        <v>10585615.405463213</v>
      </c>
      <c r="M208" s="37">
        <f t="shared" si="41"/>
        <v>10111887.941573123</v>
      </c>
      <c r="N208" s="41">
        <f>'jan-feb'!M208</f>
        <v>4713539.5065546138</v>
      </c>
      <c r="O208" s="41">
        <f t="shared" si="42"/>
        <v>5398348.4350185087</v>
      </c>
      <c r="Q208" s="4"/>
      <c r="R208" s="4"/>
      <c r="S208" s="4"/>
      <c r="T208" s="4"/>
    </row>
    <row r="209" spans="1:20" s="34" customFormat="1" x14ac:dyDescent="0.2">
      <c r="A209" s="33">
        <v>3816</v>
      </c>
      <c r="B209" s="34" t="s">
        <v>169</v>
      </c>
      <c r="C209" s="36">
        <v>53528326</v>
      </c>
      <c r="D209" s="36">
        <f>jan!D209</f>
        <v>6494</v>
      </c>
      <c r="E209" s="37">
        <f t="shared" si="33"/>
        <v>8242.7357560825385</v>
      </c>
      <c r="F209" s="38">
        <f t="shared" si="34"/>
        <v>0.7677435164273414</v>
      </c>
      <c r="G209" s="39">
        <f t="shared" si="35"/>
        <v>1496.1471747505379</v>
      </c>
      <c r="H209" s="39">
        <f t="shared" si="36"/>
        <v>496.98151528114346</v>
      </c>
      <c r="I209" s="66">
        <f t="shared" si="37"/>
        <v>1993.1286900316813</v>
      </c>
      <c r="J209" s="81">
        <f t="shared" si="38"/>
        <v>-115.74089027365953</v>
      </c>
      <c r="K209" s="37">
        <f t="shared" si="39"/>
        <v>1877.3877997580219</v>
      </c>
      <c r="L209" s="37">
        <f t="shared" si="40"/>
        <v>12943377.713065738</v>
      </c>
      <c r="M209" s="37">
        <f t="shared" si="41"/>
        <v>12191756.371628594</v>
      </c>
      <c r="N209" s="41">
        <f>'jan-feb'!M209</f>
        <v>4529382.0398034835</v>
      </c>
      <c r="O209" s="41">
        <f t="shared" si="42"/>
        <v>7662374.3318251101</v>
      </c>
      <c r="Q209" s="4"/>
      <c r="R209" s="4"/>
      <c r="S209" s="4"/>
      <c r="T209" s="4"/>
    </row>
    <row r="210" spans="1:20" s="34" customFormat="1" x14ac:dyDescent="0.2">
      <c r="A210" s="33">
        <v>3817</v>
      </c>
      <c r="B210" s="34" t="s">
        <v>405</v>
      </c>
      <c r="C210" s="36">
        <v>83295927</v>
      </c>
      <c r="D210" s="36">
        <f>jan!D210</f>
        <v>10539</v>
      </c>
      <c r="E210" s="37">
        <f t="shared" si="33"/>
        <v>7903.5892399658414</v>
      </c>
      <c r="F210" s="38">
        <f t="shared" si="34"/>
        <v>0.73615478829477021</v>
      </c>
      <c r="G210" s="39">
        <f t="shared" si="35"/>
        <v>1699.6350844205563</v>
      </c>
      <c r="H210" s="39">
        <f t="shared" si="36"/>
        <v>615.68279592198746</v>
      </c>
      <c r="I210" s="66">
        <f t="shared" si="37"/>
        <v>2315.3178803425435</v>
      </c>
      <c r="J210" s="81">
        <f t="shared" si="38"/>
        <v>-115.74089027365953</v>
      </c>
      <c r="K210" s="37">
        <f t="shared" si="39"/>
        <v>2199.5769900688838</v>
      </c>
      <c r="L210" s="37">
        <f t="shared" si="40"/>
        <v>24401135.140930068</v>
      </c>
      <c r="M210" s="37">
        <f t="shared" si="41"/>
        <v>23181341.898335967</v>
      </c>
      <c r="N210" s="41">
        <f>'jan-feb'!M210</f>
        <v>10338355.193569282</v>
      </c>
      <c r="O210" s="41">
        <f t="shared" si="42"/>
        <v>12842986.704766685</v>
      </c>
      <c r="Q210" s="4"/>
      <c r="R210" s="4"/>
      <c r="S210" s="4"/>
      <c r="T210" s="4"/>
    </row>
    <row r="211" spans="1:20" s="34" customFormat="1" x14ac:dyDescent="0.2">
      <c r="A211" s="33">
        <v>3818</v>
      </c>
      <c r="B211" s="34" t="s">
        <v>171</v>
      </c>
      <c r="C211" s="36">
        <v>76515005</v>
      </c>
      <c r="D211" s="36">
        <f>jan!D211</f>
        <v>5512</v>
      </c>
      <c r="E211" s="37">
        <f t="shared" si="33"/>
        <v>13881.532111756169</v>
      </c>
      <c r="F211" s="38">
        <f t="shared" si="34"/>
        <v>1.2929513443415086</v>
      </c>
      <c r="G211" s="39">
        <f t="shared" si="35"/>
        <v>-1887.1306386536401</v>
      </c>
      <c r="H211" s="39">
        <f t="shared" si="36"/>
        <v>0</v>
      </c>
      <c r="I211" s="66">
        <f t="shared" si="37"/>
        <v>-1887.1306386536401</v>
      </c>
      <c r="J211" s="81">
        <f t="shared" si="38"/>
        <v>-115.74089027365953</v>
      </c>
      <c r="K211" s="37">
        <f t="shared" si="39"/>
        <v>-2002.8715289272996</v>
      </c>
      <c r="L211" s="37">
        <f t="shared" si="40"/>
        <v>-10401864.080258865</v>
      </c>
      <c r="M211" s="37">
        <f t="shared" si="41"/>
        <v>-11039827.867447276</v>
      </c>
      <c r="N211" s="41">
        <f>'jan-feb'!M211</f>
        <v>-12722379.31559995</v>
      </c>
      <c r="O211" s="41">
        <f t="shared" si="42"/>
        <v>1682551.4481526744</v>
      </c>
      <c r="Q211" s="4"/>
      <c r="R211" s="4"/>
      <c r="S211" s="4"/>
      <c r="T211" s="4"/>
    </row>
    <row r="212" spans="1:20" s="34" customFormat="1" x14ac:dyDescent="0.2">
      <c r="A212" s="33">
        <v>3819</v>
      </c>
      <c r="B212" s="34" t="s">
        <v>172</v>
      </c>
      <c r="C212" s="36">
        <v>16440273</v>
      </c>
      <c r="D212" s="36">
        <f>jan!D212</f>
        <v>1562</v>
      </c>
      <c r="E212" s="37">
        <f t="shared" si="33"/>
        <v>10525.142765685019</v>
      </c>
      <c r="F212" s="38">
        <f t="shared" si="34"/>
        <v>0.98033108872426344</v>
      </c>
      <c r="G212" s="39">
        <f t="shared" si="35"/>
        <v>126.70296898904962</v>
      </c>
      <c r="H212" s="39">
        <f t="shared" si="36"/>
        <v>0</v>
      </c>
      <c r="I212" s="66">
        <f t="shared" si="37"/>
        <v>126.70296898904962</v>
      </c>
      <c r="J212" s="81">
        <f t="shared" si="38"/>
        <v>-115.74089027365953</v>
      </c>
      <c r="K212" s="37">
        <f t="shared" si="39"/>
        <v>10.962078715390092</v>
      </c>
      <c r="L212" s="37">
        <f t="shared" si="40"/>
        <v>197910.03756089552</v>
      </c>
      <c r="M212" s="37">
        <f t="shared" si="41"/>
        <v>17122.766953439324</v>
      </c>
      <c r="N212" s="41">
        <f>'jan-feb'!M212</f>
        <v>-665628.31236703927</v>
      </c>
      <c r="O212" s="41">
        <f t="shared" si="42"/>
        <v>682751.0793204786</v>
      </c>
      <c r="Q212" s="4"/>
      <c r="R212" s="4"/>
      <c r="S212" s="4"/>
      <c r="T212" s="4"/>
    </row>
    <row r="213" spans="1:20" s="34" customFormat="1" x14ac:dyDescent="0.2">
      <c r="A213" s="33">
        <v>3820</v>
      </c>
      <c r="B213" s="34" t="s">
        <v>173</v>
      </c>
      <c r="C213" s="36">
        <v>27945664</v>
      </c>
      <c r="D213" s="36">
        <f>jan!D213</f>
        <v>2889</v>
      </c>
      <c r="E213" s="37">
        <f t="shared" si="33"/>
        <v>9673.1270335756326</v>
      </c>
      <c r="F213" s="38">
        <f t="shared" si="34"/>
        <v>0.90097278177643048</v>
      </c>
      <c r="G213" s="39">
        <f t="shared" si="35"/>
        <v>637.91240825468151</v>
      </c>
      <c r="H213" s="39">
        <f t="shared" si="36"/>
        <v>0</v>
      </c>
      <c r="I213" s="66">
        <f t="shared" si="37"/>
        <v>637.91240825468151</v>
      </c>
      <c r="J213" s="81">
        <f t="shared" si="38"/>
        <v>-115.74089027365953</v>
      </c>
      <c r="K213" s="37">
        <f t="shared" si="39"/>
        <v>522.17151798102202</v>
      </c>
      <c r="L213" s="37">
        <f t="shared" si="40"/>
        <v>1842928.9474477749</v>
      </c>
      <c r="M213" s="37">
        <f t="shared" si="41"/>
        <v>1508553.5154471726</v>
      </c>
      <c r="N213" s="41">
        <f>'jan-feb'!M213</f>
        <v>-74991.052643006493</v>
      </c>
      <c r="O213" s="41">
        <f t="shared" si="42"/>
        <v>1583544.568090179</v>
      </c>
      <c r="Q213" s="4"/>
      <c r="R213" s="4"/>
      <c r="S213" s="4"/>
      <c r="T213" s="4"/>
    </row>
    <row r="214" spans="1:20" s="34" customFormat="1" x14ac:dyDescent="0.2">
      <c r="A214" s="33">
        <v>3821</v>
      </c>
      <c r="B214" s="34" t="s">
        <v>174</v>
      </c>
      <c r="C214" s="36">
        <v>22837593</v>
      </c>
      <c r="D214" s="36">
        <f>jan!D214</f>
        <v>2452</v>
      </c>
      <c r="E214" s="37">
        <f t="shared" si="33"/>
        <v>9313.8633768352374</v>
      </c>
      <c r="F214" s="38">
        <f t="shared" si="34"/>
        <v>0.86751030629347203</v>
      </c>
      <c r="G214" s="39">
        <f t="shared" si="35"/>
        <v>853.47060229891861</v>
      </c>
      <c r="H214" s="39">
        <f t="shared" si="36"/>
        <v>122.08684801769886</v>
      </c>
      <c r="I214" s="66">
        <f t="shared" si="37"/>
        <v>975.55745031661741</v>
      </c>
      <c r="J214" s="81">
        <f t="shared" si="38"/>
        <v>-115.74089027365953</v>
      </c>
      <c r="K214" s="37">
        <f t="shared" si="39"/>
        <v>859.81656004295792</v>
      </c>
      <c r="L214" s="37">
        <f t="shared" si="40"/>
        <v>2392066.8681763457</v>
      </c>
      <c r="M214" s="37">
        <f t="shared" si="41"/>
        <v>2108270.2052253326</v>
      </c>
      <c r="N214" s="41">
        <f>'jan-feb'!M214</f>
        <v>153000.80184124145</v>
      </c>
      <c r="O214" s="41">
        <f t="shared" si="42"/>
        <v>1955269.4033840911</v>
      </c>
      <c r="Q214" s="4"/>
      <c r="R214" s="4"/>
      <c r="S214" s="4"/>
      <c r="T214" s="4"/>
    </row>
    <row r="215" spans="1:20" s="34" customFormat="1" x14ac:dyDescent="0.2">
      <c r="A215" s="33">
        <v>3822</v>
      </c>
      <c r="B215" s="34" t="s">
        <v>175</v>
      </c>
      <c r="C215" s="36">
        <v>14697594</v>
      </c>
      <c r="D215" s="36">
        <f>jan!D215</f>
        <v>1414</v>
      </c>
      <c r="E215" s="37">
        <f t="shared" si="33"/>
        <v>10394.338048090523</v>
      </c>
      <c r="F215" s="38">
        <f t="shared" si="34"/>
        <v>0.96814769757561747</v>
      </c>
      <c r="G215" s="39">
        <f t="shared" si="35"/>
        <v>205.18579954574707</v>
      </c>
      <c r="H215" s="39">
        <f t="shared" si="36"/>
        <v>0</v>
      </c>
      <c r="I215" s="66">
        <f t="shared" si="37"/>
        <v>205.18579954574707</v>
      </c>
      <c r="J215" s="81">
        <f t="shared" si="38"/>
        <v>-115.74089027365953</v>
      </c>
      <c r="K215" s="37">
        <f t="shared" si="39"/>
        <v>89.444909272087543</v>
      </c>
      <c r="L215" s="37">
        <f t="shared" si="40"/>
        <v>290132.72055768635</v>
      </c>
      <c r="M215" s="37">
        <f t="shared" si="41"/>
        <v>126475.10171073179</v>
      </c>
      <c r="N215" s="41">
        <f>'jan-feb'!M215</f>
        <v>-880689.1767522369</v>
      </c>
      <c r="O215" s="41">
        <f t="shared" si="42"/>
        <v>1007164.2784629687</v>
      </c>
      <c r="Q215" s="4"/>
      <c r="R215" s="4"/>
      <c r="S215" s="4"/>
      <c r="T215" s="4"/>
    </row>
    <row r="216" spans="1:20" s="34" customFormat="1" x14ac:dyDescent="0.2">
      <c r="A216" s="33">
        <v>3823</v>
      </c>
      <c r="B216" s="34" t="s">
        <v>176</v>
      </c>
      <c r="C216" s="36">
        <v>12837088</v>
      </c>
      <c r="D216" s="36">
        <f>jan!D216</f>
        <v>1198</v>
      </c>
      <c r="E216" s="37">
        <f t="shared" si="33"/>
        <v>10715.432387312187</v>
      </c>
      <c r="F216" s="38">
        <f t="shared" si="34"/>
        <v>0.99805501286436016</v>
      </c>
      <c r="G216" s="39">
        <f t="shared" si="35"/>
        <v>12.529196012749162</v>
      </c>
      <c r="H216" s="39">
        <f t="shared" si="36"/>
        <v>0</v>
      </c>
      <c r="I216" s="66">
        <f t="shared" si="37"/>
        <v>12.529196012749162</v>
      </c>
      <c r="J216" s="81">
        <f t="shared" si="38"/>
        <v>-115.74089027365953</v>
      </c>
      <c r="K216" s="37">
        <f t="shared" si="39"/>
        <v>-103.21169426091036</v>
      </c>
      <c r="L216" s="37">
        <f t="shared" si="40"/>
        <v>15009.976823273497</v>
      </c>
      <c r="M216" s="37">
        <f t="shared" si="41"/>
        <v>-123647.60972457062</v>
      </c>
      <c r="N216" s="41">
        <f>'jan-feb'!M216</f>
        <v>-1070894.589638741</v>
      </c>
      <c r="O216" s="41">
        <f t="shared" si="42"/>
        <v>947246.97991417034</v>
      </c>
      <c r="Q216" s="4"/>
      <c r="R216" s="4"/>
      <c r="S216" s="4"/>
      <c r="T216" s="4"/>
    </row>
    <row r="217" spans="1:20" s="34" customFormat="1" x14ac:dyDescent="0.2">
      <c r="A217" s="33">
        <v>3824</v>
      </c>
      <c r="B217" s="34" t="s">
        <v>177</v>
      </c>
      <c r="C217" s="36">
        <v>32059105</v>
      </c>
      <c r="D217" s="36">
        <f>jan!D217</f>
        <v>2140</v>
      </c>
      <c r="E217" s="37">
        <f t="shared" si="33"/>
        <v>14980.890186915887</v>
      </c>
      <c r="F217" s="38">
        <f t="shared" si="34"/>
        <v>1.3953475704746934</v>
      </c>
      <c r="G217" s="39">
        <f t="shared" si="35"/>
        <v>-2546.7454837494711</v>
      </c>
      <c r="H217" s="39">
        <f t="shared" si="36"/>
        <v>0</v>
      </c>
      <c r="I217" s="66">
        <f t="shared" si="37"/>
        <v>-2546.7454837494711</v>
      </c>
      <c r="J217" s="81">
        <f t="shared" si="38"/>
        <v>-115.74089027365953</v>
      </c>
      <c r="K217" s="37">
        <f t="shared" si="39"/>
        <v>-2662.4863740231308</v>
      </c>
      <c r="L217" s="37">
        <f t="shared" si="40"/>
        <v>-5450035.3352238685</v>
      </c>
      <c r="M217" s="37">
        <f t="shared" si="41"/>
        <v>-5697720.8404094996</v>
      </c>
      <c r="N217" s="41">
        <f>'jan-feb'!M217</f>
        <v>-6518102.9501059307</v>
      </c>
      <c r="O217" s="41">
        <f t="shared" si="42"/>
        <v>820382.10969643109</v>
      </c>
      <c r="Q217" s="4"/>
      <c r="R217" s="4"/>
      <c r="S217" s="4"/>
      <c r="T217" s="4"/>
    </row>
    <row r="218" spans="1:20" s="34" customFormat="1" x14ac:dyDescent="0.2">
      <c r="A218" s="33">
        <v>3825</v>
      </c>
      <c r="B218" s="34" t="s">
        <v>178</v>
      </c>
      <c r="C218" s="36">
        <v>57729147</v>
      </c>
      <c r="D218" s="36">
        <f>jan!D218</f>
        <v>3755</v>
      </c>
      <c r="E218" s="37">
        <f t="shared" si="33"/>
        <v>15373.940612516644</v>
      </c>
      <c r="F218" s="38">
        <f t="shared" si="34"/>
        <v>1.4319570075370558</v>
      </c>
      <c r="G218" s="39">
        <f t="shared" si="35"/>
        <v>-2782.5757391099255</v>
      </c>
      <c r="H218" s="39">
        <f t="shared" si="36"/>
        <v>0</v>
      </c>
      <c r="I218" s="66">
        <f t="shared" si="37"/>
        <v>-2782.5757391099255</v>
      </c>
      <c r="J218" s="81">
        <f t="shared" si="38"/>
        <v>-115.74089027365953</v>
      </c>
      <c r="K218" s="37">
        <f t="shared" si="39"/>
        <v>-2898.3166293835852</v>
      </c>
      <c r="L218" s="37">
        <f t="shared" si="40"/>
        <v>-10448571.90035777</v>
      </c>
      <c r="M218" s="37">
        <f t="shared" si="41"/>
        <v>-10883178.943335362</v>
      </c>
      <c r="N218" s="41">
        <f>'jan-feb'!M218</f>
        <v>-11287280.873199891</v>
      </c>
      <c r="O218" s="41">
        <f t="shared" si="42"/>
        <v>404101.92986452952</v>
      </c>
      <c r="Q218" s="4"/>
      <c r="R218" s="4"/>
      <c r="S218" s="4"/>
      <c r="T218" s="4"/>
    </row>
    <row r="219" spans="1:20" s="34" customFormat="1" x14ac:dyDescent="0.2">
      <c r="A219" s="33">
        <v>4201</v>
      </c>
      <c r="B219" s="34" t="s">
        <v>179</v>
      </c>
      <c r="C219" s="36">
        <v>57921384</v>
      </c>
      <c r="D219" s="36">
        <f>jan!D219</f>
        <v>6735</v>
      </c>
      <c r="E219" s="37">
        <f t="shared" si="33"/>
        <v>8600.0570155902005</v>
      </c>
      <c r="F219" s="38">
        <f t="shared" si="34"/>
        <v>0.80102507347182417</v>
      </c>
      <c r="G219" s="39">
        <f t="shared" si="35"/>
        <v>1281.7544190459407</v>
      </c>
      <c r="H219" s="39">
        <f t="shared" si="36"/>
        <v>371.91907445346175</v>
      </c>
      <c r="I219" s="66">
        <f t="shared" si="37"/>
        <v>1653.6734934994024</v>
      </c>
      <c r="J219" s="81">
        <f t="shared" si="38"/>
        <v>-115.74089027365953</v>
      </c>
      <c r="K219" s="37">
        <f t="shared" si="39"/>
        <v>1537.9326032257429</v>
      </c>
      <c r="L219" s="37">
        <f t="shared" si="40"/>
        <v>11137490.978718475</v>
      </c>
      <c r="M219" s="37">
        <f t="shared" si="41"/>
        <v>10357976.082725378</v>
      </c>
      <c r="N219" s="41">
        <f>'jan-feb'!M219</f>
        <v>5721115.4975556601</v>
      </c>
      <c r="O219" s="41">
        <f t="shared" si="42"/>
        <v>4636860.5851697177</v>
      </c>
      <c r="Q219" s="4"/>
      <c r="R219" s="4"/>
      <c r="S219" s="4"/>
      <c r="T219" s="4"/>
    </row>
    <row r="220" spans="1:20" s="34" customFormat="1" x14ac:dyDescent="0.2">
      <c r="A220" s="33">
        <v>4202</v>
      </c>
      <c r="B220" s="34" t="s">
        <v>180</v>
      </c>
      <c r="C220" s="36">
        <v>223477139</v>
      </c>
      <c r="D220" s="36">
        <f>jan!D220</f>
        <v>24017</v>
      </c>
      <c r="E220" s="37">
        <f t="shared" si="33"/>
        <v>9304.9564475163425</v>
      </c>
      <c r="F220" s="38">
        <f t="shared" si="34"/>
        <v>0.86668069857120433</v>
      </c>
      <c r="G220" s="39">
        <f t="shared" si="35"/>
        <v>858.81475989025569</v>
      </c>
      <c r="H220" s="39">
        <f t="shared" si="36"/>
        <v>125.2042732793121</v>
      </c>
      <c r="I220" s="66">
        <f t="shared" si="37"/>
        <v>984.01903316956782</v>
      </c>
      <c r="J220" s="81">
        <f t="shared" si="38"/>
        <v>-115.74089027365953</v>
      </c>
      <c r="K220" s="37">
        <f t="shared" si="39"/>
        <v>868.27814289590833</v>
      </c>
      <c r="L220" s="37">
        <f t="shared" si="40"/>
        <v>23633185.119633511</v>
      </c>
      <c r="M220" s="37">
        <f t="shared" si="41"/>
        <v>20853436.15793103</v>
      </c>
      <c r="N220" s="41">
        <f>'jan-feb'!M220</f>
        <v>9717210.8391453996</v>
      </c>
      <c r="O220" s="41">
        <f t="shared" si="42"/>
        <v>11136225.31878563</v>
      </c>
      <c r="Q220" s="4"/>
      <c r="R220" s="4"/>
      <c r="S220" s="4"/>
      <c r="T220" s="4"/>
    </row>
    <row r="221" spans="1:20" s="34" customFormat="1" x14ac:dyDescent="0.2">
      <c r="A221" s="33">
        <v>4203</v>
      </c>
      <c r="B221" s="34" t="s">
        <v>181</v>
      </c>
      <c r="C221" s="36">
        <v>401453614</v>
      </c>
      <c r="D221" s="36">
        <f>jan!D221</f>
        <v>45509</v>
      </c>
      <c r="E221" s="37">
        <f t="shared" si="33"/>
        <v>8821.4114570744241</v>
      </c>
      <c r="F221" s="38">
        <f t="shared" si="34"/>
        <v>0.82164243187209829</v>
      </c>
      <c r="G221" s="39">
        <f t="shared" si="35"/>
        <v>1148.9417541554067</v>
      </c>
      <c r="H221" s="39">
        <f t="shared" si="36"/>
        <v>294.44501993398353</v>
      </c>
      <c r="I221" s="66">
        <f t="shared" si="37"/>
        <v>1443.3867740893902</v>
      </c>
      <c r="J221" s="81">
        <f t="shared" si="38"/>
        <v>-115.74089027365953</v>
      </c>
      <c r="K221" s="37">
        <f t="shared" si="39"/>
        <v>1327.6458838157307</v>
      </c>
      <c r="L221" s="37">
        <f t="shared" si="40"/>
        <v>65687088.702034056</v>
      </c>
      <c r="M221" s="37">
        <f t="shared" si="41"/>
        <v>60419836.526570089</v>
      </c>
      <c r="N221" s="41">
        <f>'jan-feb'!M221</f>
        <v>30549178.012837503</v>
      </c>
      <c r="O221" s="41">
        <f t="shared" si="42"/>
        <v>29870658.513732586</v>
      </c>
      <c r="Q221" s="4"/>
      <c r="R221" s="4"/>
      <c r="S221" s="4"/>
      <c r="T221" s="4"/>
    </row>
    <row r="222" spans="1:20" s="34" customFormat="1" x14ac:dyDescent="0.2">
      <c r="A222" s="33">
        <v>4204</v>
      </c>
      <c r="B222" s="34" t="s">
        <v>194</v>
      </c>
      <c r="C222" s="36">
        <v>1055674358</v>
      </c>
      <c r="D222" s="36">
        <f>jan!D222</f>
        <v>113737</v>
      </c>
      <c r="E222" s="37">
        <f t="shared" si="33"/>
        <v>9281.7144640706192</v>
      </c>
      <c r="F222" s="38">
        <f t="shared" si="34"/>
        <v>0.86451589763285108</v>
      </c>
      <c r="G222" s="39">
        <f t="shared" si="35"/>
        <v>872.75994995768963</v>
      </c>
      <c r="H222" s="39">
        <f t="shared" si="36"/>
        <v>133.33896748531524</v>
      </c>
      <c r="I222" s="66">
        <f t="shared" si="37"/>
        <v>1006.0989174430049</v>
      </c>
      <c r="J222" s="81">
        <f t="shared" si="38"/>
        <v>-115.74089027365953</v>
      </c>
      <c r="K222" s="37">
        <f t="shared" si="39"/>
        <v>890.35802716934541</v>
      </c>
      <c r="L222" s="37">
        <f t="shared" si="40"/>
        <v>114430672.57321505</v>
      </c>
      <c r="M222" s="37">
        <f t="shared" si="41"/>
        <v>101266650.93615983</v>
      </c>
      <c r="N222" s="41">
        <f>'jan-feb'!M222</f>
        <v>53045985.301906191</v>
      </c>
      <c r="O222" s="41">
        <f t="shared" si="42"/>
        <v>48220665.634253643</v>
      </c>
      <c r="Q222" s="4"/>
      <c r="R222" s="4"/>
      <c r="S222" s="4"/>
      <c r="T222" s="4"/>
    </row>
    <row r="223" spans="1:20" s="34" customFormat="1" x14ac:dyDescent="0.2">
      <c r="A223" s="33">
        <v>4205</v>
      </c>
      <c r="B223" s="34" t="s">
        <v>199</v>
      </c>
      <c r="C223" s="36">
        <v>199418573</v>
      </c>
      <c r="D223" s="36">
        <f>jan!D223</f>
        <v>23147</v>
      </c>
      <c r="E223" s="37">
        <f t="shared" si="33"/>
        <v>8615.3096729597783</v>
      </c>
      <c r="F223" s="38">
        <f t="shared" si="34"/>
        <v>0.80244573393581387</v>
      </c>
      <c r="G223" s="39">
        <f t="shared" si="35"/>
        <v>1272.6028246241942</v>
      </c>
      <c r="H223" s="39">
        <f t="shared" si="36"/>
        <v>366.58064437410957</v>
      </c>
      <c r="I223" s="66">
        <f t="shared" si="37"/>
        <v>1639.1834689983039</v>
      </c>
      <c r="J223" s="81">
        <f t="shared" si="38"/>
        <v>-115.74089027365953</v>
      </c>
      <c r="K223" s="37">
        <f t="shared" si="39"/>
        <v>1523.4425787246444</v>
      </c>
      <c r="L223" s="37">
        <f t="shared" si="40"/>
        <v>37942179.756903738</v>
      </c>
      <c r="M223" s="37">
        <f t="shared" si="41"/>
        <v>35263125.369739346</v>
      </c>
      <c r="N223" s="41">
        <f>'jan-feb'!M223</f>
        <v>15192218.326098129</v>
      </c>
      <c r="O223" s="41">
        <f t="shared" si="42"/>
        <v>20070907.043641217</v>
      </c>
      <c r="Q223" s="4"/>
      <c r="R223" s="4"/>
      <c r="S223" s="4"/>
      <c r="T223" s="4"/>
    </row>
    <row r="224" spans="1:20" s="34" customFormat="1" x14ac:dyDescent="0.2">
      <c r="A224" s="33">
        <v>4206</v>
      </c>
      <c r="B224" s="34" t="s">
        <v>195</v>
      </c>
      <c r="C224" s="36">
        <v>83684091</v>
      </c>
      <c r="D224" s="36">
        <f>jan!D224</f>
        <v>9622</v>
      </c>
      <c r="E224" s="37">
        <f t="shared" si="33"/>
        <v>8697.1618166701301</v>
      </c>
      <c r="F224" s="38">
        <f t="shared" si="34"/>
        <v>0.81006959262774503</v>
      </c>
      <c r="G224" s="39">
        <f t="shared" si="35"/>
        <v>1223.491538397983</v>
      </c>
      <c r="H224" s="39">
        <f t="shared" si="36"/>
        <v>337.9323940754864</v>
      </c>
      <c r="I224" s="66">
        <f t="shared" si="37"/>
        <v>1561.4239324734694</v>
      </c>
      <c r="J224" s="81">
        <f t="shared" si="38"/>
        <v>-115.74089027365953</v>
      </c>
      <c r="K224" s="37">
        <f t="shared" si="39"/>
        <v>1445.68304219981</v>
      </c>
      <c r="L224" s="37">
        <f t="shared" si="40"/>
        <v>15024021.078259723</v>
      </c>
      <c r="M224" s="37">
        <f t="shared" si="41"/>
        <v>13910362.232046571</v>
      </c>
      <c r="N224" s="41">
        <f>'jan-feb'!M224</f>
        <v>7100771.6715412885</v>
      </c>
      <c r="O224" s="41">
        <f t="shared" si="42"/>
        <v>6809590.5605052821</v>
      </c>
      <c r="Q224" s="4"/>
      <c r="R224" s="4"/>
      <c r="S224" s="4"/>
      <c r="T224" s="4"/>
    </row>
    <row r="225" spans="1:20" s="34" customFormat="1" x14ac:dyDescent="0.2">
      <c r="A225" s="33">
        <v>4207</v>
      </c>
      <c r="B225" s="34" t="s">
        <v>196</v>
      </c>
      <c r="C225" s="36">
        <v>85130527</v>
      </c>
      <c r="D225" s="36">
        <f>jan!D225</f>
        <v>9048</v>
      </c>
      <c r="E225" s="37">
        <f t="shared" si="33"/>
        <v>9408.7673519009732</v>
      </c>
      <c r="F225" s="38">
        <f t="shared" si="34"/>
        <v>0.87634983648053821</v>
      </c>
      <c r="G225" s="39">
        <f t="shared" si="35"/>
        <v>796.52821725947717</v>
      </c>
      <c r="H225" s="39">
        <f t="shared" si="36"/>
        <v>88.870456744691353</v>
      </c>
      <c r="I225" s="66">
        <f t="shared" si="37"/>
        <v>885.39867400416847</v>
      </c>
      <c r="J225" s="81">
        <f t="shared" si="38"/>
        <v>-115.74089027365953</v>
      </c>
      <c r="K225" s="37">
        <f t="shared" si="39"/>
        <v>769.65778373050898</v>
      </c>
      <c r="L225" s="37">
        <f t="shared" si="40"/>
        <v>8011087.2023897162</v>
      </c>
      <c r="M225" s="37">
        <f t="shared" si="41"/>
        <v>6963863.6271936456</v>
      </c>
      <c r="N225" s="41">
        <f>'jan-feb'!M225</f>
        <v>2547222.775691703</v>
      </c>
      <c r="O225" s="41">
        <f t="shared" si="42"/>
        <v>4416640.8515019426</v>
      </c>
      <c r="Q225" s="4"/>
      <c r="R225" s="4"/>
      <c r="S225" s="4"/>
      <c r="T225" s="4"/>
    </row>
    <row r="226" spans="1:20" s="34" customFormat="1" x14ac:dyDescent="0.2">
      <c r="A226" s="33">
        <v>4211</v>
      </c>
      <c r="B226" s="34" t="s">
        <v>182</v>
      </c>
      <c r="C226" s="36">
        <v>18095489</v>
      </c>
      <c r="D226" s="36">
        <f>jan!D226</f>
        <v>2427</v>
      </c>
      <c r="E226" s="37">
        <f t="shared" si="33"/>
        <v>7455.9081170168929</v>
      </c>
      <c r="F226" s="38">
        <f t="shared" si="34"/>
        <v>0.69445694794882218</v>
      </c>
      <c r="G226" s="39">
        <f t="shared" si="35"/>
        <v>1968.2437581899253</v>
      </c>
      <c r="H226" s="39">
        <f t="shared" si="36"/>
        <v>772.37118895411936</v>
      </c>
      <c r="I226" s="66">
        <f t="shared" si="37"/>
        <v>2740.6149471440449</v>
      </c>
      <c r="J226" s="81">
        <f t="shared" si="38"/>
        <v>-115.74089027365953</v>
      </c>
      <c r="K226" s="37">
        <f t="shared" si="39"/>
        <v>2624.8740568703852</v>
      </c>
      <c r="L226" s="37">
        <f t="shared" si="40"/>
        <v>6651472.4767185971</v>
      </c>
      <c r="M226" s="37">
        <f t="shared" si="41"/>
        <v>6370569.336024425</v>
      </c>
      <c r="N226" s="41">
        <f>'jan-feb'!M226</f>
        <v>2382819.9722594791</v>
      </c>
      <c r="O226" s="41">
        <f t="shared" si="42"/>
        <v>3987749.3637649459</v>
      </c>
      <c r="Q226" s="4"/>
      <c r="R226" s="4"/>
      <c r="S226" s="4"/>
      <c r="T226" s="4"/>
    </row>
    <row r="227" spans="1:20" s="34" customFormat="1" x14ac:dyDescent="0.2">
      <c r="A227" s="33">
        <v>4212</v>
      </c>
      <c r="B227" s="34" t="s">
        <v>183</v>
      </c>
      <c r="C227" s="36">
        <v>16345219</v>
      </c>
      <c r="D227" s="36">
        <f>jan!D227</f>
        <v>2131</v>
      </c>
      <c r="E227" s="37">
        <f t="shared" si="33"/>
        <v>7670.2106992022527</v>
      </c>
      <c r="F227" s="38">
        <f t="shared" si="34"/>
        <v>0.71441748324865106</v>
      </c>
      <c r="G227" s="39">
        <f t="shared" si="35"/>
        <v>1839.6622088787094</v>
      </c>
      <c r="H227" s="39">
        <f t="shared" si="36"/>
        <v>697.36528518924342</v>
      </c>
      <c r="I227" s="66">
        <f t="shared" si="37"/>
        <v>2537.0274940679528</v>
      </c>
      <c r="J227" s="81">
        <f t="shared" si="38"/>
        <v>-115.74089027365953</v>
      </c>
      <c r="K227" s="37">
        <f t="shared" si="39"/>
        <v>2421.2866037942931</v>
      </c>
      <c r="L227" s="37">
        <f t="shared" si="40"/>
        <v>5406405.5898588076</v>
      </c>
      <c r="M227" s="37">
        <f t="shared" si="41"/>
        <v>5159761.7526856391</v>
      </c>
      <c r="N227" s="41">
        <f>'jan-feb'!M227</f>
        <v>2003001.5550617839</v>
      </c>
      <c r="O227" s="41">
        <f t="shared" si="42"/>
        <v>3156760.1976238554</v>
      </c>
      <c r="Q227" s="4"/>
      <c r="R227" s="4"/>
      <c r="S227" s="4"/>
      <c r="T227" s="4"/>
    </row>
    <row r="228" spans="1:20" s="34" customFormat="1" x14ac:dyDescent="0.2">
      <c r="A228" s="33">
        <v>4213</v>
      </c>
      <c r="B228" s="34" t="s">
        <v>184</v>
      </c>
      <c r="C228" s="36">
        <v>52498082</v>
      </c>
      <c r="D228" s="36">
        <f>jan!D228</f>
        <v>6115</v>
      </c>
      <c r="E228" s="37">
        <f t="shared" si="33"/>
        <v>8585.1319705641872</v>
      </c>
      <c r="F228" s="38">
        <f t="shared" si="34"/>
        <v>0.79963492742199449</v>
      </c>
      <c r="G228" s="39">
        <f t="shared" si="35"/>
        <v>1290.7094460615488</v>
      </c>
      <c r="H228" s="39">
        <f t="shared" si="36"/>
        <v>377.1428402125664</v>
      </c>
      <c r="I228" s="66">
        <f t="shared" si="37"/>
        <v>1667.8522862741152</v>
      </c>
      <c r="J228" s="81">
        <f t="shared" si="38"/>
        <v>-115.74089027365953</v>
      </c>
      <c r="K228" s="37">
        <f t="shared" si="39"/>
        <v>1552.1113960004557</v>
      </c>
      <c r="L228" s="37">
        <f t="shared" si="40"/>
        <v>10198916.730566215</v>
      </c>
      <c r="M228" s="37">
        <f t="shared" si="41"/>
        <v>9491161.1865427867</v>
      </c>
      <c r="N228" s="41">
        <f>'jan-feb'!M228</f>
        <v>4660830.6865334632</v>
      </c>
      <c r="O228" s="41">
        <f t="shared" si="42"/>
        <v>4830330.5000093235</v>
      </c>
      <c r="Q228" s="4"/>
      <c r="R228" s="4"/>
      <c r="S228" s="4"/>
      <c r="T228" s="4"/>
    </row>
    <row r="229" spans="1:20" s="34" customFormat="1" x14ac:dyDescent="0.2">
      <c r="A229" s="33">
        <v>4214</v>
      </c>
      <c r="B229" s="34" t="s">
        <v>185</v>
      </c>
      <c r="C229" s="36">
        <v>49510033</v>
      </c>
      <c r="D229" s="36">
        <f>jan!D229</f>
        <v>6098</v>
      </c>
      <c r="E229" s="37">
        <f t="shared" si="33"/>
        <v>8119.0608396195476</v>
      </c>
      <c r="F229" s="38">
        <f t="shared" si="34"/>
        <v>0.75622420802429235</v>
      </c>
      <c r="G229" s="39">
        <f t="shared" si="35"/>
        <v>1570.3521246283326</v>
      </c>
      <c r="H229" s="39">
        <f t="shared" si="36"/>
        <v>540.26773604319033</v>
      </c>
      <c r="I229" s="66">
        <f t="shared" si="37"/>
        <v>2110.6198606715229</v>
      </c>
      <c r="J229" s="81">
        <f t="shared" si="38"/>
        <v>-115.74089027365953</v>
      </c>
      <c r="K229" s="37">
        <f t="shared" si="39"/>
        <v>1994.8789703978634</v>
      </c>
      <c r="L229" s="37">
        <f t="shared" si="40"/>
        <v>12870559.910374947</v>
      </c>
      <c r="M229" s="37">
        <f t="shared" si="41"/>
        <v>12164771.961486172</v>
      </c>
      <c r="N229" s="41">
        <f>'jan-feb'!M229</f>
        <v>5033018.0417957557</v>
      </c>
      <c r="O229" s="41">
        <f t="shared" si="42"/>
        <v>7131753.9196904162</v>
      </c>
      <c r="Q229" s="4"/>
      <c r="R229" s="4"/>
      <c r="S229" s="4"/>
      <c r="T229" s="4"/>
    </row>
    <row r="230" spans="1:20" s="34" customFormat="1" x14ac:dyDescent="0.2">
      <c r="A230" s="33">
        <v>4215</v>
      </c>
      <c r="B230" s="34" t="s">
        <v>186</v>
      </c>
      <c r="C230" s="36">
        <v>109877952</v>
      </c>
      <c r="D230" s="36">
        <f>jan!D230</f>
        <v>11279</v>
      </c>
      <c r="E230" s="37">
        <f t="shared" si="33"/>
        <v>9741.8168277329551</v>
      </c>
      <c r="F230" s="38">
        <f t="shared" si="34"/>
        <v>0.90737067510572922</v>
      </c>
      <c r="G230" s="39">
        <f t="shared" si="35"/>
        <v>596.69853176028812</v>
      </c>
      <c r="H230" s="39">
        <f t="shared" si="36"/>
        <v>0</v>
      </c>
      <c r="I230" s="66">
        <f t="shared" si="37"/>
        <v>596.69853176028812</v>
      </c>
      <c r="J230" s="81">
        <f t="shared" si="38"/>
        <v>-115.74089027365953</v>
      </c>
      <c r="K230" s="37">
        <f t="shared" si="39"/>
        <v>480.95764148662857</v>
      </c>
      <c r="L230" s="37">
        <f t="shared" si="40"/>
        <v>6730162.7397242896</v>
      </c>
      <c r="M230" s="37">
        <f t="shared" si="41"/>
        <v>5424721.2383276839</v>
      </c>
      <c r="N230" s="41">
        <f>'jan-feb'!M230</f>
        <v>5371821.3615635149</v>
      </c>
      <c r="O230" s="41">
        <f t="shared" si="42"/>
        <v>52899.876764168963</v>
      </c>
      <c r="Q230" s="4"/>
      <c r="R230" s="4"/>
      <c r="S230" s="4"/>
      <c r="T230" s="4"/>
    </row>
    <row r="231" spans="1:20" s="34" customFormat="1" x14ac:dyDescent="0.2">
      <c r="A231" s="33">
        <v>4216</v>
      </c>
      <c r="B231" s="34" t="s">
        <v>187</v>
      </c>
      <c r="C231" s="36">
        <v>40533137</v>
      </c>
      <c r="D231" s="36">
        <f>jan!D231</f>
        <v>5342</v>
      </c>
      <c r="E231" s="37">
        <f t="shared" si="33"/>
        <v>7587.6332834144514</v>
      </c>
      <c r="F231" s="38">
        <f t="shared" si="34"/>
        <v>0.70672607138607546</v>
      </c>
      <c r="G231" s="39">
        <f t="shared" si="35"/>
        <v>1889.2086583513901</v>
      </c>
      <c r="H231" s="39">
        <f t="shared" si="36"/>
        <v>726.26738071497391</v>
      </c>
      <c r="I231" s="66">
        <f t="shared" si="37"/>
        <v>2615.4760390663641</v>
      </c>
      <c r="J231" s="81">
        <f t="shared" si="38"/>
        <v>-115.74089027365953</v>
      </c>
      <c r="K231" s="37">
        <f t="shared" si="39"/>
        <v>2499.7351487927044</v>
      </c>
      <c r="L231" s="37">
        <f t="shared" si="40"/>
        <v>13971873.000692517</v>
      </c>
      <c r="M231" s="37">
        <f t="shared" si="41"/>
        <v>13353585.164850626</v>
      </c>
      <c r="N231" s="41">
        <f>'jan-feb'!M231</f>
        <v>5565742.9228719138</v>
      </c>
      <c r="O231" s="41">
        <f t="shared" si="42"/>
        <v>7787842.2419787124</v>
      </c>
      <c r="Q231" s="4"/>
      <c r="R231" s="4"/>
      <c r="S231" s="4"/>
      <c r="T231" s="4"/>
    </row>
    <row r="232" spans="1:20" s="34" customFormat="1" x14ac:dyDescent="0.2">
      <c r="A232" s="33">
        <v>4217</v>
      </c>
      <c r="B232" s="34" t="s">
        <v>188</v>
      </c>
      <c r="C232" s="36">
        <v>15331301</v>
      </c>
      <c r="D232" s="36">
        <f>jan!D232</f>
        <v>1801</v>
      </c>
      <c r="E232" s="37">
        <f t="shared" si="33"/>
        <v>8512.6601887840097</v>
      </c>
      <c r="F232" s="38">
        <f t="shared" si="34"/>
        <v>0.79288477283350001</v>
      </c>
      <c r="G232" s="39">
        <f t="shared" si="35"/>
        <v>1334.1925151296552</v>
      </c>
      <c r="H232" s="39">
        <f t="shared" si="36"/>
        <v>402.50796383562852</v>
      </c>
      <c r="I232" s="66">
        <f t="shared" si="37"/>
        <v>1736.7004789652838</v>
      </c>
      <c r="J232" s="81">
        <f t="shared" si="38"/>
        <v>-115.74089027365953</v>
      </c>
      <c r="K232" s="37">
        <f t="shared" si="39"/>
        <v>1620.9595886916243</v>
      </c>
      <c r="L232" s="37">
        <f t="shared" si="40"/>
        <v>3127797.5626164759</v>
      </c>
      <c r="M232" s="37">
        <f t="shared" si="41"/>
        <v>2919348.2192336153</v>
      </c>
      <c r="N232" s="41">
        <f>'jan-feb'!M232</f>
        <v>628670.24838867818</v>
      </c>
      <c r="O232" s="41">
        <f t="shared" si="42"/>
        <v>2290677.970844937</v>
      </c>
      <c r="Q232" s="4"/>
      <c r="R232" s="4"/>
      <c r="S232" s="4"/>
      <c r="T232" s="4"/>
    </row>
    <row r="233" spans="1:20" s="34" customFormat="1" x14ac:dyDescent="0.2">
      <c r="A233" s="33">
        <v>4218</v>
      </c>
      <c r="B233" s="34" t="s">
        <v>189</v>
      </c>
      <c r="C233" s="36">
        <v>11814607</v>
      </c>
      <c r="D233" s="36">
        <f>jan!D233</f>
        <v>1323</v>
      </c>
      <c r="E233" s="37">
        <f t="shared" si="33"/>
        <v>8930.1640211640206</v>
      </c>
      <c r="F233" s="38">
        <f t="shared" si="34"/>
        <v>0.83177184502391788</v>
      </c>
      <c r="G233" s="39">
        <f t="shared" si="35"/>
        <v>1083.6902157016486</v>
      </c>
      <c r="H233" s="39">
        <f t="shared" si="36"/>
        <v>256.38162250262474</v>
      </c>
      <c r="I233" s="66">
        <f t="shared" si="37"/>
        <v>1340.0718382042733</v>
      </c>
      <c r="J233" s="81">
        <f t="shared" si="38"/>
        <v>-115.74089027365953</v>
      </c>
      <c r="K233" s="37">
        <f t="shared" si="39"/>
        <v>1224.3309479306138</v>
      </c>
      <c r="L233" s="37">
        <f t="shared" si="40"/>
        <v>1772915.0419442535</v>
      </c>
      <c r="M233" s="37">
        <f t="shared" si="41"/>
        <v>1619789.8441122021</v>
      </c>
      <c r="N233" s="41">
        <f>'jan-feb'!M233</f>
        <v>-283743.59607016161</v>
      </c>
      <c r="O233" s="41">
        <f t="shared" si="42"/>
        <v>1903533.4401823636</v>
      </c>
      <c r="Q233" s="4"/>
      <c r="R233" s="4"/>
      <c r="S233" s="4"/>
      <c r="T233" s="4"/>
    </row>
    <row r="234" spans="1:20" s="34" customFormat="1" x14ac:dyDescent="0.2">
      <c r="A234" s="33">
        <v>4219</v>
      </c>
      <c r="B234" s="34" t="s">
        <v>190</v>
      </c>
      <c r="C234" s="36">
        <v>28719632</v>
      </c>
      <c r="D234" s="36">
        <f>jan!D234</f>
        <v>3653</v>
      </c>
      <c r="E234" s="37">
        <f t="shared" si="33"/>
        <v>7861.9304681084041</v>
      </c>
      <c r="F234" s="38">
        <f t="shared" si="34"/>
        <v>0.73227461392762849</v>
      </c>
      <c r="G234" s="39">
        <f t="shared" si="35"/>
        <v>1724.6303475350187</v>
      </c>
      <c r="H234" s="39">
        <f t="shared" si="36"/>
        <v>630.26336607209055</v>
      </c>
      <c r="I234" s="66">
        <f t="shared" si="37"/>
        <v>2354.893713607109</v>
      </c>
      <c r="J234" s="81">
        <f t="shared" si="38"/>
        <v>-115.74089027365953</v>
      </c>
      <c r="K234" s="37">
        <f t="shared" si="39"/>
        <v>2239.1528233334493</v>
      </c>
      <c r="L234" s="37">
        <f t="shared" si="40"/>
        <v>8602426.7358067688</v>
      </c>
      <c r="M234" s="37">
        <f t="shared" si="41"/>
        <v>8179625.2636370901</v>
      </c>
      <c r="N234" s="41">
        <f>'jan-feb'!M234</f>
        <v>3081669.6809904715</v>
      </c>
      <c r="O234" s="41">
        <f t="shared" si="42"/>
        <v>5097955.5826466186</v>
      </c>
      <c r="Q234" s="4"/>
      <c r="R234" s="4"/>
      <c r="S234" s="4"/>
      <c r="T234" s="4"/>
    </row>
    <row r="235" spans="1:20" s="34" customFormat="1" x14ac:dyDescent="0.2">
      <c r="A235" s="33">
        <v>4220</v>
      </c>
      <c r="B235" s="34" t="s">
        <v>191</v>
      </c>
      <c r="C235" s="36">
        <v>11151533</v>
      </c>
      <c r="D235" s="36">
        <f>jan!D235</f>
        <v>1134</v>
      </c>
      <c r="E235" s="37">
        <f t="shared" si="33"/>
        <v>9833.8033509700181</v>
      </c>
      <c r="F235" s="38">
        <f t="shared" si="34"/>
        <v>0.91593846848207694</v>
      </c>
      <c r="G235" s="39">
        <f t="shared" si="35"/>
        <v>541.50661781805024</v>
      </c>
      <c r="H235" s="39">
        <f t="shared" si="36"/>
        <v>0</v>
      </c>
      <c r="I235" s="66">
        <f t="shared" si="37"/>
        <v>541.50661781805024</v>
      </c>
      <c r="J235" s="81">
        <f t="shared" si="38"/>
        <v>-115.74089027365953</v>
      </c>
      <c r="K235" s="37">
        <f t="shared" si="39"/>
        <v>425.7657275443907</v>
      </c>
      <c r="L235" s="37">
        <f t="shared" si="40"/>
        <v>614068.50460566895</v>
      </c>
      <c r="M235" s="37">
        <f t="shared" si="41"/>
        <v>482818.33503533906</v>
      </c>
      <c r="N235" s="41">
        <f>'jan-feb'!M235</f>
        <v>-390438.68234585325</v>
      </c>
      <c r="O235" s="41">
        <f t="shared" si="42"/>
        <v>873257.0173811923</v>
      </c>
      <c r="Q235" s="4"/>
      <c r="R235" s="4"/>
      <c r="S235" s="4"/>
      <c r="T235" s="4"/>
    </row>
    <row r="236" spans="1:20" s="34" customFormat="1" x14ac:dyDescent="0.2">
      <c r="A236" s="33">
        <v>4221</v>
      </c>
      <c r="B236" s="34" t="s">
        <v>192</v>
      </c>
      <c r="C236" s="36">
        <v>18395913</v>
      </c>
      <c r="D236" s="36">
        <f>jan!D236</f>
        <v>1169</v>
      </c>
      <c r="E236" s="37">
        <f t="shared" si="33"/>
        <v>15736.45252352438</v>
      </c>
      <c r="F236" s="38">
        <f t="shared" si="34"/>
        <v>1.4657220313761976</v>
      </c>
      <c r="G236" s="39">
        <f t="shared" si="35"/>
        <v>-3000.0828857145666</v>
      </c>
      <c r="H236" s="39">
        <f t="shared" si="36"/>
        <v>0</v>
      </c>
      <c r="I236" s="66">
        <f t="shared" si="37"/>
        <v>-3000.0828857145666</v>
      </c>
      <c r="J236" s="81">
        <f t="shared" si="38"/>
        <v>-115.74089027365953</v>
      </c>
      <c r="K236" s="37">
        <f t="shared" si="39"/>
        <v>-3115.8237759882263</v>
      </c>
      <c r="L236" s="37">
        <f t="shared" si="40"/>
        <v>-3507096.8934003282</v>
      </c>
      <c r="M236" s="37">
        <f t="shared" si="41"/>
        <v>-3642397.9941302366</v>
      </c>
      <c r="N236" s="41">
        <f>'jan-feb'!M236</f>
        <v>-4202813.0441466514</v>
      </c>
      <c r="O236" s="41">
        <f t="shared" si="42"/>
        <v>560415.05001641484</v>
      </c>
      <c r="Q236" s="4"/>
      <c r="R236" s="4"/>
      <c r="S236" s="4"/>
      <c r="T236" s="4"/>
    </row>
    <row r="237" spans="1:20" s="34" customFormat="1" x14ac:dyDescent="0.2">
      <c r="A237" s="33">
        <v>4222</v>
      </c>
      <c r="B237" s="34" t="s">
        <v>193</v>
      </c>
      <c r="C237" s="36">
        <v>32650977</v>
      </c>
      <c r="D237" s="36">
        <f>jan!D237</f>
        <v>935</v>
      </c>
      <c r="E237" s="37">
        <f t="shared" si="33"/>
        <v>34920.831016042779</v>
      </c>
      <c r="F237" s="38">
        <f t="shared" si="34"/>
        <v>3.2525902072061021</v>
      </c>
      <c r="G237" s="39">
        <f t="shared" si="35"/>
        <v>-14510.709981225606</v>
      </c>
      <c r="H237" s="39">
        <f t="shared" si="36"/>
        <v>0</v>
      </c>
      <c r="I237" s="66">
        <f t="shared" si="37"/>
        <v>-14510.709981225606</v>
      </c>
      <c r="J237" s="81">
        <f t="shared" si="38"/>
        <v>-115.74089027365953</v>
      </c>
      <c r="K237" s="37">
        <f t="shared" si="39"/>
        <v>-14626.450871499264</v>
      </c>
      <c r="L237" s="37">
        <f t="shared" si="40"/>
        <v>-13567513.832445942</v>
      </c>
      <c r="M237" s="37">
        <f t="shared" si="41"/>
        <v>-13675731.564851813</v>
      </c>
      <c r="N237" s="41">
        <f>'jan-feb'!M237</f>
        <v>-12863810.008107029</v>
      </c>
      <c r="O237" s="41">
        <f t="shared" si="42"/>
        <v>-811921.55674478412</v>
      </c>
      <c r="Q237" s="4"/>
      <c r="R237" s="4"/>
      <c r="S237" s="4"/>
      <c r="T237" s="4"/>
    </row>
    <row r="238" spans="1:20" s="34" customFormat="1" x14ac:dyDescent="0.2">
      <c r="A238" s="33">
        <v>4223</v>
      </c>
      <c r="B238" s="34" t="s">
        <v>197</v>
      </c>
      <c r="C238" s="36">
        <v>119710200</v>
      </c>
      <c r="D238" s="36">
        <f>jan!D238</f>
        <v>15123</v>
      </c>
      <c r="E238" s="37">
        <f t="shared" si="33"/>
        <v>7915.7706804205518</v>
      </c>
      <c r="F238" s="38">
        <f t="shared" si="34"/>
        <v>0.7372893899860774</v>
      </c>
      <c r="G238" s="39">
        <f t="shared" si="35"/>
        <v>1692.3262201477301</v>
      </c>
      <c r="H238" s="39">
        <f t="shared" si="36"/>
        <v>611.41929176283884</v>
      </c>
      <c r="I238" s="66">
        <f t="shared" si="37"/>
        <v>2303.7455119105689</v>
      </c>
      <c r="J238" s="81">
        <f t="shared" si="38"/>
        <v>-115.74089027365953</v>
      </c>
      <c r="K238" s="37">
        <f t="shared" si="39"/>
        <v>2188.0046216369092</v>
      </c>
      <c r="L238" s="37">
        <f t="shared" si="40"/>
        <v>34839543.376623534</v>
      </c>
      <c r="M238" s="37">
        <f t="shared" si="41"/>
        <v>33089193.893014979</v>
      </c>
      <c r="N238" s="41">
        <f>'jan-feb'!M238</f>
        <v>11529795.559901156</v>
      </c>
      <c r="O238" s="41">
        <f t="shared" si="42"/>
        <v>21559398.333113823</v>
      </c>
      <c r="Q238" s="4"/>
      <c r="R238" s="4"/>
      <c r="S238" s="4"/>
      <c r="T238" s="4"/>
    </row>
    <row r="239" spans="1:20" s="34" customFormat="1" x14ac:dyDescent="0.2">
      <c r="A239" s="33">
        <v>4224</v>
      </c>
      <c r="B239" s="34" t="s">
        <v>198</v>
      </c>
      <c r="C239" s="36">
        <v>15877902</v>
      </c>
      <c r="D239" s="36">
        <f>jan!D239</f>
        <v>912</v>
      </c>
      <c r="E239" s="37">
        <f t="shared" si="33"/>
        <v>17409.980263157893</v>
      </c>
      <c r="F239" s="38">
        <f t="shared" si="34"/>
        <v>1.6215974724537325</v>
      </c>
      <c r="G239" s="39">
        <f t="shared" si="35"/>
        <v>-4004.1995294946746</v>
      </c>
      <c r="H239" s="39">
        <f t="shared" si="36"/>
        <v>0</v>
      </c>
      <c r="I239" s="66">
        <f t="shared" si="37"/>
        <v>-4004.1995294946746</v>
      </c>
      <c r="J239" s="81">
        <f t="shared" si="38"/>
        <v>-115.74089027365953</v>
      </c>
      <c r="K239" s="37">
        <f t="shared" si="39"/>
        <v>-4119.9404197683343</v>
      </c>
      <c r="L239" s="37">
        <f t="shared" si="40"/>
        <v>-3651829.9708991433</v>
      </c>
      <c r="M239" s="37">
        <f t="shared" si="41"/>
        <v>-3757385.6628287211</v>
      </c>
      <c r="N239" s="41">
        <f>'jan-feb'!M239</f>
        <v>-4225505.2789236493</v>
      </c>
      <c r="O239" s="41">
        <f t="shared" si="42"/>
        <v>468119.61609492823</v>
      </c>
      <c r="Q239" s="4"/>
      <c r="R239" s="4"/>
      <c r="S239" s="4"/>
      <c r="T239" s="4"/>
    </row>
    <row r="240" spans="1:20" s="34" customFormat="1" x14ac:dyDescent="0.2">
      <c r="A240" s="33">
        <v>4225</v>
      </c>
      <c r="B240" s="34" t="s">
        <v>200</v>
      </c>
      <c r="C240" s="36">
        <v>83863410</v>
      </c>
      <c r="D240" s="36">
        <f>jan!D240</f>
        <v>10480</v>
      </c>
      <c r="E240" s="37">
        <f t="shared" si="33"/>
        <v>8002.2337786259541</v>
      </c>
      <c r="F240" s="38">
        <f t="shared" si="34"/>
        <v>0.74534272143109348</v>
      </c>
      <c r="G240" s="39">
        <f t="shared" si="35"/>
        <v>1640.4483612244887</v>
      </c>
      <c r="H240" s="39">
        <f t="shared" si="36"/>
        <v>581.15720739094797</v>
      </c>
      <c r="I240" s="66">
        <f t="shared" si="37"/>
        <v>2221.6055686154368</v>
      </c>
      <c r="J240" s="81">
        <f t="shared" si="38"/>
        <v>-115.74089027365953</v>
      </c>
      <c r="K240" s="37">
        <f t="shared" si="39"/>
        <v>2105.8646783417771</v>
      </c>
      <c r="L240" s="37">
        <f t="shared" si="40"/>
        <v>23282426.359089777</v>
      </c>
      <c r="M240" s="37">
        <f t="shared" si="41"/>
        <v>22069461.829021823</v>
      </c>
      <c r="N240" s="41">
        <f>'jan-feb'!M240</f>
        <v>9499509.3088913653</v>
      </c>
      <c r="O240" s="41">
        <f t="shared" si="42"/>
        <v>12569952.520130457</v>
      </c>
      <c r="Q240" s="4"/>
      <c r="R240" s="4"/>
      <c r="S240" s="4"/>
      <c r="T240" s="4"/>
    </row>
    <row r="241" spans="1:20" s="34" customFormat="1" x14ac:dyDescent="0.2">
      <c r="A241" s="33">
        <v>4226</v>
      </c>
      <c r="B241" s="34" t="s">
        <v>201</v>
      </c>
      <c r="C241" s="36">
        <v>13748451</v>
      </c>
      <c r="D241" s="36">
        <f>jan!D241</f>
        <v>1704</v>
      </c>
      <c r="E241" s="37">
        <f t="shared" si="33"/>
        <v>8068.3397887323945</v>
      </c>
      <c r="F241" s="38">
        <f t="shared" si="34"/>
        <v>0.75149995637807676</v>
      </c>
      <c r="G241" s="39">
        <f t="shared" si="35"/>
        <v>1600.7847551606244</v>
      </c>
      <c r="H241" s="39">
        <f t="shared" si="36"/>
        <v>558.02010385369385</v>
      </c>
      <c r="I241" s="66">
        <f t="shared" si="37"/>
        <v>2158.804859014318</v>
      </c>
      <c r="J241" s="81">
        <f t="shared" si="38"/>
        <v>-115.74089027365953</v>
      </c>
      <c r="K241" s="37">
        <f t="shared" si="39"/>
        <v>2043.0639687406585</v>
      </c>
      <c r="L241" s="37">
        <f t="shared" si="40"/>
        <v>3678603.4797603977</v>
      </c>
      <c r="M241" s="37">
        <f t="shared" si="41"/>
        <v>3481381.0027340823</v>
      </c>
      <c r="N241" s="41">
        <f>'jan-feb'!M241</f>
        <v>1566834.749002947</v>
      </c>
      <c r="O241" s="41">
        <f t="shared" si="42"/>
        <v>1914546.2537311353</v>
      </c>
      <c r="Q241" s="4"/>
      <c r="R241" s="4"/>
      <c r="S241" s="4"/>
      <c r="T241" s="4"/>
    </row>
    <row r="242" spans="1:20" s="34" customFormat="1" x14ac:dyDescent="0.2">
      <c r="A242" s="33">
        <v>4227</v>
      </c>
      <c r="B242" s="34" t="s">
        <v>202</v>
      </c>
      <c r="C242" s="36">
        <v>62682834</v>
      </c>
      <c r="D242" s="36">
        <f>jan!D242</f>
        <v>5883</v>
      </c>
      <c r="E242" s="37">
        <f t="shared" si="33"/>
        <v>10654.909739928607</v>
      </c>
      <c r="F242" s="38">
        <f t="shared" si="34"/>
        <v>0.99241782255512667</v>
      </c>
      <c r="G242" s="39">
        <f t="shared" si="35"/>
        <v>48.842784442896665</v>
      </c>
      <c r="H242" s="39">
        <f t="shared" si="36"/>
        <v>0</v>
      </c>
      <c r="I242" s="66">
        <f t="shared" si="37"/>
        <v>48.842784442896665</v>
      </c>
      <c r="J242" s="81">
        <f t="shared" si="38"/>
        <v>-115.74089027365953</v>
      </c>
      <c r="K242" s="37">
        <f t="shared" si="39"/>
        <v>-66.898105830762859</v>
      </c>
      <c r="L242" s="37">
        <f t="shared" si="40"/>
        <v>287342.10087756108</v>
      </c>
      <c r="M242" s="37">
        <f t="shared" si="41"/>
        <v>-393561.55660237791</v>
      </c>
      <c r="N242" s="41">
        <f>'jan-feb'!M242</f>
        <v>-4367374.7906884067</v>
      </c>
      <c r="O242" s="41">
        <f t="shared" si="42"/>
        <v>3973813.2340860288</v>
      </c>
      <c r="Q242" s="4"/>
      <c r="R242" s="4"/>
      <c r="S242" s="4"/>
      <c r="T242" s="4"/>
    </row>
    <row r="243" spans="1:20" s="34" customFormat="1" x14ac:dyDescent="0.2">
      <c r="A243" s="33">
        <v>4228</v>
      </c>
      <c r="B243" s="34" t="s">
        <v>203</v>
      </c>
      <c r="C243" s="36">
        <v>41691116</v>
      </c>
      <c r="D243" s="36">
        <f>jan!D243</f>
        <v>1810</v>
      </c>
      <c r="E243" s="37">
        <f t="shared" si="33"/>
        <v>23033.765745856355</v>
      </c>
      <c r="F243" s="38">
        <f t="shared" si="34"/>
        <v>2.145407160145572</v>
      </c>
      <c r="G243" s="39">
        <f t="shared" si="35"/>
        <v>-7378.4708191137515</v>
      </c>
      <c r="H243" s="39">
        <f t="shared" si="36"/>
        <v>0</v>
      </c>
      <c r="I243" s="66">
        <f t="shared" si="37"/>
        <v>-7378.4708191137515</v>
      </c>
      <c r="J243" s="81">
        <f t="shared" si="38"/>
        <v>-115.74089027365953</v>
      </c>
      <c r="K243" s="37">
        <f t="shared" si="39"/>
        <v>-7494.2117093874112</v>
      </c>
      <c r="L243" s="37">
        <f t="shared" si="40"/>
        <v>-13355032.18259589</v>
      </c>
      <c r="M243" s="37">
        <f t="shared" si="41"/>
        <v>-13564523.193991214</v>
      </c>
      <c r="N243" s="41">
        <f>'jan-feb'!M243</f>
        <v>-12536936.453126978</v>
      </c>
      <c r="O243" s="41">
        <f t="shared" si="42"/>
        <v>-1027586.7408642359</v>
      </c>
      <c r="Q243" s="4"/>
      <c r="R243" s="4"/>
      <c r="S243" s="4"/>
      <c r="T243" s="4"/>
    </row>
    <row r="244" spans="1:20" s="34" customFormat="1" x14ac:dyDescent="0.2">
      <c r="A244" s="33">
        <v>4601</v>
      </c>
      <c r="B244" s="34" t="s">
        <v>227</v>
      </c>
      <c r="C244" s="36">
        <v>3233909923</v>
      </c>
      <c r="D244" s="36">
        <f>jan!D244</f>
        <v>286930</v>
      </c>
      <c r="E244" s="37">
        <f t="shared" si="33"/>
        <v>11270.727783780016</v>
      </c>
      <c r="F244" s="38">
        <f t="shared" si="34"/>
        <v>1.0497762438919991</v>
      </c>
      <c r="G244" s="39">
        <f t="shared" si="35"/>
        <v>-320.64804186794828</v>
      </c>
      <c r="H244" s="39">
        <f t="shared" si="36"/>
        <v>0</v>
      </c>
      <c r="I244" s="66">
        <f t="shared" si="37"/>
        <v>-320.64804186794828</v>
      </c>
      <c r="J244" s="81">
        <f t="shared" si="38"/>
        <v>-115.74089027365953</v>
      </c>
      <c r="K244" s="37">
        <f t="shared" si="39"/>
        <v>-436.38893214160782</v>
      </c>
      <c r="L244" s="37">
        <f t="shared" si="40"/>
        <v>-92003542.653170407</v>
      </c>
      <c r="M244" s="37">
        <f t="shared" si="41"/>
        <v>-125213076.29939154</v>
      </c>
      <c r="N244" s="41">
        <f>'jan-feb'!M244</f>
        <v>-44581108.042941414</v>
      </c>
      <c r="O244" s="41">
        <f t="shared" si="42"/>
        <v>-80631968.256450117</v>
      </c>
      <c r="Q244" s="4"/>
      <c r="R244" s="4"/>
      <c r="S244" s="4"/>
      <c r="T244" s="4"/>
    </row>
    <row r="245" spans="1:20" s="34" customFormat="1" x14ac:dyDescent="0.2">
      <c r="A245" s="33">
        <v>4602</v>
      </c>
      <c r="B245" s="34" t="s">
        <v>406</v>
      </c>
      <c r="C245" s="36">
        <v>184072299</v>
      </c>
      <c r="D245" s="36">
        <f>jan!D245</f>
        <v>17131</v>
      </c>
      <c r="E245" s="37">
        <f t="shared" si="33"/>
        <v>10744.98272138229</v>
      </c>
      <c r="F245" s="38">
        <f t="shared" si="34"/>
        <v>1.0008073851424406</v>
      </c>
      <c r="G245" s="39">
        <f t="shared" si="35"/>
        <v>-5.2010044293128885</v>
      </c>
      <c r="H245" s="39">
        <f t="shared" si="36"/>
        <v>0</v>
      </c>
      <c r="I245" s="66">
        <f t="shared" si="37"/>
        <v>-5.2010044293128885</v>
      </c>
      <c r="J245" s="81">
        <f t="shared" si="38"/>
        <v>-115.74089027365953</v>
      </c>
      <c r="K245" s="37">
        <f t="shared" si="39"/>
        <v>-120.94189470297242</v>
      </c>
      <c r="L245" s="37">
        <f t="shared" si="40"/>
        <v>-89098.406878559093</v>
      </c>
      <c r="M245" s="37">
        <f t="shared" si="41"/>
        <v>-2071855.5981566205</v>
      </c>
      <c r="N245" s="41">
        <f>'jan-feb'!M245</f>
        <v>-3560374.8974134163</v>
      </c>
      <c r="O245" s="41">
        <f t="shared" si="42"/>
        <v>1488519.2992567958</v>
      </c>
      <c r="Q245" s="4"/>
      <c r="R245" s="4"/>
      <c r="S245" s="4"/>
      <c r="T245" s="4"/>
    </row>
    <row r="246" spans="1:20" s="34" customFormat="1" x14ac:dyDescent="0.2">
      <c r="A246" s="33">
        <v>4611</v>
      </c>
      <c r="B246" s="34" t="s">
        <v>228</v>
      </c>
      <c r="C246" s="36">
        <v>44542754</v>
      </c>
      <c r="D246" s="36">
        <f>jan!D246</f>
        <v>4043</v>
      </c>
      <c r="E246" s="37">
        <f t="shared" si="33"/>
        <v>11017.253029928272</v>
      </c>
      <c r="F246" s="38">
        <f t="shared" si="34"/>
        <v>1.0261671407245114</v>
      </c>
      <c r="G246" s="39">
        <f t="shared" si="35"/>
        <v>-168.56318955690185</v>
      </c>
      <c r="H246" s="39">
        <f t="shared" si="36"/>
        <v>0</v>
      </c>
      <c r="I246" s="66">
        <f t="shared" si="37"/>
        <v>-168.56318955690185</v>
      </c>
      <c r="J246" s="81">
        <f t="shared" si="38"/>
        <v>-115.74089027365953</v>
      </c>
      <c r="K246" s="37">
        <f t="shared" si="39"/>
        <v>-284.30407983056136</v>
      </c>
      <c r="L246" s="37">
        <f t="shared" si="40"/>
        <v>-681500.9753785542</v>
      </c>
      <c r="M246" s="37">
        <f t="shared" si="41"/>
        <v>-1149441.3947549595</v>
      </c>
      <c r="N246" s="41">
        <f>'jan-feb'!M246</f>
        <v>-4241788.2560178861</v>
      </c>
      <c r="O246" s="41">
        <f t="shared" si="42"/>
        <v>3092346.8612629268</v>
      </c>
      <c r="Q246" s="4"/>
      <c r="R246" s="4"/>
      <c r="S246" s="4"/>
      <c r="T246" s="4"/>
    </row>
    <row r="247" spans="1:20" s="34" customFormat="1" x14ac:dyDescent="0.2">
      <c r="A247" s="33">
        <v>4612</v>
      </c>
      <c r="B247" s="34" t="s">
        <v>229</v>
      </c>
      <c r="C247" s="36">
        <v>75020623</v>
      </c>
      <c r="D247" s="36">
        <f>jan!D247</f>
        <v>5775</v>
      </c>
      <c r="E247" s="37">
        <f t="shared" si="33"/>
        <v>12990.584069264069</v>
      </c>
      <c r="F247" s="38">
        <f t="shared" si="34"/>
        <v>1.2099668106456194</v>
      </c>
      <c r="G247" s="39">
        <f t="shared" si="35"/>
        <v>-1352.5618131583799</v>
      </c>
      <c r="H247" s="39">
        <f t="shared" si="36"/>
        <v>0</v>
      </c>
      <c r="I247" s="66">
        <f t="shared" si="37"/>
        <v>-1352.5618131583799</v>
      </c>
      <c r="J247" s="81">
        <f t="shared" si="38"/>
        <v>-115.74089027365953</v>
      </c>
      <c r="K247" s="37">
        <f t="shared" si="39"/>
        <v>-1468.3027034320394</v>
      </c>
      <c r="L247" s="37">
        <f t="shared" si="40"/>
        <v>-7811044.4709896436</v>
      </c>
      <c r="M247" s="37">
        <f t="shared" si="41"/>
        <v>-8479448.1123200282</v>
      </c>
      <c r="N247" s="41">
        <f>'jan-feb'!M247</f>
        <v>-11865177.297131658</v>
      </c>
      <c r="O247" s="41">
        <f t="shared" si="42"/>
        <v>3385729.1848116294</v>
      </c>
      <c r="Q247" s="4"/>
      <c r="R247" s="4"/>
      <c r="S247" s="4"/>
      <c r="T247" s="4"/>
    </row>
    <row r="248" spans="1:20" s="34" customFormat="1" x14ac:dyDescent="0.2">
      <c r="A248" s="33">
        <v>4613</v>
      </c>
      <c r="B248" s="34" t="s">
        <v>230</v>
      </c>
      <c r="C248" s="36">
        <v>121893178</v>
      </c>
      <c r="D248" s="36">
        <f>jan!D248</f>
        <v>12061</v>
      </c>
      <c r="E248" s="37">
        <f t="shared" si="33"/>
        <v>10106.390680706409</v>
      </c>
      <c r="F248" s="38">
        <f t="shared" si="34"/>
        <v>0.94132775199889041</v>
      </c>
      <c r="G248" s="39">
        <f t="shared" si="35"/>
        <v>377.95421997621594</v>
      </c>
      <c r="H248" s="39">
        <f t="shared" si="36"/>
        <v>0</v>
      </c>
      <c r="I248" s="66">
        <f t="shared" si="37"/>
        <v>377.95421997621594</v>
      </c>
      <c r="J248" s="81">
        <f t="shared" si="38"/>
        <v>-115.74089027365953</v>
      </c>
      <c r="K248" s="37">
        <f t="shared" si="39"/>
        <v>262.21332970255639</v>
      </c>
      <c r="L248" s="37">
        <f t="shared" si="40"/>
        <v>4558505.8471331401</v>
      </c>
      <c r="M248" s="37">
        <f t="shared" si="41"/>
        <v>3162554.9695425327</v>
      </c>
      <c r="N248" s="41">
        <f>'jan-feb'!M248</f>
        <v>15423.883445030297</v>
      </c>
      <c r="O248" s="41">
        <f t="shared" si="42"/>
        <v>3147131.0860975026</v>
      </c>
      <c r="Q248" s="4"/>
      <c r="R248" s="4"/>
      <c r="S248" s="4"/>
      <c r="T248" s="4"/>
    </row>
    <row r="249" spans="1:20" s="34" customFormat="1" x14ac:dyDescent="0.2">
      <c r="A249" s="33">
        <v>4614</v>
      </c>
      <c r="B249" s="34" t="s">
        <v>231</v>
      </c>
      <c r="C249" s="36">
        <v>198319449</v>
      </c>
      <c r="D249" s="36">
        <f>jan!D249</f>
        <v>18919</v>
      </c>
      <c r="E249" s="37">
        <f t="shared" si="33"/>
        <v>10482.554521909191</v>
      </c>
      <c r="F249" s="38">
        <f t="shared" si="34"/>
        <v>0.97636434163901431</v>
      </c>
      <c r="G249" s="39">
        <f t="shared" si="35"/>
        <v>152.25591525454655</v>
      </c>
      <c r="H249" s="39">
        <f t="shared" si="36"/>
        <v>0</v>
      </c>
      <c r="I249" s="66">
        <f t="shared" si="37"/>
        <v>152.25591525454655</v>
      </c>
      <c r="J249" s="81">
        <f t="shared" si="38"/>
        <v>-115.74089027365953</v>
      </c>
      <c r="K249" s="37">
        <f t="shared" si="39"/>
        <v>36.51502498088702</v>
      </c>
      <c r="L249" s="37">
        <f t="shared" si="40"/>
        <v>2880529.6607007664</v>
      </c>
      <c r="M249" s="37">
        <f t="shared" si="41"/>
        <v>690827.75761340151</v>
      </c>
      <c r="N249" s="41">
        <f>'jan-feb'!M249</f>
        <v>-1736711.1574084614</v>
      </c>
      <c r="O249" s="41">
        <f t="shared" si="42"/>
        <v>2427538.9150218628</v>
      </c>
      <c r="Q249" s="4"/>
      <c r="R249" s="4"/>
      <c r="S249" s="4"/>
      <c r="T249" s="4"/>
    </row>
    <row r="250" spans="1:20" s="34" customFormat="1" x14ac:dyDescent="0.2">
      <c r="A250" s="33">
        <v>4615</v>
      </c>
      <c r="B250" s="34" t="s">
        <v>232</v>
      </c>
      <c r="C250" s="36">
        <v>29979215</v>
      </c>
      <c r="D250" s="36">
        <f>jan!D250</f>
        <v>3117</v>
      </c>
      <c r="E250" s="37">
        <f t="shared" si="33"/>
        <v>9617.9708052614696</v>
      </c>
      <c r="F250" s="38">
        <f t="shared" si="34"/>
        <v>0.89583542957542894</v>
      </c>
      <c r="G250" s="39">
        <f t="shared" si="35"/>
        <v>671.00614524317928</v>
      </c>
      <c r="H250" s="39">
        <f t="shared" si="36"/>
        <v>15.64924806851759</v>
      </c>
      <c r="I250" s="66">
        <f t="shared" si="37"/>
        <v>686.65539331169691</v>
      </c>
      <c r="J250" s="81">
        <f t="shared" si="38"/>
        <v>-115.74089027365953</v>
      </c>
      <c r="K250" s="37">
        <f t="shared" si="39"/>
        <v>570.91450303803742</v>
      </c>
      <c r="L250" s="37">
        <f t="shared" si="40"/>
        <v>2140304.8609525594</v>
      </c>
      <c r="M250" s="37">
        <f t="shared" si="41"/>
        <v>1779540.5059695626</v>
      </c>
      <c r="N250" s="41">
        <f>'jan-feb'!M250</f>
        <v>707014.32762608014</v>
      </c>
      <c r="O250" s="41">
        <f t="shared" si="42"/>
        <v>1072526.1783434823</v>
      </c>
      <c r="Q250" s="4"/>
      <c r="R250" s="4"/>
      <c r="S250" s="4"/>
      <c r="T250" s="4"/>
    </row>
    <row r="251" spans="1:20" s="34" customFormat="1" x14ac:dyDescent="0.2">
      <c r="A251" s="33">
        <v>4616</v>
      </c>
      <c r="B251" s="34" t="s">
        <v>233</v>
      </c>
      <c r="C251" s="36">
        <v>33478985</v>
      </c>
      <c r="D251" s="36">
        <f>jan!D251</f>
        <v>2883</v>
      </c>
      <c r="E251" s="37">
        <f t="shared" si="33"/>
        <v>11612.551161984044</v>
      </c>
      <c r="F251" s="38">
        <f t="shared" si="34"/>
        <v>1.0816142998658034</v>
      </c>
      <c r="G251" s="39">
        <f t="shared" si="35"/>
        <v>-525.74206879036501</v>
      </c>
      <c r="H251" s="39">
        <f t="shared" si="36"/>
        <v>0</v>
      </c>
      <c r="I251" s="66">
        <f t="shared" si="37"/>
        <v>-525.74206879036501</v>
      </c>
      <c r="J251" s="81">
        <f t="shared" si="38"/>
        <v>-115.74089027365953</v>
      </c>
      <c r="K251" s="37">
        <f t="shared" si="39"/>
        <v>-641.4829590640245</v>
      </c>
      <c r="L251" s="37">
        <f t="shared" si="40"/>
        <v>-1515714.3843226223</v>
      </c>
      <c r="M251" s="37">
        <f t="shared" si="41"/>
        <v>-1849395.3709815827</v>
      </c>
      <c r="N251" s="41">
        <f>'jan-feb'!M251</f>
        <v>211777.96366570093</v>
      </c>
      <c r="O251" s="41">
        <f t="shared" si="42"/>
        <v>-2061173.3346472837</v>
      </c>
      <c r="Q251" s="4"/>
      <c r="R251" s="4"/>
      <c r="S251" s="4"/>
      <c r="T251" s="4"/>
    </row>
    <row r="252" spans="1:20" s="34" customFormat="1" x14ac:dyDescent="0.2">
      <c r="A252" s="33">
        <v>4617</v>
      </c>
      <c r="B252" s="34" t="s">
        <v>234</v>
      </c>
      <c r="C252" s="36">
        <v>128277415</v>
      </c>
      <c r="D252" s="36">
        <f>jan!D252</f>
        <v>13017</v>
      </c>
      <c r="E252" s="37">
        <f t="shared" si="33"/>
        <v>9854.6066682031196</v>
      </c>
      <c r="F252" s="38">
        <f t="shared" si="34"/>
        <v>0.91787612757955661</v>
      </c>
      <c r="G252" s="39">
        <f t="shared" si="35"/>
        <v>529.02462747818936</v>
      </c>
      <c r="H252" s="39">
        <f t="shared" si="36"/>
        <v>0</v>
      </c>
      <c r="I252" s="66">
        <f t="shared" si="37"/>
        <v>529.02462747818936</v>
      </c>
      <c r="J252" s="81">
        <f t="shared" si="38"/>
        <v>-115.74089027365953</v>
      </c>
      <c r="K252" s="37">
        <f t="shared" si="39"/>
        <v>413.28373720452981</v>
      </c>
      <c r="L252" s="37">
        <f t="shared" si="40"/>
        <v>6886313.5758835906</v>
      </c>
      <c r="M252" s="37">
        <f t="shared" si="41"/>
        <v>5379714.407191365</v>
      </c>
      <c r="N252" s="41">
        <f>'jan-feb'!M252</f>
        <v>-4922084.7817424769</v>
      </c>
      <c r="O252" s="41">
        <f t="shared" si="42"/>
        <v>10301799.188933842</v>
      </c>
      <c r="Q252" s="4"/>
      <c r="R252" s="4"/>
      <c r="S252" s="4"/>
      <c r="T252" s="4"/>
    </row>
    <row r="253" spans="1:20" s="34" customFormat="1" x14ac:dyDescent="0.2">
      <c r="A253" s="33">
        <v>4618</v>
      </c>
      <c r="B253" s="34" t="s">
        <v>235</v>
      </c>
      <c r="C253" s="36">
        <v>127636211</v>
      </c>
      <c r="D253" s="36">
        <f>jan!D253</f>
        <v>10881</v>
      </c>
      <c r="E253" s="37">
        <f t="shared" si="33"/>
        <v>11730.191250804153</v>
      </c>
      <c r="F253" s="38">
        <f t="shared" si="34"/>
        <v>1.0925715133609621</v>
      </c>
      <c r="G253" s="39">
        <f t="shared" si="35"/>
        <v>-596.32612208243074</v>
      </c>
      <c r="H253" s="39">
        <f t="shared" si="36"/>
        <v>0</v>
      </c>
      <c r="I253" s="66">
        <f t="shared" si="37"/>
        <v>-596.32612208243074</v>
      </c>
      <c r="J253" s="81">
        <f t="shared" si="38"/>
        <v>-115.74089027365953</v>
      </c>
      <c r="K253" s="37">
        <f t="shared" si="39"/>
        <v>-712.06701235609023</v>
      </c>
      <c r="L253" s="37">
        <f t="shared" si="40"/>
        <v>-6488624.5343789291</v>
      </c>
      <c r="M253" s="37">
        <f t="shared" si="41"/>
        <v>-7748001.1614466179</v>
      </c>
      <c r="N253" s="41">
        <f>'jan-feb'!M253</f>
        <v>-12347165.575842351</v>
      </c>
      <c r="O253" s="41">
        <f t="shared" si="42"/>
        <v>4599164.4143957328</v>
      </c>
      <c r="Q253" s="4"/>
      <c r="R253" s="4"/>
      <c r="S253" s="4"/>
      <c r="T253" s="4"/>
    </row>
    <row r="254" spans="1:20" s="34" customFormat="1" x14ac:dyDescent="0.2">
      <c r="A254" s="33">
        <v>4619</v>
      </c>
      <c r="B254" s="34" t="s">
        <v>236</v>
      </c>
      <c r="C254" s="36">
        <v>21195685</v>
      </c>
      <c r="D254" s="36">
        <f>jan!D254</f>
        <v>937</v>
      </c>
      <c r="E254" s="37">
        <f t="shared" si="33"/>
        <v>22620.795090715048</v>
      </c>
      <c r="F254" s="38">
        <f t="shared" si="34"/>
        <v>2.1069423163920247</v>
      </c>
      <c r="G254" s="39">
        <f t="shared" si="35"/>
        <v>-7130.6884260289671</v>
      </c>
      <c r="H254" s="39">
        <f t="shared" si="36"/>
        <v>0</v>
      </c>
      <c r="I254" s="66">
        <f t="shared" si="37"/>
        <v>-7130.6884260289671</v>
      </c>
      <c r="J254" s="81">
        <f t="shared" si="38"/>
        <v>-115.74089027365953</v>
      </c>
      <c r="K254" s="37">
        <f t="shared" si="39"/>
        <v>-7246.4293163026268</v>
      </c>
      <c r="L254" s="37">
        <f t="shared" si="40"/>
        <v>-6681455.055189142</v>
      </c>
      <c r="M254" s="37">
        <f t="shared" si="41"/>
        <v>-6789904.2693755617</v>
      </c>
      <c r="N254" s="41">
        <f>'jan-feb'!M254</f>
        <v>-7562906.4802099327</v>
      </c>
      <c r="O254" s="41">
        <f t="shared" si="42"/>
        <v>773002.21083437093</v>
      </c>
      <c r="Q254" s="4"/>
      <c r="R254" s="4"/>
      <c r="S254" s="4"/>
      <c r="T254" s="4"/>
    </row>
    <row r="255" spans="1:20" s="34" customFormat="1" x14ac:dyDescent="0.2">
      <c r="A255" s="33">
        <v>4620</v>
      </c>
      <c r="B255" s="34" t="s">
        <v>237</v>
      </c>
      <c r="C255" s="36">
        <v>13214525</v>
      </c>
      <c r="D255" s="36">
        <f>jan!D255</f>
        <v>1051</v>
      </c>
      <c r="E255" s="37">
        <f t="shared" si="33"/>
        <v>12573.287345385348</v>
      </c>
      <c r="F255" s="38">
        <f t="shared" si="34"/>
        <v>1.1710990289206207</v>
      </c>
      <c r="G255" s="39">
        <f t="shared" si="35"/>
        <v>-1102.1837788311477</v>
      </c>
      <c r="H255" s="39">
        <f t="shared" si="36"/>
        <v>0</v>
      </c>
      <c r="I255" s="66">
        <f t="shared" si="37"/>
        <v>-1102.1837788311477</v>
      </c>
      <c r="J255" s="81">
        <f t="shared" si="38"/>
        <v>-115.74089027365953</v>
      </c>
      <c r="K255" s="37">
        <f t="shared" si="39"/>
        <v>-1217.9246691048072</v>
      </c>
      <c r="L255" s="37">
        <f t="shared" si="40"/>
        <v>-1158395.1515515363</v>
      </c>
      <c r="M255" s="37">
        <f t="shared" si="41"/>
        <v>-1280038.8272291524</v>
      </c>
      <c r="N255" s="41">
        <f>'jan-feb'!M255</f>
        <v>-2190930.5900753899</v>
      </c>
      <c r="O255" s="41">
        <f t="shared" si="42"/>
        <v>910891.76284623751</v>
      </c>
      <c r="Q255" s="4"/>
      <c r="R255" s="4"/>
      <c r="S255" s="4"/>
      <c r="T255" s="4"/>
    </row>
    <row r="256" spans="1:20" s="34" customFormat="1" x14ac:dyDescent="0.2">
      <c r="A256" s="33">
        <v>4621</v>
      </c>
      <c r="B256" s="34" t="s">
        <v>238</v>
      </c>
      <c r="C256" s="36">
        <v>150618728</v>
      </c>
      <c r="D256" s="36">
        <f>jan!D256</f>
        <v>15875</v>
      </c>
      <c r="E256" s="37">
        <f t="shared" si="33"/>
        <v>9487.7938897637796</v>
      </c>
      <c r="F256" s="38">
        <f t="shared" si="34"/>
        <v>0.88371051306477755</v>
      </c>
      <c r="G256" s="39">
        <f t="shared" si="35"/>
        <v>749.1122945417934</v>
      </c>
      <c r="H256" s="39">
        <f t="shared" si="36"/>
        <v>61.211168492709106</v>
      </c>
      <c r="I256" s="66">
        <f t="shared" si="37"/>
        <v>810.32346303450254</v>
      </c>
      <c r="J256" s="81">
        <f t="shared" si="38"/>
        <v>-115.74089027365953</v>
      </c>
      <c r="K256" s="37">
        <f t="shared" si="39"/>
        <v>694.58257276084305</v>
      </c>
      <c r="L256" s="37">
        <f t="shared" si="40"/>
        <v>12863884.975672727</v>
      </c>
      <c r="M256" s="37">
        <f t="shared" si="41"/>
        <v>11026498.342578383</v>
      </c>
      <c r="N256" s="41">
        <f>'jan-feb'!M256</f>
        <v>1540286.3832095037</v>
      </c>
      <c r="O256" s="41">
        <f t="shared" si="42"/>
        <v>9486211.959368879</v>
      </c>
      <c r="Q256" s="4"/>
      <c r="R256" s="4"/>
      <c r="S256" s="4"/>
      <c r="T256" s="4"/>
    </row>
    <row r="257" spans="1:20" s="34" customFormat="1" x14ac:dyDescent="0.2">
      <c r="A257" s="33">
        <v>4622</v>
      </c>
      <c r="B257" s="34" t="s">
        <v>239</v>
      </c>
      <c r="C257" s="36">
        <v>79808013</v>
      </c>
      <c r="D257" s="36">
        <f>jan!D257</f>
        <v>8497</v>
      </c>
      <c r="E257" s="37">
        <f t="shared" si="33"/>
        <v>9392.4929975285395</v>
      </c>
      <c r="F257" s="38">
        <f t="shared" si="34"/>
        <v>0.87483401328503452</v>
      </c>
      <c r="G257" s="39">
        <f t="shared" si="35"/>
        <v>806.29282988293744</v>
      </c>
      <c r="H257" s="39">
        <f t="shared" si="36"/>
        <v>94.566480775043146</v>
      </c>
      <c r="I257" s="66">
        <f t="shared" si="37"/>
        <v>900.85931065798059</v>
      </c>
      <c r="J257" s="81">
        <f t="shared" si="38"/>
        <v>-115.74089027365953</v>
      </c>
      <c r="K257" s="37">
        <f t="shared" si="39"/>
        <v>785.1184203843211</v>
      </c>
      <c r="L257" s="37">
        <f t="shared" si="40"/>
        <v>7654601.5626608608</v>
      </c>
      <c r="M257" s="37">
        <f t="shared" si="41"/>
        <v>6671151.2180055762</v>
      </c>
      <c r="N257" s="41">
        <f>'jan-feb'!M257</f>
        <v>1918639.5708177101</v>
      </c>
      <c r="O257" s="41">
        <f t="shared" si="42"/>
        <v>4752511.6471878663</v>
      </c>
      <c r="Q257" s="4"/>
      <c r="R257" s="4"/>
      <c r="S257" s="4"/>
      <c r="T257" s="4"/>
    </row>
    <row r="258" spans="1:20" s="34" customFormat="1" x14ac:dyDescent="0.2">
      <c r="A258" s="33">
        <v>4623</v>
      </c>
      <c r="B258" s="34" t="s">
        <v>240</v>
      </c>
      <c r="C258" s="36">
        <v>23932869</v>
      </c>
      <c r="D258" s="36">
        <f>jan!D258</f>
        <v>2501</v>
      </c>
      <c r="E258" s="37">
        <f t="shared" si="33"/>
        <v>9569.3198720511791</v>
      </c>
      <c r="F258" s="38">
        <f t="shared" si="34"/>
        <v>0.89130399248395387</v>
      </c>
      <c r="G258" s="39">
        <f t="shared" si="35"/>
        <v>700.19670516935366</v>
      </c>
      <c r="H258" s="39">
        <f t="shared" si="36"/>
        <v>32.677074692119277</v>
      </c>
      <c r="I258" s="66">
        <f t="shared" si="37"/>
        <v>732.87377986147294</v>
      </c>
      <c r="J258" s="81">
        <f t="shared" si="38"/>
        <v>-115.74089027365953</v>
      </c>
      <c r="K258" s="37">
        <f t="shared" si="39"/>
        <v>617.13288958781345</v>
      </c>
      <c r="L258" s="37">
        <f t="shared" si="40"/>
        <v>1832917.3234335438</v>
      </c>
      <c r="M258" s="37">
        <f t="shared" si="41"/>
        <v>1543449.3568591215</v>
      </c>
      <c r="N258" s="41">
        <f>'jan-feb'!M258</f>
        <v>-195038.06467987518</v>
      </c>
      <c r="O258" s="41">
        <f t="shared" si="42"/>
        <v>1738487.4215389967</v>
      </c>
      <c r="Q258" s="4"/>
      <c r="R258" s="4"/>
      <c r="S258" s="4"/>
      <c r="T258" s="4"/>
    </row>
    <row r="259" spans="1:20" s="34" customFormat="1" x14ac:dyDescent="0.2">
      <c r="A259" s="33">
        <v>4624</v>
      </c>
      <c r="B259" s="34" t="s">
        <v>407</v>
      </c>
      <c r="C259" s="36">
        <v>245625649</v>
      </c>
      <c r="D259" s="36">
        <f>jan!D259</f>
        <v>25213</v>
      </c>
      <c r="E259" s="37">
        <f t="shared" si="33"/>
        <v>9742.0239162336893</v>
      </c>
      <c r="F259" s="38">
        <f t="shared" si="34"/>
        <v>0.90738996370825997</v>
      </c>
      <c r="G259" s="39">
        <f t="shared" si="35"/>
        <v>596.57427865984755</v>
      </c>
      <c r="H259" s="39">
        <f t="shared" si="36"/>
        <v>0</v>
      </c>
      <c r="I259" s="66">
        <f t="shared" si="37"/>
        <v>596.57427865984755</v>
      </c>
      <c r="J259" s="81">
        <f t="shared" si="38"/>
        <v>-115.74089027365953</v>
      </c>
      <c r="K259" s="37">
        <f t="shared" si="39"/>
        <v>480.83338838618801</v>
      </c>
      <c r="L259" s="37">
        <f t="shared" si="40"/>
        <v>15041427.287850736</v>
      </c>
      <c r="M259" s="37">
        <f t="shared" si="41"/>
        <v>12123252.221380958</v>
      </c>
      <c r="N259" s="41">
        <f>'jan-feb'!M259</f>
        <v>3528176.5347566172</v>
      </c>
      <c r="O259" s="41">
        <f t="shared" si="42"/>
        <v>8595075.6866243407</v>
      </c>
      <c r="Q259" s="4"/>
      <c r="R259" s="4"/>
      <c r="S259" s="4"/>
      <c r="T259" s="4"/>
    </row>
    <row r="260" spans="1:20" s="34" customFormat="1" x14ac:dyDescent="0.2">
      <c r="A260" s="33">
        <v>4625</v>
      </c>
      <c r="B260" s="34" t="s">
        <v>241</v>
      </c>
      <c r="C260" s="36">
        <v>105912699</v>
      </c>
      <c r="D260" s="36">
        <f>jan!D260</f>
        <v>5283</v>
      </c>
      <c r="E260" s="37">
        <f t="shared" si="33"/>
        <v>20047.832481544578</v>
      </c>
      <c r="F260" s="38">
        <f t="shared" si="34"/>
        <v>1.8672918629921422</v>
      </c>
      <c r="G260" s="39">
        <f t="shared" si="35"/>
        <v>-5586.9108605266856</v>
      </c>
      <c r="H260" s="39">
        <f t="shared" si="36"/>
        <v>0</v>
      </c>
      <c r="I260" s="66">
        <f t="shared" si="37"/>
        <v>-5586.9108605266856</v>
      </c>
      <c r="J260" s="81">
        <f t="shared" si="38"/>
        <v>-115.74089027365953</v>
      </c>
      <c r="K260" s="37">
        <f t="shared" si="39"/>
        <v>-5702.6517508003453</v>
      </c>
      <c r="L260" s="37">
        <f t="shared" si="40"/>
        <v>-29515650.07616248</v>
      </c>
      <c r="M260" s="37">
        <f t="shared" si="41"/>
        <v>-30127109.199478224</v>
      </c>
      <c r="N260" s="41">
        <f>'jan-feb'!M260</f>
        <v>-21058106.959817588</v>
      </c>
      <c r="O260" s="41">
        <f t="shared" si="42"/>
        <v>-9069002.2396606356</v>
      </c>
      <c r="Q260" s="4"/>
      <c r="R260" s="4"/>
      <c r="S260" s="4"/>
      <c r="T260" s="4"/>
    </row>
    <row r="261" spans="1:20" s="34" customFormat="1" x14ac:dyDescent="0.2">
      <c r="A261" s="33">
        <v>4626</v>
      </c>
      <c r="B261" s="34" t="s">
        <v>246</v>
      </c>
      <c r="C261" s="36">
        <v>379687163</v>
      </c>
      <c r="D261" s="36">
        <f>jan!D261</f>
        <v>39032</v>
      </c>
      <c r="E261" s="37">
        <f t="shared" si="33"/>
        <v>9727.586672473868</v>
      </c>
      <c r="F261" s="38">
        <f t="shared" si="34"/>
        <v>0.90604525236245415</v>
      </c>
      <c r="G261" s="39">
        <f t="shared" si="35"/>
        <v>605.23662491574032</v>
      </c>
      <c r="H261" s="39">
        <f t="shared" si="36"/>
        <v>0</v>
      </c>
      <c r="I261" s="66">
        <f t="shared" si="37"/>
        <v>605.23662491574032</v>
      </c>
      <c r="J261" s="81">
        <f t="shared" si="38"/>
        <v>-115.74089027365953</v>
      </c>
      <c r="K261" s="37">
        <f t="shared" si="39"/>
        <v>489.49573464208078</v>
      </c>
      <c r="L261" s="37">
        <f t="shared" si="40"/>
        <v>23623595.943711177</v>
      </c>
      <c r="M261" s="37">
        <f t="shared" si="41"/>
        <v>19105997.514549699</v>
      </c>
      <c r="N261" s="41">
        <f>'jan-feb'!M261</f>
        <v>5480563.2397501348</v>
      </c>
      <c r="O261" s="41">
        <f t="shared" si="42"/>
        <v>13625434.274799563</v>
      </c>
      <c r="Q261" s="4"/>
      <c r="R261" s="4"/>
      <c r="S261" s="4"/>
      <c r="T261" s="4"/>
    </row>
    <row r="262" spans="1:20" s="34" customFormat="1" x14ac:dyDescent="0.2">
      <c r="A262" s="33">
        <v>4627</v>
      </c>
      <c r="B262" s="34" t="s">
        <v>242</v>
      </c>
      <c r="C262" s="36">
        <v>267700743</v>
      </c>
      <c r="D262" s="36">
        <f>jan!D262</f>
        <v>29816</v>
      </c>
      <c r="E262" s="37">
        <f t="shared" si="33"/>
        <v>8978.4257781057149</v>
      </c>
      <c r="F262" s="38">
        <f t="shared" si="34"/>
        <v>0.836267033524415</v>
      </c>
      <c r="G262" s="39">
        <f t="shared" si="35"/>
        <v>1054.7331615366322</v>
      </c>
      <c r="H262" s="39">
        <f t="shared" si="36"/>
        <v>239.49000757303173</v>
      </c>
      <c r="I262" s="66">
        <f t="shared" si="37"/>
        <v>1294.223169109664</v>
      </c>
      <c r="J262" s="81">
        <f t="shared" si="38"/>
        <v>-115.74089027365953</v>
      </c>
      <c r="K262" s="37">
        <f t="shared" si="39"/>
        <v>1178.4822788360045</v>
      </c>
      <c r="L262" s="37">
        <f t="shared" si="40"/>
        <v>38588558.010173745</v>
      </c>
      <c r="M262" s="37">
        <f t="shared" si="41"/>
        <v>35137627.625774309</v>
      </c>
      <c r="N262" s="41">
        <f>'jan-feb'!M262</f>
        <v>13036664.08231918</v>
      </c>
      <c r="O262" s="41">
        <f t="shared" si="42"/>
        <v>22100963.543455131</v>
      </c>
      <c r="Q262" s="4"/>
      <c r="R262" s="4"/>
      <c r="S262" s="4"/>
      <c r="T262" s="4"/>
    </row>
    <row r="263" spans="1:20" s="34" customFormat="1" x14ac:dyDescent="0.2">
      <c r="A263" s="33">
        <v>4628</v>
      </c>
      <c r="B263" s="34" t="s">
        <v>243</v>
      </c>
      <c r="C263" s="36">
        <v>38596461</v>
      </c>
      <c r="D263" s="36">
        <f>jan!D263</f>
        <v>3867</v>
      </c>
      <c r="E263" s="37">
        <f t="shared" si="33"/>
        <v>9980.9829325058181</v>
      </c>
      <c r="F263" s="38">
        <f t="shared" si="34"/>
        <v>0.92964704447169499</v>
      </c>
      <c r="G263" s="39">
        <f t="shared" si="35"/>
        <v>453.19886889657027</v>
      </c>
      <c r="H263" s="39">
        <f t="shared" si="36"/>
        <v>0</v>
      </c>
      <c r="I263" s="66">
        <f t="shared" si="37"/>
        <v>453.19886889657027</v>
      </c>
      <c r="J263" s="81">
        <f t="shared" si="38"/>
        <v>-115.74089027365953</v>
      </c>
      <c r="K263" s="37">
        <f t="shared" si="39"/>
        <v>337.45797862291073</v>
      </c>
      <c r="L263" s="37">
        <f t="shared" si="40"/>
        <v>1752520.0260230373</v>
      </c>
      <c r="M263" s="37">
        <f t="shared" si="41"/>
        <v>1304950.0033347958</v>
      </c>
      <c r="N263" s="41">
        <f>'jan-feb'!M263</f>
        <v>-2136508.7109624459</v>
      </c>
      <c r="O263" s="41">
        <f t="shared" si="42"/>
        <v>3441458.7142972415</v>
      </c>
      <c r="Q263" s="4"/>
      <c r="R263" s="4"/>
      <c r="S263" s="4"/>
      <c r="T263" s="4"/>
    </row>
    <row r="264" spans="1:20" s="34" customFormat="1" x14ac:dyDescent="0.2">
      <c r="A264" s="33">
        <v>4629</v>
      </c>
      <c r="B264" s="34" t="s">
        <v>244</v>
      </c>
      <c r="C264" s="36">
        <v>12052969</v>
      </c>
      <c r="D264" s="36">
        <f>jan!D264</f>
        <v>378</v>
      </c>
      <c r="E264" s="37">
        <f t="shared" si="33"/>
        <v>31886.161375661377</v>
      </c>
      <c r="F264" s="38">
        <f t="shared" si="34"/>
        <v>2.969935514656671</v>
      </c>
      <c r="G264" s="39">
        <f t="shared" si="35"/>
        <v>-12689.908196996765</v>
      </c>
      <c r="H264" s="39">
        <f t="shared" si="36"/>
        <v>0</v>
      </c>
      <c r="I264" s="66">
        <f t="shared" si="37"/>
        <v>-12689.908196996765</v>
      </c>
      <c r="J264" s="81">
        <f t="shared" si="38"/>
        <v>-115.74089027365953</v>
      </c>
      <c r="K264" s="37">
        <f t="shared" si="39"/>
        <v>-12805.649087270423</v>
      </c>
      <c r="L264" s="37">
        <f t="shared" si="40"/>
        <v>-4796785.2984647769</v>
      </c>
      <c r="M264" s="37">
        <f t="shared" si="41"/>
        <v>-4840535.3549882201</v>
      </c>
      <c r="N264" s="41">
        <f>'jan-feb'!M264</f>
        <v>-4689133.6274486165</v>
      </c>
      <c r="O264" s="41">
        <f t="shared" si="42"/>
        <v>-151401.7275396036</v>
      </c>
      <c r="Q264" s="4"/>
      <c r="R264" s="4"/>
      <c r="S264" s="4"/>
      <c r="T264" s="4"/>
    </row>
    <row r="265" spans="1:20" s="34" customFormat="1" x14ac:dyDescent="0.2">
      <c r="A265" s="33">
        <v>4630</v>
      </c>
      <c r="B265" s="34" t="s">
        <v>245</v>
      </c>
      <c r="C265" s="36">
        <v>68435726</v>
      </c>
      <c r="D265" s="36">
        <f>jan!D265</f>
        <v>8131</v>
      </c>
      <c r="E265" s="37">
        <f t="shared" ref="E265:E328" si="43">(C265)/D265</f>
        <v>8416.643217316443</v>
      </c>
      <c r="F265" s="38">
        <f t="shared" ref="F265:F328" si="44">IF(ISNUMBER(C265),E265/E$365,"")</f>
        <v>0.7839415761215569</v>
      </c>
      <c r="G265" s="39">
        <f t="shared" ref="G265:G328" si="45">(E$365-E265)*0.6</f>
        <v>1391.8026980101952</v>
      </c>
      <c r="H265" s="39">
        <f t="shared" ref="H265:H328" si="46">IF(E265&gt;=E$365*0.9,0,IF(E265&lt;0.9*E$365,(E$365*0.9-E265)*0.35))</f>
        <v>436.11390384927688</v>
      </c>
      <c r="I265" s="66">
        <f t="shared" ref="I265:I328" si="47">G265+H265</f>
        <v>1827.9166018594719</v>
      </c>
      <c r="J265" s="81">
        <f t="shared" ref="J265:J328" si="48">I$367</f>
        <v>-115.74089027365953</v>
      </c>
      <c r="K265" s="37">
        <f t="shared" ref="K265:K328" si="49">I265+J265</f>
        <v>1712.1757115858125</v>
      </c>
      <c r="L265" s="37">
        <f t="shared" ref="L265:L328" si="50">(I265*D265)</f>
        <v>14862789.889719367</v>
      </c>
      <c r="M265" s="37">
        <f t="shared" ref="M265:M328" si="51">(K265*D265)</f>
        <v>13921700.710904241</v>
      </c>
      <c r="N265" s="41">
        <f>'jan-feb'!M265</f>
        <v>6093366.9536637096</v>
      </c>
      <c r="O265" s="41">
        <f t="shared" ref="O265:O328" si="52">M265-N265</f>
        <v>7828333.757240531</v>
      </c>
      <c r="Q265" s="4"/>
      <c r="R265" s="4"/>
      <c r="S265" s="4"/>
      <c r="T265" s="4"/>
    </row>
    <row r="266" spans="1:20" s="34" customFormat="1" x14ac:dyDescent="0.2">
      <c r="A266" s="33">
        <v>4631</v>
      </c>
      <c r="B266" s="34" t="s">
        <v>408</v>
      </c>
      <c r="C266" s="36">
        <v>272296114</v>
      </c>
      <c r="D266" s="36">
        <f>jan!D266</f>
        <v>29593</v>
      </c>
      <c r="E266" s="37">
        <f t="shared" si="43"/>
        <v>9201.3690399756706</v>
      </c>
      <c r="F266" s="38">
        <f t="shared" si="44"/>
        <v>0.85703237756756412</v>
      </c>
      <c r="G266" s="39">
        <f t="shared" si="45"/>
        <v>920.96720441465868</v>
      </c>
      <c r="H266" s="39">
        <f t="shared" si="46"/>
        <v>161.45986591854725</v>
      </c>
      <c r="I266" s="66">
        <f t="shared" si="47"/>
        <v>1082.4270703332058</v>
      </c>
      <c r="J266" s="81">
        <f t="shared" si="48"/>
        <v>-115.74089027365953</v>
      </c>
      <c r="K266" s="37">
        <f t="shared" si="49"/>
        <v>966.68618005954636</v>
      </c>
      <c r="L266" s="37">
        <f t="shared" si="50"/>
        <v>32032264.292370562</v>
      </c>
      <c r="M266" s="37">
        <f t="shared" si="51"/>
        <v>28607144.126502156</v>
      </c>
      <c r="N266" s="41">
        <f>'jan-feb'!M266</f>
        <v>13247718.063112803</v>
      </c>
      <c r="O266" s="41">
        <f t="shared" si="52"/>
        <v>15359426.063389353</v>
      </c>
      <c r="Q266" s="4"/>
      <c r="R266" s="4"/>
      <c r="S266" s="4"/>
      <c r="T266" s="4"/>
    </row>
    <row r="267" spans="1:20" s="34" customFormat="1" x14ac:dyDescent="0.2">
      <c r="A267" s="33">
        <v>4632</v>
      </c>
      <c r="B267" s="34" t="s">
        <v>247</v>
      </c>
      <c r="C267" s="36">
        <v>33450242</v>
      </c>
      <c r="D267" s="36">
        <f>jan!D267</f>
        <v>2889</v>
      </c>
      <c r="E267" s="37">
        <f t="shared" si="43"/>
        <v>11578.484596746279</v>
      </c>
      <c r="F267" s="38">
        <f t="shared" si="44"/>
        <v>1.0784412775389693</v>
      </c>
      <c r="G267" s="39">
        <f t="shared" si="45"/>
        <v>-505.30212964770612</v>
      </c>
      <c r="H267" s="39">
        <f t="shared" si="46"/>
        <v>0</v>
      </c>
      <c r="I267" s="66">
        <f t="shared" si="47"/>
        <v>-505.30212964770612</v>
      </c>
      <c r="J267" s="81">
        <f t="shared" si="48"/>
        <v>-115.74089027365953</v>
      </c>
      <c r="K267" s="37">
        <f t="shared" si="49"/>
        <v>-621.04301992136561</v>
      </c>
      <c r="L267" s="37">
        <f t="shared" si="50"/>
        <v>-1459817.852552223</v>
      </c>
      <c r="M267" s="37">
        <f t="shared" si="51"/>
        <v>-1794193.2845528251</v>
      </c>
      <c r="N267" s="41">
        <f>'jan-feb'!M267</f>
        <v>-912607.85264300706</v>
      </c>
      <c r="O267" s="41">
        <f t="shared" si="52"/>
        <v>-881585.43190981809</v>
      </c>
      <c r="Q267" s="4"/>
      <c r="R267" s="4"/>
      <c r="S267" s="4"/>
      <c r="T267" s="4"/>
    </row>
    <row r="268" spans="1:20" s="34" customFormat="1" x14ac:dyDescent="0.2">
      <c r="A268" s="33">
        <v>4633</v>
      </c>
      <c r="B268" s="34" t="s">
        <v>248</v>
      </c>
      <c r="C268" s="36">
        <v>4821074</v>
      </c>
      <c r="D268" s="36">
        <f>jan!D268</f>
        <v>502</v>
      </c>
      <c r="E268" s="37">
        <f t="shared" si="43"/>
        <v>9603.7330677290829</v>
      </c>
      <c r="F268" s="38">
        <f t="shared" si="44"/>
        <v>0.89450930060532119</v>
      </c>
      <c r="G268" s="39">
        <f t="shared" si="45"/>
        <v>679.54878776261137</v>
      </c>
      <c r="H268" s="39">
        <f t="shared" si="46"/>
        <v>20.63245620485295</v>
      </c>
      <c r="I268" s="66">
        <f t="shared" si="47"/>
        <v>700.1812439674643</v>
      </c>
      <c r="J268" s="81">
        <f t="shared" si="48"/>
        <v>-115.74089027365953</v>
      </c>
      <c r="K268" s="37">
        <f t="shared" si="49"/>
        <v>584.44035369380481</v>
      </c>
      <c r="L268" s="37">
        <f t="shared" si="50"/>
        <v>351490.98447166709</v>
      </c>
      <c r="M268" s="37">
        <f t="shared" si="51"/>
        <v>293389.05755428999</v>
      </c>
      <c r="N268" s="41">
        <f>'jan-feb'!M268</f>
        <v>85368.902171412337</v>
      </c>
      <c r="O268" s="41">
        <f t="shared" si="52"/>
        <v>208020.15538287765</v>
      </c>
      <c r="Q268" s="4"/>
      <c r="R268" s="4"/>
      <c r="S268" s="4"/>
      <c r="T268" s="4"/>
    </row>
    <row r="269" spans="1:20" s="34" customFormat="1" x14ac:dyDescent="0.2">
      <c r="A269" s="33">
        <v>4634</v>
      </c>
      <c r="B269" s="34" t="s">
        <v>249</v>
      </c>
      <c r="C269" s="36">
        <v>21840670</v>
      </c>
      <c r="D269" s="36">
        <f>jan!D269</f>
        <v>1629</v>
      </c>
      <c r="E269" s="37">
        <f t="shared" si="43"/>
        <v>13407.409453652548</v>
      </c>
      <c r="F269" s="38">
        <f t="shared" si="44"/>
        <v>1.2487906909465791</v>
      </c>
      <c r="G269" s="39">
        <f t="shared" si="45"/>
        <v>-1602.6570437914677</v>
      </c>
      <c r="H269" s="39">
        <f t="shared" si="46"/>
        <v>0</v>
      </c>
      <c r="I269" s="66">
        <f t="shared" si="47"/>
        <v>-1602.6570437914677</v>
      </c>
      <c r="J269" s="81">
        <f t="shared" si="48"/>
        <v>-115.74089027365953</v>
      </c>
      <c r="K269" s="37">
        <f t="shared" si="49"/>
        <v>-1718.3979340651272</v>
      </c>
      <c r="L269" s="37">
        <f t="shared" si="50"/>
        <v>-2610728.3243363011</v>
      </c>
      <c r="M269" s="37">
        <f t="shared" si="51"/>
        <v>-2799270.2345920922</v>
      </c>
      <c r="N269" s="41">
        <f>'jan-feb'!M269</f>
        <v>-3274283.6278142803</v>
      </c>
      <c r="O269" s="41">
        <f t="shared" si="52"/>
        <v>475013.39322218811</v>
      </c>
      <c r="Q269" s="4"/>
      <c r="R269" s="4"/>
      <c r="S269" s="4"/>
      <c r="T269" s="4"/>
    </row>
    <row r="270" spans="1:20" s="34" customFormat="1" x14ac:dyDescent="0.2">
      <c r="A270" s="33">
        <v>4635</v>
      </c>
      <c r="B270" s="34" t="s">
        <v>250</v>
      </c>
      <c r="C270" s="36">
        <v>25701037</v>
      </c>
      <c r="D270" s="36">
        <f>jan!D270</f>
        <v>2230</v>
      </c>
      <c r="E270" s="37">
        <f t="shared" si="43"/>
        <v>11525.128699551569</v>
      </c>
      <c r="F270" s="38">
        <f t="shared" si="44"/>
        <v>1.0734716114782596</v>
      </c>
      <c r="G270" s="39">
        <f t="shared" si="45"/>
        <v>-473.28859133088042</v>
      </c>
      <c r="H270" s="39">
        <f t="shared" si="46"/>
        <v>0</v>
      </c>
      <c r="I270" s="66">
        <f t="shared" si="47"/>
        <v>-473.28859133088042</v>
      </c>
      <c r="J270" s="81">
        <f t="shared" si="48"/>
        <v>-115.74089027365953</v>
      </c>
      <c r="K270" s="37">
        <f t="shared" si="49"/>
        <v>-589.02948160453991</v>
      </c>
      <c r="L270" s="37">
        <f t="shared" si="50"/>
        <v>-1055433.5586678633</v>
      </c>
      <c r="M270" s="37">
        <f t="shared" si="51"/>
        <v>-1313535.7439781241</v>
      </c>
      <c r="N270" s="41">
        <f>'jan-feb'!M270</f>
        <v>-836664.19473655405</v>
      </c>
      <c r="O270" s="41">
        <f t="shared" si="52"/>
        <v>-476871.54924157006</v>
      </c>
      <c r="Q270" s="4"/>
      <c r="R270" s="4"/>
      <c r="S270" s="4"/>
      <c r="T270" s="4"/>
    </row>
    <row r="271" spans="1:20" s="34" customFormat="1" x14ac:dyDescent="0.2">
      <c r="A271" s="33">
        <v>4636</v>
      </c>
      <c r="B271" s="34" t="s">
        <v>251</v>
      </c>
      <c r="C271" s="36">
        <v>8313864</v>
      </c>
      <c r="D271" s="36">
        <f>jan!D271</f>
        <v>768</v>
      </c>
      <c r="E271" s="37">
        <f t="shared" si="43"/>
        <v>10825.34375</v>
      </c>
      <c r="F271" s="38">
        <f t="shared" si="44"/>
        <v>1.0082923586415791</v>
      </c>
      <c r="G271" s="39">
        <f t="shared" si="45"/>
        <v>-53.417621599938862</v>
      </c>
      <c r="H271" s="39">
        <f t="shared" si="46"/>
        <v>0</v>
      </c>
      <c r="I271" s="66">
        <f t="shared" si="47"/>
        <v>-53.417621599938862</v>
      </c>
      <c r="J271" s="81">
        <f t="shared" si="48"/>
        <v>-115.74089027365953</v>
      </c>
      <c r="K271" s="37">
        <f t="shared" si="49"/>
        <v>-169.1585118735984</v>
      </c>
      <c r="L271" s="37">
        <f t="shared" si="50"/>
        <v>-41024.733388753048</v>
      </c>
      <c r="M271" s="37">
        <f t="shared" si="51"/>
        <v>-129913.73711892357</v>
      </c>
      <c r="N271" s="41">
        <f>'jan-feb'!M271</f>
        <v>-294680.48751465196</v>
      </c>
      <c r="O271" s="41">
        <f t="shared" si="52"/>
        <v>164766.75039572839</v>
      </c>
      <c r="Q271" s="4"/>
      <c r="R271" s="4"/>
      <c r="S271" s="4"/>
      <c r="T271" s="4"/>
    </row>
    <row r="272" spans="1:20" s="34" customFormat="1" x14ac:dyDescent="0.2">
      <c r="A272" s="33">
        <v>4637</v>
      </c>
      <c r="B272" s="34" t="s">
        <v>252</v>
      </c>
      <c r="C272" s="36">
        <v>14475614</v>
      </c>
      <c r="D272" s="36">
        <f>jan!D272</f>
        <v>1290</v>
      </c>
      <c r="E272" s="37">
        <f t="shared" si="43"/>
        <v>11221.406201550388</v>
      </c>
      <c r="F272" s="38">
        <f t="shared" si="44"/>
        <v>1.0451823413216308</v>
      </c>
      <c r="G272" s="39">
        <f t="shared" si="45"/>
        <v>-291.05509253017152</v>
      </c>
      <c r="H272" s="39">
        <f t="shared" si="46"/>
        <v>0</v>
      </c>
      <c r="I272" s="66">
        <f t="shared" si="47"/>
        <v>-291.05509253017152</v>
      </c>
      <c r="J272" s="81">
        <f t="shared" si="48"/>
        <v>-115.74089027365953</v>
      </c>
      <c r="K272" s="37">
        <f t="shared" si="49"/>
        <v>-406.79598280383107</v>
      </c>
      <c r="L272" s="37">
        <f t="shared" si="50"/>
        <v>-375461.06936392124</v>
      </c>
      <c r="M272" s="37">
        <f t="shared" si="51"/>
        <v>-524766.81781694212</v>
      </c>
      <c r="N272" s="41">
        <f>'jan-feb'!M272</f>
        <v>-691137.30637226673</v>
      </c>
      <c r="O272" s="41">
        <f t="shared" si="52"/>
        <v>166370.48855532461</v>
      </c>
      <c r="Q272" s="4"/>
      <c r="R272" s="4"/>
      <c r="S272" s="4"/>
      <c r="T272" s="4"/>
    </row>
    <row r="273" spans="1:20" s="34" customFormat="1" x14ac:dyDescent="0.2">
      <c r="A273" s="33">
        <v>4638</v>
      </c>
      <c r="B273" s="34" t="s">
        <v>253</v>
      </c>
      <c r="C273" s="36">
        <v>44188872</v>
      </c>
      <c r="D273" s="36">
        <f>jan!D273</f>
        <v>3965</v>
      </c>
      <c r="E273" s="37">
        <f t="shared" si="43"/>
        <v>11144.734426229508</v>
      </c>
      <c r="F273" s="38">
        <f t="shared" si="44"/>
        <v>1.0380409916365894</v>
      </c>
      <c r="G273" s="39">
        <f t="shared" si="45"/>
        <v>-245.05202733764381</v>
      </c>
      <c r="H273" s="39">
        <f t="shared" si="46"/>
        <v>0</v>
      </c>
      <c r="I273" s="66">
        <f t="shared" si="47"/>
        <v>-245.05202733764381</v>
      </c>
      <c r="J273" s="81">
        <f t="shared" si="48"/>
        <v>-115.74089027365953</v>
      </c>
      <c r="K273" s="37">
        <f t="shared" si="49"/>
        <v>-360.79291761130332</v>
      </c>
      <c r="L273" s="37">
        <f t="shared" si="50"/>
        <v>-971631.28839375766</v>
      </c>
      <c r="M273" s="37">
        <f t="shared" si="51"/>
        <v>-1430543.9183288177</v>
      </c>
      <c r="N273" s="41">
        <f>'jan-feb'!M273</f>
        <v>-3277079.0440046801</v>
      </c>
      <c r="O273" s="41">
        <f t="shared" si="52"/>
        <v>1846535.1256758624</v>
      </c>
      <c r="Q273" s="4"/>
      <c r="R273" s="4"/>
      <c r="S273" s="4"/>
      <c r="T273" s="4"/>
    </row>
    <row r="274" spans="1:20" s="34" customFormat="1" x14ac:dyDescent="0.2">
      <c r="A274" s="33">
        <v>4639</v>
      </c>
      <c r="B274" s="34" t="s">
        <v>254</v>
      </c>
      <c r="C274" s="36">
        <v>28348455</v>
      </c>
      <c r="D274" s="36">
        <f>jan!D274</f>
        <v>2560</v>
      </c>
      <c r="E274" s="37">
        <f t="shared" si="43"/>
        <v>11073.615234375</v>
      </c>
      <c r="F274" s="38">
        <f t="shared" si="44"/>
        <v>1.0314168197529332</v>
      </c>
      <c r="G274" s="39">
        <f t="shared" si="45"/>
        <v>-202.38051222493885</v>
      </c>
      <c r="H274" s="39">
        <f t="shared" si="46"/>
        <v>0</v>
      </c>
      <c r="I274" s="66">
        <f t="shared" si="47"/>
        <v>-202.38051222493885</v>
      </c>
      <c r="J274" s="81">
        <f t="shared" si="48"/>
        <v>-115.74089027365953</v>
      </c>
      <c r="K274" s="37">
        <f t="shared" si="49"/>
        <v>-318.1214024985984</v>
      </c>
      <c r="L274" s="37">
        <f t="shared" si="50"/>
        <v>-518094.1112958435</v>
      </c>
      <c r="M274" s="37">
        <f t="shared" si="51"/>
        <v>-814390.7903964119</v>
      </c>
      <c r="N274" s="41">
        <f>'jan-feb'!M274</f>
        <v>-2156897.4917155057</v>
      </c>
      <c r="O274" s="41">
        <f t="shared" si="52"/>
        <v>1342506.7013190938</v>
      </c>
      <c r="Q274" s="4"/>
      <c r="R274" s="4"/>
      <c r="S274" s="4"/>
      <c r="T274" s="4"/>
    </row>
    <row r="275" spans="1:20" s="34" customFormat="1" x14ac:dyDescent="0.2">
      <c r="A275" s="33">
        <v>4640</v>
      </c>
      <c r="B275" s="34" t="s">
        <v>255</v>
      </c>
      <c r="C275" s="36">
        <v>110470629</v>
      </c>
      <c r="D275" s="36">
        <f>jan!D275</f>
        <v>12097</v>
      </c>
      <c r="E275" s="37">
        <f t="shared" si="43"/>
        <v>9132.0681987269563</v>
      </c>
      <c r="F275" s="38">
        <f t="shared" si="44"/>
        <v>0.85057757019218527</v>
      </c>
      <c r="G275" s="39">
        <f t="shared" si="45"/>
        <v>962.54770916388725</v>
      </c>
      <c r="H275" s="39">
        <f t="shared" si="46"/>
        <v>185.71516035559725</v>
      </c>
      <c r="I275" s="66">
        <f t="shared" si="47"/>
        <v>1148.2628695194844</v>
      </c>
      <c r="J275" s="81">
        <f t="shared" si="48"/>
        <v>-115.74089027365953</v>
      </c>
      <c r="K275" s="37">
        <f t="shared" si="49"/>
        <v>1032.5219792458249</v>
      </c>
      <c r="L275" s="37">
        <f t="shared" si="50"/>
        <v>13890535.932577202</v>
      </c>
      <c r="M275" s="37">
        <f t="shared" si="51"/>
        <v>12490418.382936744</v>
      </c>
      <c r="N275" s="41">
        <f>'jan-feb'!M275</f>
        <v>4013848.7965895771</v>
      </c>
      <c r="O275" s="41">
        <f t="shared" si="52"/>
        <v>8476569.5863471664</v>
      </c>
      <c r="Q275" s="4"/>
      <c r="R275" s="4"/>
      <c r="S275" s="4"/>
      <c r="T275" s="4"/>
    </row>
    <row r="276" spans="1:20" s="34" customFormat="1" x14ac:dyDescent="0.2">
      <c r="A276" s="33">
        <v>4641</v>
      </c>
      <c r="B276" s="34" t="s">
        <v>256</v>
      </c>
      <c r="C276" s="36">
        <v>18239026</v>
      </c>
      <c r="D276" s="36">
        <f>jan!D276</f>
        <v>1766</v>
      </c>
      <c r="E276" s="37">
        <f t="shared" si="43"/>
        <v>10327.87429218573</v>
      </c>
      <c r="F276" s="38">
        <f t="shared" si="44"/>
        <v>0.96195714152926359</v>
      </c>
      <c r="G276" s="39">
        <f t="shared" si="45"/>
        <v>245.06405308862304</v>
      </c>
      <c r="H276" s="39">
        <f t="shared" si="46"/>
        <v>0</v>
      </c>
      <c r="I276" s="66">
        <f t="shared" si="47"/>
        <v>245.06405308862304</v>
      </c>
      <c r="J276" s="81">
        <f t="shared" si="48"/>
        <v>-115.74089027365953</v>
      </c>
      <c r="K276" s="37">
        <f t="shared" si="49"/>
        <v>129.3231628149635</v>
      </c>
      <c r="L276" s="37">
        <f t="shared" si="50"/>
        <v>432783.11775450828</v>
      </c>
      <c r="M276" s="37">
        <f t="shared" si="51"/>
        <v>228384.70553122554</v>
      </c>
      <c r="N276" s="41">
        <f>'jan-feb'!M276</f>
        <v>-550748.86686311872</v>
      </c>
      <c r="O276" s="41">
        <f t="shared" si="52"/>
        <v>779133.57239434426</v>
      </c>
      <c r="Q276" s="4"/>
      <c r="R276" s="4"/>
      <c r="S276" s="4"/>
      <c r="T276" s="4"/>
    </row>
    <row r="277" spans="1:20" s="34" customFormat="1" x14ac:dyDescent="0.2">
      <c r="A277" s="33">
        <v>4642</v>
      </c>
      <c r="B277" s="34" t="s">
        <v>257</v>
      </c>
      <c r="C277" s="36">
        <v>26337737</v>
      </c>
      <c r="D277" s="36">
        <f>jan!D277</f>
        <v>2117</v>
      </c>
      <c r="E277" s="37">
        <f t="shared" si="43"/>
        <v>12441.066131317903</v>
      </c>
      <c r="F277" s="38">
        <f t="shared" si="44"/>
        <v>1.1587837026941885</v>
      </c>
      <c r="G277" s="39">
        <f t="shared" si="45"/>
        <v>-1022.8510503906804</v>
      </c>
      <c r="H277" s="39">
        <f t="shared" si="46"/>
        <v>0</v>
      </c>
      <c r="I277" s="66">
        <f t="shared" si="47"/>
        <v>-1022.8510503906804</v>
      </c>
      <c r="J277" s="81">
        <f t="shared" si="48"/>
        <v>-115.74089027365953</v>
      </c>
      <c r="K277" s="37">
        <f t="shared" si="49"/>
        <v>-1138.59194066434</v>
      </c>
      <c r="L277" s="37">
        <f t="shared" si="50"/>
        <v>-2165375.6736770705</v>
      </c>
      <c r="M277" s="37">
        <f t="shared" si="51"/>
        <v>-2410399.1383864079</v>
      </c>
      <c r="N277" s="41">
        <f>'jan-feb'!M277</f>
        <v>-3357684.8209225484</v>
      </c>
      <c r="O277" s="41">
        <f t="shared" si="52"/>
        <v>947285.68253614055</v>
      </c>
      <c r="Q277" s="4"/>
      <c r="R277" s="4"/>
      <c r="S277" s="4"/>
      <c r="T277" s="4"/>
    </row>
    <row r="278" spans="1:20" s="34" customFormat="1" x14ac:dyDescent="0.2">
      <c r="A278" s="33">
        <v>4643</v>
      </c>
      <c r="B278" s="34" t="s">
        <v>258</v>
      </c>
      <c r="C278" s="36">
        <v>63014227</v>
      </c>
      <c r="D278" s="36">
        <f>jan!D278</f>
        <v>5204</v>
      </c>
      <c r="E278" s="37">
        <f t="shared" si="43"/>
        <v>12108.806110684089</v>
      </c>
      <c r="F278" s="38">
        <f t="shared" si="44"/>
        <v>1.1278363953731469</v>
      </c>
      <c r="G278" s="39">
        <f t="shared" si="45"/>
        <v>-823.49503801039202</v>
      </c>
      <c r="H278" s="39">
        <f t="shared" si="46"/>
        <v>0</v>
      </c>
      <c r="I278" s="66">
        <f t="shared" si="47"/>
        <v>-823.49503801039202</v>
      </c>
      <c r="J278" s="81">
        <f t="shared" si="48"/>
        <v>-115.74089027365953</v>
      </c>
      <c r="K278" s="37">
        <f t="shared" si="49"/>
        <v>-939.23592828405151</v>
      </c>
      <c r="L278" s="37">
        <f t="shared" si="50"/>
        <v>-4285468.1778060803</v>
      </c>
      <c r="M278" s="37">
        <f t="shared" si="51"/>
        <v>-4887783.7707902044</v>
      </c>
      <c r="N278" s="41">
        <f>'jan-feb'!M278</f>
        <v>-5612657.6117529254</v>
      </c>
      <c r="O278" s="41">
        <f t="shared" si="52"/>
        <v>724873.84096272103</v>
      </c>
      <c r="Q278" s="4"/>
      <c r="R278" s="4"/>
      <c r="S278" s="4"/>
      <c r="T278" s="4"/>
    </row>
    <row r="279" spans="1:20" s="34" customFormat="1" x14ac:dyDescent="0.2">
      <c r="A279" s="33">
        <v>4644</v>
      </c>
      <c r="B279" s="34" t="s">
        <v>259</v>
      </c>
      <c r="C279" s="36">
        <v>59729683</v>
      </c>
      <c r="D279" s="36">
        <f>jan!D279</f>
        <v>5246</v>
      </c>
      <c r="E279" s="37">
        <f t="shared" si="43"/>
        <v>11385.757338924896</v>
      </c>
      <c r="F279" s="38">
        <f t="shared" si="44"/>
        <v>1.0604903074958014</v>
      </c>
      <c r="G279" s="39">
        <f t="shared" si="45"/>
        <v>-389.66577495487616</v>
      </c>
      <c r="H279" s="39">
        <f t="shared" si="46"/>
        <v>0</v>
      </c>
      <c r="I279" s="66">
        <f t="shared" si="47"/>
        <v>-389.66577495487616</v>
      </c>
      <c r="J279" s="81">
        <f t="shared" si="48"/>
        <v>-115.74089027365953</v>
      </c>
      <c r="K279" s="37">
        <f t="shared" si="49"/>
        <v>-505.4066652285357</v>
      </c>
      <c r="L279" s="37">
        <f t="shared" si="50"/>
        <v>-2044186.6554132802</v>
      </c>
      <c r="M279" s="37">
        <f t="shared" si="51"/>
        <v>-2651363.3657888984</v>
      </c>
      <c r="N279" s="41">
        <f>'jan-feb'!M279</f>
        <v>-6658184.9259138834</v>
      </c>
      <c r="O279" s="41">
        <f t="shared" si="52"/>
        <v>4006821.5601249849</v>
      </c>
      <c r="Q279" s="4"/>
      <c r="R279" s="4"/>
      <c r="S279" s="4"/>
      <c r="T279" s="4"/>
    </row>
    <row r="280" spans="1:20" s="34" customFormat="1" x14ac:dyDescent="0.2">
      <c r="A280" s="33">
        <v>4645</v>
      </c>
      <c r="B280" s="34" t="s">
        <v>260</v>
      </c>
      <c r="C280" s="36">
        <v>26998727</v>
      </c>
      <c r="D280" s="36">
        <f>jan!D280</f>
        <v>2951</v>
      </c>
      <c r="E280" s="37">
        <f t="shared" si="43"/>
        <v>9149.0094883090478</v>
      </c>
      <c r="F280" s="38">
        <f t="shared" si="44"/>
        <v>0.85215551295554159</v>
      </c>
      <c r="G280" s="39">
        <f t="shared" si="45"/>
        <v>952.38293541463236</v>
      </c>
      <c r="H280" s="39">
        <f t="shared" si="46"/>
        <v>179.78570900186523</v>
      </c>
      <c r="I280" s="66">
        <f t="shared" si="47"/>
        <v>1132.1686444164975</v>
      </c>
      <c r="J280" s="81">
        <f t="shared" si="48"/>
        <v>-115.74089027365953</v>
      </c>
      <c r="K280" s="37">
        <f t="shared" si="49"/>
        <v>1016.427754142838</v>
      </c>
      <c r="L280" s="37">
        <f t="shared" si="50"/>
        <v>3341029.6696730843</v>
      </c>
      <c r="M280" s="37">
        <f t="shared" si="51"/>
        <v>2999478.3024755148</v>
      </c>
      <c r="N280" s="41">
        <f>'jan-feb'!M280</f>
        <v>369093.31216700788</v>
      </c>
      <c r="O280" s="41">
        <f t="shared" si="52"/>
        <v>2630384.9903085069</v>
      </c>
      <c r="Q280" s="4"/>
      <c r="R280" s="4"/>
      <c r="S280" s="4"/>
      <c r="T280" s="4"/>
    </row>
    <row r="281" spans="1:20" s="34" customFormat="1" x14ac:dyDescent="0.2">
      <c r="A281" s="33">
        <v>4646</v>
      </c>
      <c r="B281" s="34" t="s">
        <v>261</v>
      </c>
      <c r="C281" s="36">
        <v>25390942</v>
      </c>
      <c r="D281" s="36">
        <f>jan!D281</f>
        <v>2901</v>
      </c>
      <c r="E281" s="37">
        <f t="shared" si="43"/>
        <v>8752.4791451223718</v>
      </c>
      <c r="F281" s="38">
        <f t="shared" si="44"/>
        <v>0.8152219499908876</v>
      </c>
      <c r="G281" s="39">
        <f t="shared" si="45"/>
        <v>1190.3011413266379</v>
      </c>
      <c r="H281" s="39">
        <f t="shared" si="46"/>
        <v>318.5713291172018</v>
      </c>
      <c r="I281" s="66">
        <f t="shared" si="47"/>
        <v>1508.8724704438396</v>
      </c>
      <c r="J281" s="81">
        <f t="shared" si="48"/>
        <v>-115.74089027365953</v>
      </c>
      <c r="K281" s="37">
        <f t="shared" si="49"/>
        <v>1393.1315801701801</v>
      </c>
      <c r="L281" s="37">
        <f t="shared" si="50"/>
        <v>4377239.0367575781</v>
      </c>
      <c r="M281" s="37">
        <f t="shared" si="51"/>
        <v>4041474.7140736924</v>
      </c>
      <c r="N281" s="41">
        <f>'jan-feb'!M281</f>
        <v>2660069.2872990309</v>
      </c>
      <c r="O281" s="41">
        <f t="shared" si="52"/>
        <v>1381405.4267746615</v>
      </c>
      <c r="Q281" s="4"/>
      <c r="R281" s="4"/>
      <c r="S281" s="4"/>
      <c r="T281" s="4"/>
    </row>
    <row r="282" spans="1:20" s="34" customFormat="1" x14ac:dyDescent="0.2">
      <c r="A282" s="33">
        <v>4647</v>
      </c>
      <c r="B282" s="34" t="s">
        <v>409</v>
      </c>
      <c r="C282" s="36">
        <v>221702595</v>
      </c>
      <c r="D282" s="36">
        <f>jan!D282</f>
        <v>22116</v>
      </c>
      <c r="E282" s="37">
        <f t="shared" si="43"/>
        <v>10024.534047748237</v>
      </c>
      <c r="F282" s="38">
        <f t="shared" si="44"/>
        <v>0.93370347517018892</v>
      </c>
      <c r="G282" s="39">
        <f t="shared" si="45"/>
        <v>427.06819975111904</v>
      </c>
      <c r="H282" s="39">
        <f t="shared" si="46"/>
        <v>0</v>
      </c>
      <c r="I282" s="66">
        <f t="shared" si="47"/>
        <v>427.06819975111904</v>
      </c>
      <c r="J282" s="81">
        <f t="shared" si="48"/>
        <v>-115.74089027365953</v>
      </c>
      <c r="K282" s="37">
        <f t="shared" si="49"/>
        <v>311.32730947745949</v>
      </c>
      <c r="L282" s="37">
        <f t="shared" si="50"/>
        <v>9445040.305695748</v>
      </c>
      <c r="M282" s="37">
        <f t="shared" si="51"/>
        <v>6885314.7764034942</v>
      </c>
      <c r="N282" s="41">
        <f>'jan-feb'!M282</f>
        <v>2607031.2861015052</v>
      </c>
      <c r="O282" s="41">
        <f t="shared" si="52"/>
        <v>4278283.490301989</v>
      </c>
      <c r="Q282" s="4"/>
      <c r="R282" s="4"/>
      <c r="S282" s="4"/>
      <c r="T282" s="4"/>
    </row>
    <row r="283" spans="1:20" s="34" customFormat="1" x14ac:dyDescent="0.2">
      <c r="A283" s="33">
        <v>4648</v>
      </c>
      <c r="B283" s="34" t="s">
        <v>262</v>
      </c>
      <c r="C283" s="36">
        <v>39801341</v>
      </c>
      <c r="D283" s="36">
        <f>jan!D283</f>
        <v>3521</v>
      </c>
      <c r="E283" s="37">
        <f t="shared" si="43"/>
        <v>11303.987787560352</v>
      </c>
      <c r="F283" s="38">
        <f t="shared" si="44"/>
        <v>1.0528741416063423</v>
      </c>
      <c r="G283" s="39">
        <f t="shared" si="45"/>
        <v>-340.60404413615032</v>
      </c>
      <c r="H283" s="39">
        <f t="shared" si="46"/>
        <v>0</v>
      </c>
      <c r="I283" s="66">
        <f t="shared" si="47"/>
        <v>-340.60404413615032</v>
      </c>
      <c r="J283" s="81">
        <f t="shared" si="48"/>
        <v>-115.74089027365953</v>
      </c>
      <c r="K283" s="37">
        <f t="shared" si="49"/>
        <v>-456.34493440980987</v>
      </c>
      <c r="L283" s="37">
        <f t="shared" si="50"/>
        <v>-1199266.8394033853</v>
      </c>
      <c r="M283" s="37">
        <f t="shared" si="51"/>
        <v>-1606790.5140569406</v>
      </c>
      <c r="N283" s="41">
        <f>'jan-feb'!M283</f>
        <v>-3545314.6371602714</v>
      </c>
      <c r="O283" s="41">
        <f t="shared" si="52"/>
        <v>1938524.1231033308</v>
      </c>
      <c r="Q283" s="4"/>
      <c r="R283" s="4"/>
      <c r="S283" s="4"/>
      <c r="T283" s="4"/>
    </row>
    <row r="284" spans="1:20" s="34" customFormat="1" x14ac:dyDescent="0.2">
      <c r="A284" s="33">
        <v>4649</v>
      </c>
      <c r="B284" s="34" t="s">
        <v>410</v>
      </c>
      <c r="C284" s="36">
        <v>84927163</v>
      </c>
      <c r="D284" s="36">
        <f>jan!D284</f>
        <v>9527</v>
      </c>
      <c r="E284" s="37">
        <f t="shared" si="43"/>
        <v>8914.3658024561773</v>
      </c>
      <c r="F284" s="38">
        <f t="shared" si="44"/>
        <v>0.83030036997692303</v>
      </c>
      <c r="G284" s="39">
        <f t="shared" si="45"/>
        <v>1093.1691469263546</v>
      </c>
      <c r="H284" s="39">
        <f t="shared" si="46"/>
        <v>261.91099905036987</v>
      </c>
      <c r="I284" s="66">
        <f t="shared" si="47"/>
        <v>1355.0801459767245</v>
      </c>
      <c r="J284" s="81">
        <f t="shared" si="48"/>
        <v>-115.74089027365953</v>
      </c>
      <c r="K284" s="37">
        <f t="shared" si="49"/>
        <v>1239.339255703065</v>
      </c>
      <c r="L284" s="37">
        <f t="shared" si="50"/>
        <v>12909848.550720254</v>
      </c>
      <c r="M284" s="37">
        <f t="shared" si="51"/>
        <v>11807185.0890831</v>
      </c>
      <c r="N284" s="41">
        <f>'jan-feb'!M284</f>
        <v>4171224.0097717578</v>
      </c>
      <c r="O284" s="41">
        <f t="shared" si="52"/>
        <v>7635961.079311342</v>
      </c>
      <c r="Q284" s="4"/>
      <c r="R284" s="4"/>
      <c r="S284" s="4"/>
      <c r="T284" s="4"/>
    </row>
    <row r="285" spans="1:20" s="34" customFormat="1" x14ac:dyDescent="0.2">
      <c r="A285" s="33">
        <v>4650</v>
      </c>
      <c r="B285" s="34" t="s">
        <v>263</v>
      </c>
      <c r="C285" s="36">
        <v>50851211</v>
      </c>
      <c r="D285" s="36">
        <f>jan!D285</f>
        <v>5875</v>
      </c>
      <c r="E285" s="37">
        <f t="shared" si="43"/>
        <v>8655.5252765957448</v>
      </c>
      <c r="F285" s="38">
        <f t="shared" si="44"/>
        <v>0.80619148896962545</v>
      </c>
      <c r="G285" s="39">
        <f t="shared" si="45"/>
        <v>1248.4734624426142</v>
      </c>
      <c r="H285" s="39">
        <f t="shared" si="46"/>
        <v>352.50518310152125</v>
      </c>
      <c r="I285" s="66">
        <f t="shared" si="47"/>
        <v>1600.9786455441354</v>
      </c>
      <c r="J285" s="81">
        <f t="shared" si="48"/>
        <v>-115.74089027365953</v>
      </c>
      <c r="K285" s="37">
        <f t="shared" si="49"/>
        <v>1485.2377552704759</v>
      </c>
      <c r="L285" s="37">
        <f t="shared" si="50"/>
        <v>9405749.5425717961</v>
      </c>
      <c r="M285" s="37">
        <f t="shared" si="51"/>
        <v>8725771.8122140449</v>
      </c>
      <c r="N285" s="41">
        <f>'jan-feb'!M285</f>
        <v>3977284.0725893853</v>
      </c>
      <c r="O285" s="41">
        <f t="shared" si="52"/>
        <v>4748487.7396246595</v>
      </c>
      <c r="Q285" s="4"/>
      <c r="R285" s="4"/>
      <c r="S285" s="4"/>
      <c r="T285" s="4"/>
    </row>
    <row r="286" spans="1:20" s="34" customFormat="1" x14ac:dyDescent="0.2">
      <c r="A286" s="33">
        <v>4651</v>
      </c>
      <c r="B286" s="34" t="s">
        <v>264</v>
      </c>
      <c r="C286" s="36">
        <v>62053092</v>
      </c>
      <c r="D286" s="36">
        <f>jan!D286</f>
        <v>7207</v>
      </c>
      <c r="E286" s="37">
        <f t="shared" si="43"/>
        <v>8610.1140557791041</v>
      </c>
      <c r="F286" s="38">
        <f t="shared" si="44"/>
        <v>0.80196180462856204</v>
      </c>
      <c r="G286" s="39">
        <f t="shared" si="45"/>
        <v>1275.7201949325986</v>
      </c>
      <c r="H286" s="39">
        <f t="shared" si="46"/>
        <v>368.3991103873455</v>
      </c>
      <c r="I286" s="66">
        <f t="shared" si="47"/>
        <v>1644.119305319944</v>
      </c>
      <c r="J286" s="81">
        <f t="shared" si="48"/>
        <v>-115.74089027365953</v>
      </c>
      <c r="K286" s="37">
        <f t="shared" si="49"/>
        <v>1528.3784150462845</v>
      </c>
      <c r="L286" s="37">
        <f t="shared" si="50"/>
        <v>11849167.833440837</v>
      </c>
      <c r="M286" s="37">
        <f t="shared" si="51"/>
        <v>11015023.237238573</v>
      </c>
      <c r="N286" s="41">
        <f>'jan-feb'!M286</f>
        <v>3840757.0749790128</v>
      </c>
      <c r="O286" s="41">
        <f t="shared" si="52"/>
        <v>7174266.1622595601</v>
      </c>
      <c r="Q286" s="4"/>
      <c r="R286" s="4"/>
      <c r="S286" s="4"/>
      <c r="T286" s="4"/>
    </row>
    <row r="287" spans="1:20" s="34" customFormat="1" x14ac:dyDescent="0.2">
      <c r="A287" s="33">
        <v>5001</v>
      </c>
      <c r="B287" s="34" t="s">
        <v>352</v>
      </c>
      <c r="C287" s="36">
        <v>2211685952</v>
      </c>
      <c r="D287" s="36">
        <f>jan!D287</f>
        <v>210496</v>
      </c>
      <c r="E287" s="37">
        <f t="shared" si="43"/>
        <v>10507.021283064762</v>
      </c>
      <c r="F287" s="38">
        <f t="shared" si="44"/>
        <v>0.97864322061815712</v>
      </c>
      <c r="G287" s="39">
        <f t="shared" si="45"/>
        <v>137.57585856120423</v>
      </c>
      <c r="H287" s="39">
        <f t="shared" si="46"/>
        <v>0</v>
      </c>
      <c r="I287" s="66">
        <f t="shared" si="47"/>
        <v>137.57585856120423</v>
      </c>
      <c r="J287" s="81">
        <f t="shared" si="48"/>
        <v>-115.74089027365953</v>
      </c>
      <c r="K287" s="37">
        <f t="shared" si="49"/>
        <v>21.834968287544697</v>
      </c>
      <c r="L287" s="37">
        <f t="shared" si="50"/>
        <v>28959167.923699245</v>
      </c>
      <c r="M287" s="37">
        <f t="shared" si="51"/>
        <v>4596173.4846550087</v>
      </c>
      <c r="N287" s="41">
        <f>'jan-feb'!M287</f>
        <v>19141919.913692478</v>
      </c>
      <c r="O287" s="41">
        <f t="shared" si="52"/>
        <v>-14545746.42903747</v>
      </c>
      <c r="Q287" s="4"/>
      <c r="R287" s="4"/>
      <c r="S287" s="4"/>
      <c r="T287" s="4"/>
    </row>
    <row r="288" spans="1:20" s="34" customFormat="1" x14ac:dyDescent="0.2">
      <c r="A288" s="33">
        <v>5006</v>
      </c>
      <c r="B288" s="34" t="s">
        <v>353</v>
      </c>
      <c r="C288" s="36">
        <v>192340929</v>
      </c>
      <c r="D288" s="36">
        <f>jan!D288</f>
        <v>24004</v>
      </c>
      <c r="E288" s="37">
        <f t="shared" si="43"/>
        <v>8012.8698966838856</v>
      </c>
      <c r="F288" s="38">
        <f t="shared" si="44"/>
        <v>0.74633338896194412</v>
      </c>
      <c r="G288" s="39">
        <f t="shared" si="45"/>
        <v>1634.0666903897297</v>
      </c>
      <c r="H288" s="39">
        <f t="shared" si="46"/>
        <v>577.43456607067196</v>
      </c>
      <c r="I288" s="66">
        <f t="shared" si="47"/>
        <v>2211.5012564604017</v>
      </c>
      <c r="J288" s="81">
        <f t="shared" si="48"/>
        <v>-115.74089027365953</v>
      </c>
      <c r="K288" s="37">
        <f t="shared" si="49"/>
        <v>2095.760366186742</v>
      </c>
      <c r="L288" s="37">
        <f t="shared" si="50"/>
        <v>53084876.160075486</v>
      </c>
      <c r="M288" s="37">
        <f t="shared" si="51"/>
        <v>50306631.829946555</v>
      </c>
      <c r="N288" s="41">
        <f>'jan-feb'!M288</f>
        <v>20493525.619640097</v>
      </c>
      <c r="O288" s="41">
        <f t="shared" si="52"/>
        <v>29813106.210306458</v>
      </c>
      <c r="Q288" s="4"/>
      <c r="R288" s="4"/>
      <c r="S288" s="4"/>
      <c r="T288" s="4"/>
    </row>
    <row r="289" spans="1:20" s="34" customFormat="1" x14ac:dyDescent="0.2">
      <c r="A289" s="33">
        <v>5007</v>
      </c>
      <c r="B289" s="34" t="s">
        <v>354</v>
      </c>
      <c r="C289" s="36">
        <v>130138877</v>
      </c>
      <c r="D289" s="36">
        <f>jan!D289</f>
        <v>15001</v>
      </c>
      <c r="E289" s="37">
        <f t="shared" si="43"/>
        <v>8675.3467768815408</v>
      </c>
      <c r="F289" s="38">
        <f t="shared" si="44"/>
        <v>0.80803769983706142</v>
      </c>
      <c r="G289" s="39">
        <f t="shared" si="45"/>
        <v>1236.5805622711366</v>
      </c>
      <c r="H289" s="39">
        <f t="shared" si="46"/>
        <v>345.56765800149265</v>
      </c>
      <c r="I289" s="66">
        <f t="shared" si="47"/>
        <v>1582.1482202726293</v>
      </c>
      <c r="J289" s="81">
        <f t="shared" si="48"/>
        <v>-115.74089027365953</v>
      </c>
      <c r="K289" s="37">
        <f t="shared" si="49"/>
        <v>1466.4073299989698</v>
      </c>
      <c r="L289" s="37">
        <f t="shared" si="50"/>
        <v>23733805.452309713</v>
      </c>
      <c r="M289" s="37">
        <f t="shared" si="51"/>
        <v>21997576.357314546</v>
      </c>
      <c r="N289" s="41">
        <f>'jan-feb'!M289</f>
        <v>8842268.915312916</v>
      </c>
      <c r="O289" s="41">
        <f t="shared" si="52"/>
        <v>13155307.44200163</v>
      </c>
      <c r="Q289" s="4"/>
      <c r="R289" s="4"/>
      <c r="S289" s="4"/>
      <c r="T289" s="4"/>
    </row>
    <row r="290" spans="1:20" s="34" customFormat="1" x14ac:dyDescent="0.2">
      <c r="A290" s="33">
        <v>5014</v>
      </c>
      <c r="B290" s="34" t="s">
        <v>356</v>
      </c>
      <c r="C290" s="36">
        <v>93631092</v>
      </c>
      <c r="D290" s="36">
        <f>jan!D290</f>
        <v>5265</v>
      </c>
      <c r="E290" s="37">
        <f t="shared" si="43"/>
        <v>17783.683190883192</v>
      </c>
      <c r="F290" s="38">
        <f t="shared" si="44"/>
        <v>1.6564048481019567</v>
      </c>
      <c r="G290" s="39">
        <f t="shared" si="45"/>
        <v>-4228.4212861298538</v>
      </c>
      <c r="H290" s="39">
        <f t="shared" si="46"/>
        <v>0</v>
      </c>
      <c r="I290" s="66">
        <f t="shared" si="47"/>
        <v>-4228.4212861298538</v>
      </c>
      <c r="J290" s="81">
        <f t="shared" si="48"/>
        <v>-115.74089027365953</v>
      </c>
      <c r="K290" s="37">
        <f t="shared" si="49"/>
        <v>-4344.1621764035135</v>
      </c>
      <c r="L290" s="37">
        <f t="shared" si="50"/>
        <v>-22262638.07147368</v>
      </c>
      <c r="M290" s="37">
        <f t="shared" si="51"/>
        <v>-22872013.858764499</v>
      </c>
      <c r="N290" s="41">
        <f>'jan-feb'!M290</f>
        <v>-11661389.310891461</v>
      </c>
      <c r="O290" s="41">
        <f t="shared" si="52"/>
        <v>-11210624.547873039</v>
      </c>
      <c r="Q290" s="4"/>
      <c r="R290" s="4"/>
      <c r="S290" s="4"/>
      <c r="T290" s="4"/>
    </row>
    <row r="291" spans="1:20" s="34" customFormat="1" x14ac:dyDescent="0.2">
      <c r="A291" s="33">
        <v>5020</v>
      </c>
      <c r="B291" s="34" t="s">
        <v>359</v>
      </c>
      <c r="C291" s="36">
        <v>7811811</v>
      </c>
      <c r="D291" s="36">
        <f>jan!D291</f>
        <v>904</v>
      </c>
      <c r="E291" s="37">
        <f t="shared" si="43"/>
        <v>8641.3838495575219</v>
      </c>
      <c r="F291" s="38">
        <f t="shared" si="44"/>
        <v>0.80487433053547164</v>
      </c>
      <c r="G291" s="39">
        <f t="shared" si="45"/>
        <v>1256.9583186655479</v>
      </c>
      <c r="H291" s="39">
        <f t="shared" si="46"/>
        <v>357.45468256489926</v>
      </c>
      <c r="I291" s="66">
        <f t="shared" si="47"/>
        <v>1614.4130012304472</v>
      </c>
      <c r="J291" s="81">
        <f t="shared" si="48"/>
        <v>-115.74089027365953</v>
      </c>
      <c r="K291" s="37">
        <f t="shared" si="49"/>
        <v>1498.6721109567877</v>
      </c>
      <c r="L291" s="37">
        <f t="shared" si="50"/>
        <v>1459429.3531123244</v>
      </c>
      <c r="M291" s="37">
        <f t="shared" si="51"/>
        <v>1354799.5883049362</v>
      </c>
      <c r="N291" s="41">
        <f>'jan-feb'!M291</f>
        <v>170367.80948796196</v>
      </c>
      <c r="O291" s="41">
        <f t="shared" si="52"/>
        <v>1184431.7788169743</v>
      </c>
      <c r="Q291" s="4"/>
      <c r="R291" s="4"/>
      <c r="S291" s="4"/>
      <c r="T291" s="4"/>
    </row>
    <row r="292" spans="1:20" s="34" customFormat="1" x14ac:dyDescent="0.2">
      <c r="A292" s="33">
        <v>5021</v>
      </c>
      <c r="B292" s="34" t="s">
        <v>360</v>
      </c>
      <c r="C292" s="36">
        <v>63373234</v>
      </c>
      <c r="D292" s="36">
        <f>jan!D292</f>
        <v>7066</v>
      </c>
      <c r="E292" s="37">
        <f t="shared" si="43"/>
        <v>8968.7565808095096</v>
      </c>
      <c r="F292" s="38">
        <f t="shared" si="44"/>
        <v>0.83536642676558004</v>
      </c>
      <c r="G292" s="39">
        <f t="shared" si="45"/>
        <v>1060.5346799143554</v>
      </c>
      <c r="H292" s="39">
        <f t="shared" si="46"/>
        <v>242.87422662670357</v>
      </c>
      <c r="I292" s="66">
        <f t="shared" si="47"/>
        <v>1303.408906541059</v>
      </c>
      <c r="J292" s="81">
        <f t="shared" si="48"/>
        <v>-115.74089027365953</v>
      </c>
      <c r="K292" s="37">
        <f t="shared" si="49"/>
        <v>1187.6680162673995</v>
      </c>
      <c r="L292" s="37">
        <f t="shared" si="50"/>
        <v>9209887.3336191233</v>
      </c>
      <c r="M292" s="37">
        <f t="shared" si="51"/>
        <v>8392062.2029454447</v>
      </c>
      <c r="N292" s="41">
        <f>'jan-feb'!M292</f>
        <v>2304729.3480368648</v>
      </c>
      <c r="O292" s="41">
        <f t="shared" si="52"/>
        <v>6087332.85490858</v>
      </c>
      <c r="Q292" s="4"/>
      <c r="R292" s="4"/>
      <c r="S292" s="4"/>
      <c r="T292" s="4"/>
    </row>
    <row r="293" spans="1:20" s="34" customFormat="1" x14ac:dyDescent="0.2">
      <c r="A293" s="33">
        <v>5022</v>
      </c>
      <c r="B293" s="34" t="s">
        <v>361</v>
      </c>
      <c r="C293" s="36">
        <v>21312772</v>
      </c>
      <c r="D293" s="36">
        <f>jan!D293</f>
        <v>2443</v>
      </c>
      <c r="E293" s="37">
        <f t="shared" si="43"/>
        <v>8724.0163733115023</v>
      </c>
      <c r="F293" s="38">
        <f t="shared" si="44"/>
        <v>0.81257087525502447</v>
      </c>
      <c r="G293" s="39">
        <f t="shared" si="45"/>
        <v>1207.3788044131597</v>
      </c>
      <c r="H293" s="39">
        <f t="shared" si="46"/>
        <v>328.53329925100616</v>
      </c>
      <c r="I293" s="66">
        <f t="shared" si="47"/>
        <v>1535.9121036641659</v>
      </c>
      <c r="J293" s="81">
        <f t="shared" si="48"/>
        <v>-115.74089027365953</v>
      </c>
      <c r="K293" s="37">
        <f t="shared" si="49"/>
        <v>1420.1712133905064</v>
      </c>
      <c r="L293" s="37">
        <f t="shared" si="50"/>
        <v>3752233.2692515571</v>
      </c>
      <c r="M293" s="37">
        <f t="shared" si="51"/>
        <v>3469478.274313007</v>
      </c>
      <c r="N293" s="41">
        <f>'jan-feb'!M293</f>
        <v>284060.02630430472</v>
      </c>
      <c r="O293" s="41">
        <f t="shared" si="52"/>
        <v>3185418.2480087024</v>
      </c>
      <c r="Q293" s="4"/>
      <c r="R293" s="4"/>
      <c r="S293" s="4"/>
      <c r="T293" s="4"/>
    </row>
    <row r="294" spans="1:20" s="34" customFormat="1" x14ac:dyDescent="0.2">
      <c r="A294" s="33">
        <v>5025</v>
      </c>
      <c r="B294" s="34" t="s">
        <v>362</v>
      </c>
      <c r="C294" s="36">
        <v>50575474</v>
      </c>
      <c r="D294" s="36">
        <f>jan!D294</f>
        <v>5572</v>
      </c>
      <c r="E294" s="37">
        <f t="shared" si="43"/>
        <v>9076.7182340272793</v>
      </c>
      <c r="F294" s="38">
        <f t="shared" si="44"/>
        <v>0.84542217302913758</v>
      </c>
      <c r="G294" s="39">
        <f t="shared" si="45"/>
        <v>995.75768798369347</v>
      </c>
      <c r="H294" s="39">
        <f t="shared" si="46"/>
        <v>205.08764800048419</v>
      </c>
      <c r="I294" s="66">
        <f t="shared" si="47"/>
        <v>1200.8453359841776</v>
      </c>
      <c r="J294" s="81">
        <f t="shared" si="48"/>
        <v>-115.74089027365953</v>
      </c>
      <c r="K294" s="37">
        <f t="shared" si="49"/>
        <v>1085.1044457105181</v>
      </c>
      <c r="L294" s="37">
        <f t="shared" si="50"/>
        <v>6691110.2121038381</v>
      </c>
      <c r="M294" s="37">
        <f t="shared" si="51"/>
        <v>6046201.9714990072</v>
      </c>
      <c r="N294" s="41">
        <f>'jan-feb'!M294</f>
        <v>2066769.9487349866</v>
      </c>
      <c r="O294" s="41">
        <f t="shared" si="52"/>
        <v>3979432.0227640206</v>
      </c>
      <c r="Q294" s="4"/>
      <c r="R294" s="4"/>
      <c r="S294" s="4"/>
      <c r="T294" s="4"/>
    </row>
    <row r="295" spans="1:20" s="34" customFormat="1" x14ac:dyDescent="0.2">
      <c r="A295" s="33">
        <v>5026</v>
      </c>
      <c r="B295" s="34" t="s">
        <v>363</v>
      </c>
      <c r="C295" s="36">
        <v>15255438</v>
      </c>
      <c r="D295" s="36">
        <f>jan!D295</f>
        <v>1953</v>
      </c>
      <c r="E295" s="37">
        <f t="shared" si="43"/>
        <v>7811.284178187404</v>
      </c>
      <c r="F295" s="38">
        <f t="shared" si="44"/>
        <v>0.72755732565482978</v>
      </c>
      <c r="G295" s="39">
        <f t="shared" si="45"/>
        <v>1755.0181214876186</v>
      </c>
      <c r="H295" s="39">
        <f t="shared" si="46"/>
        <v>647.98956754444055</v>
      </c>
      <c r="I295" s="66">
        <f t="shared" si="47"/>
        <v>2403.0076890320593</v>
      </c>
      <c r="J295" s="81">
        <f t="shared" si="48"/>
        <v>-115.74089027365953</v>
      </c>
      <c r="K295" s="37">
        <f t="shared" si="49"/>
        <v>2287.2667987583995</v>
      </c>
      <c r="L295" s="37">
        <f t="shared" si="50"/>
        <v>4693074.016679612</v>
      </c>
      <c r="M295" s="37">
        <f t="shared" si="51"/>
        <v>4467032.0579751544</v>
      </c>
      <c r="N295" s="41">
        <f>'jan-feb'!M295</f>
        <v>1738436.5072199265</v>
      </c>
      <c r="O295" s="41">
        <f t="shared" si="52"/>
        <v>2728595.5507552279</v>
      </c>
      <c r="Q295" s="4"/>
      <c r="R295" s="4"/>
      <c r="S295" s="4"/>
      <c r="T295" s="4"/>
    </row>
    <row r="296" spans="1:20" s="34" customFormat="1" x14ac:dyDescent="0.2">
      <c r="A296" s="33">
        <v>5027</v>
      </c>
      <c r="B296" s="34" t="s">
        <v>364</v>
      </c>
      <c r="C296" s="36">
        <v>48065904</v>
      </c>
      <c r="D296" s="36">
        <f>jan!D296</f>
        <v>6120</v>
      </c>
      <c r="E296" s="37">
        <f t="shared" si="43"/>
        <v>7853.9058823529413</v>
      </c>
      <c r="F296" s="38">
        <f t="shared" si="44"/>
        <v>0.73152718930210592</v>
      </c>
      <c r="G296" s="39">
        <f t="shared" si="45"/>
        <v>1729.4450989882964</v>
      </c>
      <c r="H296" s="39">
        <f t="shared" si="46"/>
        <v>633.07197108650246</v>
      </c>
      <c r="I296" s="66">
        <f t="shared" si="47"/>
        <v>2362.517070074799</v>
      </c>
      <c r="J296" s="81">
        <f t="shared" si="48"/>
        <v>-115.74089027365953</v>
      </c>
      <c r="K296" s="37">
        <f t="shared" si="49"/>
        <v>2246.7761798011393</v>
      </c>
      <c r="L296" s="37">
        <f t="shared" si="50"/>
        <v>14458604.468857769</v>
      </c>
      <c r="M296" s="37">
        <f t="shared" si="51"/>
        <v>13750270.220382972</v>
      </c>
      <c r="N296" s="41">
        <f>'jan-feb'!M296</f>
        <v>5069404.4055739632</v>
      </c>
      <c r="O296" s="41">
        <f t="shared" si="52"/>
        <v>8680865.8148090094</v>
      </c>
      <c r="Q296" s="4"/>
      <c r="R296" s="4"/>
      <c r="S296" s="4"/>
      <c r="T296" s="4"/>
    </row>
    <row r="297" spans="1:20" s="34" customFormat="1" x14ac:dyDescent="0.2">
      <c r="A297" s="33">
        <v>5028</v>
      </c>
      <c r="B297" s="34" t="s">
        <v>365</v>
      </c>
      <c r="C297" s="36">
        <v>146003741</v>
      </c>
      <c r="D297" s="36">
        <f>jan!D297</f>
        <v>17123</v>
      </c>
      <c r="E297" s="37">
        <f t="shared" si="43"/>
        <v>8526.7617239969622</v>
      </c>
      <c r="F297" s="38">
        <f t="shared" si="44"/>
        <v>0.79419821566993043</v>
      </c>
      <c r="G297" s="39">
        <f t="shared" si="45"/>
        <v>1325.7315940018836</v>
      </c>
      <c r="H297" s="39">
        <f t="shared" si="46"/>
        <v>397.57242651109516</v>
      </c>
      <c r="I297" s="66">
        <f t="shared" si="47"/>
        <v>1723.3040205129787</v>
      </c>
      <c r="J297" s="81">
        <f t="shared" si="48"/>
        <v>-115.74089027365953</v>
      </c>
      <c r="K297" s="37">
        <f t="shared" si="49"/>
        <v>1607.5631302393192</v>
      </c>
      <c r="L297" s="37">
        <f t="shared" si="50"/>
        <v>29508134.743243735</v>
      </c>
      <c r="M297" s="37">
        <f t="shared" si="51"/>
        <v>27526303.479087863</v>
      </c>
      <c r="N297" s="41">
        <f>'jan-feb'!M297</f>
        <v>11422161.126101796</v>
      </c>
      <c r="O297" s="41">
        <f t="shared" si="52"/>
        <v>16104142.352986068</v>
      </c>
      <c r="Q297" s="4"/>
      <c r="R297" s="4"/>
      <c r="S297" s="4"/>
      <c r="T297" s="4"/>
    </row>
    <row r="298" spans="1:20" s="34" customFormat="1" x14ac:dyDescent="0.2">
      <c r="A298" s="33">
        <v>5029</v>
      </c>
      <c r="B298" s="34" t="s">
        <v>366</v>
      </c>
      <c r="C298" s="36">
        <v>71796698</v>
      </c>
      <c r="D298" s="36">
        <f>jan!D298</f>
        <v>8360</v>
      </c>
      <c r="E298" s="37">
        <f t="shared" si="43"/>
        <v>8588.1217703349284</v>
      </c>
      <c r="F298" s="38">
        <f t="shared" si="44"/>
        <v>0.79991340285264367</v>
      </c>
      <c r="G298" s="39">
        <f t="shared" si="45"/>
        <v>1288.915566199104</v>
      </c>
      <c r="H298" s="39">
        <f t="shared" si="46"/>
        <v>376.09641029280698</v>
      </c>
      <c r="I298" s="66">
        <f t="shared" si="47"/>
        <v>1665.0119764919109</v>
      </c>
      <c r="J298" s="81">
        <f t="shared" si="48"/>
        <v>-115.74089027365953</v>
      </c>
      <c r="K298" s="37">
        <f t="shared" si="49"/>
        <v>1549.2710862182514</v>
      </c>
      <c r="L298" s="37">
        <f t="shared" si="50"/>
        <v>13919500.123472376</v>
      </c>
      <c r="M298" s="37">
        <f t="shared" si="51"/>
        <v>12951906.280784583</v>
      </c>
      <c r="N298" s="41">
        <f>'jan-feb'!M298</f>
        <v>5232595.7357186824</v>
      </c>
      <c r="O298" s="41">
        <f t="shared" si="52"/>
        <v>7719310.5450659003</v>
      </c>
      <c r="Q298" s="4"/>
      <c r="R298" s="4"/>
      <c r="S298" s="4"/>
      <c r="T298" s="4"/>
    </row>
    <row r="299" spans="1:20" s="34" customFormat="1" x14ac:dyDescent="0.2">
      <c r="A299" s="33">
        <v>5031</v>
      </c>
      <c r="B299" s="34" t="s">
        <v>367</v>
      </c>
      <c r="C299" s="36">
        <v>140863480</v>
      </c>
      <c r="D299" s="36">
        <f>jan!D299</f>
        <v>14425</v>
      </c>
      <c r="E299" s="37">
        <f t="shared" si="43"/>
        <v>9765.2325823223564</v>
      </c>
      <c r="F299" s="38">
        <f t="shared" si="44"/>
        <v>0.90955166140690968</v>
      </c>
      <c r="G299" s="39">
        <f t="shared" si="45"/>
        <v>582.6490790066473</v>
      </c>
      <c r="H299" s="39">
        <f t="shared" si="46"/>
        <v>0</v>
      </c>
      <c r="I299" s="66">
        <f t="shared" si="47"/>
        <v>582.6490790066473</v>
      </c>
      <c r="J299" s="81">
        <f t="shared" si="48"/>
        <v>-115.74089027365953</v>
      </c>
      <c r="K299" s="37">
        <f t="shared" si="49"/>
        <v>466.90818873298775</v>
      </c>
      <c r="L299" s="37">
        <f t="shared" si="50"/>
        <v>8404712.9646708872</v>
      </c>
      <c r="M299" s="37">
        <f t="shared" si="51"/>
        <v>6735150.6224733479</v>
      </c>
      <c r="N299" s="41">
        <f>'jan-feb'!M299</f>
        <v>3539523.3818471301</v>
      </c>
      <c r="O299" s="41">
        <f t="shared" si="52"/>
        <v>3195627.2406262178</v>
      </c>
      <c r="Q299" s="4"/>
      <c r="R299" s="4"/>
      <c r="S299" s="4"/>
      <c r="T299" s="4"/>
    </row>
    <row r="300" spans="1:20" s="34" customFormat="1" x14ac:dyDescent="0.2">
      <c r="A300" s="33">
        <v>5032</v>
      </c>
      <c r="B300" s="34" t="s">
        <v>368</v>
      </c>
      <c r="C300" s="36">
        <v>35150520</v>
      </c>
      <c r="D300" s="36">
        <f>jan!D300</f>
        <v>4090</v>
      </c>
      <c r="E300" s="37">
        <f t="shared" si="43"/>
        <v>8594.2591687041568</v>
      </c>
      <c r="F300" s="38">
        <f t="shared" si="44"/>
        <v>0.80048505138598769</v>
      </c>
      <c r="G300" s="39">
        <f t="shared" si="45"/>
        <v>1285.233127177567</v>
      </c>
      <c r="H300" s="39">
        <f t="shared" si="46"/>
        <v>373.94832086357707</v>
      </c>
      <c r="I300" s="66">
        <f t="shared" si="47"/>
        <v>1659.181448041144</v>
      </c>
      <c r="J300" s="81">
        <f t="shared" si="48"/>
        <v>-115.74089027365953</v>
      </c>
      <c r="K300" s="37">
        <f t="shared" si="49"/>
        <v>1543.4405577674845</v>
      </c>
      <c r="L300" s="37">
        <f t="shared" si="50"/>
        <v>6786052.1224882789</v>
      </c>
      <c r="M300" s="37">
        <f t="shared" si="51"/>
        <v>6312671.8812690116</v>
      </c>
      <c r="N300" s="41">
        <f>'jan-feb'!M300</f>
        <v>1918835.6251303137</v>
      </c>
      <c r="O300" s="41">
        <f t="shared" si="52"/>
        <v>4393836.2561386982</v>
      </c>
      <c r="Q300" s="4"/>
      <c r="R300" s="4"/>
      <c r="S300" s="4"/>
      <c r="T300" s="4"/>
    </row>
    <row r="301" spans="1:20" s="34" customFormat="1" x14ac:dyDescent="0.2">
      <c r="A301" s="33">
        <v>5033</v>
      </c>
      <c r="B301" s="34" t="s">
        <v>369</v>
      </c>
      <c r="C301" s="36">
        <v>13250361</v>
      </c>
      <c r="D301" s="36">
        <f>jan!D301</f>
        <v>750</v>
      </c>
      <c r="E301" s="37">
        <f t="shared" si="43"/>
        <v>17667.148000000001</v>
      </c>
      <c r="F301" s="38">
        <f t="shared" si="44"/>
        <v>1.6455505468258094</v>
      </c>
      <c r="G301" s="39">
        <f t="shared" si="45"/>
        <v>-4158.5001715999397</v>
      </c>
      <c r="H301" s="39">
        <f t="shared" si="46"/>
        <v>0</v>
      </c>
      <c r="I301" s="66">
        <f t="shared" si="47"/>
        <v>-4158.5001715999397</v>
      </c>
      <c r="J301" s="81">
        <f t="shared" si="48"/>
        <v>-115.74089027365953</v>
      </c>
      <c r="K301" s="37">
        <f t="shared" si="49"/>
        <v>-4274.2410618735994</v>
      </c>
      <c r="L301" s="37">
        <f t="shared" si="50"/>
        <v>-3118875.1286999546</v>
      </c>
      <c r="M301" s="37">
        <f t="shared" si="51"/>
        <v>-3205680.7964051994</v>
      </c>
      <c r="N301" s="41">
        <f>'jan-feb'!M301</f>
        <v>-3679422.6385885272</v>
      </c>
      <c r="O301" s="41">
        <f t="shared" si="52"/>
        <v>473741.84218332777</v>
      </c>
      <c r="Q301" s="4"/>
      <c r="R301" s="4"/>
      <c r="S301" s="4"/>
      <c r="T301" s="4"/>
    </row>
    <row r="302" spans="1:20" s="34" customFormat="1" x14ac:dyDescent="0.2">
      <c r="A302" s="33">
        <v>5034</v>
      </c>
      <c r="B302" s="34" t="s">
        <v>370</v>
      </c>
      <c r="C302" s="36">
        <v>20150057</v>
      </c>
      <c r="D302" s="36">
        <f>jan!D302</f>
        <v>2399</v>
      </c>
      <c r="E302" s="37">
        <f t="shared" si="43"/>
        <v>8399.3568153397246</v>
      </c>
      <c r="F302" s="38">
        <f t="shared" si="44"/>
        <v>0.78233148895720861</v>
      </c>
      <c r="G302" s="39">
        <f t="shared" si="45"/>
        <v>1402.1745391962263</v>
      </c>
      <c r="H302" s="39">
        <f t="shared" si="46"/>
        <v>442.16414454112834</v>
      </c>
      <c r="I302" s="66">
        <f t="shared" si="47"/>
        <v>1844.3386837373546</v>
      </c>
      <c r="J302" s="81">
        <f t="shared" si="48"/>
        <v>-115.74089027365953</v>
      </c>
      <c r="K302" s="37">
        <f t="shared" si="49"/>
        <v>1728.5977934636951</v>
      </c>
      <c r="L302" s="37">
        <f t="shared" si="50"/>
        <v>4424568.5022859136</v>
      </c>
      <c r="M302" s="37">
        <f t="shared" si="51"/>
        <v>4146906.1065194043</v>
      </c>
      <c r="N302" s="41">
        <f>'jan-feb'!M302</f>
        <v>217879.01256816488</v>
      </c>
      <c r="O302" s="41">
        <f t="shared" si="52"/>
        <v>3929027.0939512393</v>
      </c>
      <c r="Q302" s="4"/>
      <c r="R302" s="4"/>
      <c r="S302" s="4"/>
      <c r="T302" s="4"/>
    </row>
    <row r="303" spans="1:20" s="34" customFormat="1" x14ac:dyDescent="0.2">
      <c r="A303" s="33">
        <v>5035</v>
      </c>
      <c r="B303" s="34" t="s">
        <v>371</v>
      </c>
      <c r="C303" s="36">
        <v>209701282</v>
      </c>
      <c r="D303" s="36">
        <f>jan!D303</f>
        <v>24287</v>
      </c>
      <c r="E303" s="37">
        <f t="shared" si="43"/>
        <v>8634.3015605056207</v>
      </c>
      <c r="F303" s="38">
        <f t="shared" si="44"/>
        <v>0.80421467315205386</v>
      </c>
      <c r="G303" s="39">
        <f t="shared" si="45"/>
        <v>1261.2076920966886</v>
      </c>
      <c r="H303" s="39">
        <f t="shared" si="46"/>
        <v>359.93348373306469</v>
      </c>
      <c r="I303" s="66">
        <f t="shared" si="47"/>
        <v>1621.1411758297531</v>
      </c>
      <c r="J303" s="81">
        <f t="shared" si="48"/>
        <v>-115.74089027365953</v>
      </c>
      <c r="K303" s="37">
        <f t="shared" si="49"/>
        <v>1505.4002855560936</v>
      </c>
      <c r="L303" s="37">
        <f t="shared" si="50"/>
        <v>39372655.737377211</v>
      </c>
      <c r="M303" s="37">
        <f t="shared" si="51"/>
        <v>36561656.735300846</v>
      </c>
      <c r="N303" s="41">
        <f>'jan-feb'!M303</f>
        <v>17651149.46733249</v>
      </c>
      <c r="O303" s="41">
        <f t="shared" si="52"/>
        <v>18910507.267968357</v>
      </c>
      <c r="Q303" s="4"/>
      <c r="R303" s="4"/>
      <c r="S303" s="4"/>
      <c r="T303" s="4"/>
    </row>
    <row r="304" spans="1:20" s="34" customFormat="1" x14ac:dyDescent="0.2">
      <c r="A304" s="33">
        <v>5036</v>
      </c>
      <c r="B304" s="34" t="s">
        <v>372</v>
      </c>
      <c r="C304" s="36">
        <v>19942820</v>
      </c>
      <c r="D304" s="36">
        <f>jan!D304</f>
        <v>2608</v>
      </c>
      <c r="E304" s="37">
        <f t="shared" si="43"/>
        <v>7646.7868098159506</v>
      </c>
      <c r="F304" s="38">
        <f t="shared" si="44"/>
        <v>0.71223573925757699</v>
      </c>
      <c r="G304" s="39">
        <f t="shared" si="45"/>
        <v>1853.7165425104906</v>
      </c>
      <c r="H304" s="39">
        <f t="shared" si="46"/>
        <v>705.56364647444923</v>
      </c>
      <c r="I304" s="66">
        <f t="shared" si="47"/>
        <v>2559.2801889849397</v>
      </c>
      <c r="J304" s="81">
        <f t="shared" si="48"/>
        <v>-115.74089027365953</v>
      </c>
      <c r="K304" s="37">
        <f t="shared" si="49"/>
        <v>2443.53929871128</v>
      </c>
      <c r="L304" s="37">
        <f t="shared" si="50"/>
        <v>6674602.7328727227</v>
      </c>
      <c r="M304" s="37">
        <f t="shared" si="51"/>
        <v>6372750.4910390181</v>
      </c>
      <c r="N304" s="41">
        <f>'jan-feb'!M304</f>
        <v>3058920.8015256375</v>
      </c>
      <c r="O304" s="41">
        <f t="shared" si="52"/>
        <v>3313829.6895133806</v>
      </c>
      <c r="Q304" s="4"/>
      <c r="R304" s="4"/>
      <c r="S304" s="4"/>
      <c r="T304" s="4"/>
    </row>
    <row r="305" spans="1:20" s="34" customFormat="1" x14ac:dyDescent="0.2">
      <c r="A305" s="33">
        <v>5037</v>
      </c>
      <c r="B305" s="34" t="s">
        <v>373</v>
      </c>
      <c r="C305" s="36">
        <v>172539650</v>
      </c>
      <c r="D305" s="36">
        <f>jan!D305</f>
        <v>20171</v>
      </c>
      <c r="E305" s="37">
        <f t="shared" si="43"/>
        <v>8553.8471072331558</v>
      </c>
      <c r="F305" s="38">
        <f t="shared" si="44"/>
        <v>0.79672099790933348</v>
      </c>
      <c r="G305" s="39">
        <f t="shared" si="45"/>
        <v>1309.4803640601676</v>
      </c>
      <c r="H305" s="39">
        <f t="shared" si="46"/>
        <v>388.09254237842742</v>
      </c>
      <c r="I305" s="66">
        <f t="shared" si="47"/>
        <v>1697.5729064385951</v>
      </c>
      <c r="J305" s="81">
        <f t="shared" si="48"/>
        <v>-115.74089027365953</v>
      </c>
      <c r="K305" s="37">
        <f t="shared" si="49"/>
        <v>1581.8320161649356</v>
      </c>
      <c r="L305" s="37">
        <f t="shared" si="50"/>
        <v>34241743.0957729</v>
      </c>
      <c r="M305" s="37">
        <f t="shared" si="51"/>
        <v>31907133.598062914</v>
      </c>
      <c r="N305" s="41">
        <f>'jan-feb'!M305</f>
        <v>15315736.453191577</v>
      </c>
      <c r="O305" s="41">
        <f t="shared" si="52"/>
        <v>16591397.144871337</v>
      </c>
      <c r="Q305" s="4"/>
      <c r="R305" s="4"/>
      <c r="S305" s="4"/>
      <c r="T305" s="4"/>
    </row>
    <row r="306" spans="1:20" s="34" customFormat="1" x14ac:dyDescent="0.2">
      <c r="A306" s="33">
        <v>5038</v>
      </c>
      <c r="B306" s="34" t="s">
        <v>374</v>
      </c>
      <c r="C306" s="36">
        <v>119001629</v>
      </c>
      <c r="D306" s="36">
        <f>jan!D306</f>
        <v>14955</v>
      </c>
      <c r="E306" s="37">
        <f t="shared" si="43"/>
        <v>7957.3138749582076</v>
      </c>
      <c r="F306" s="38">
        <f t="shared" si="44"/>
        <v>0.74115879926981298</v>
      </c>
      <c r="G306" s="39">
        <f t="shared" si="45"/>
        <v>1667.4003034251366</v>
      </c>
      <c r="H306" s="39">
        <f t="shared" si="46"/>
        <v>596.87917367465923</v>
      </c>
      <c r="I306" s="66">
        <f t="shared" si="47"/>
        <v>2264.2794770997957</v>
      </c>
      <c r="J306" s="81">
        <f t="shared" si="48"/>
        <v>-115.74089027365953</v>
      </c>
      <c r="K306" s="37">
        <f t="shared" si="49"/>
        <v>2148.538586826136</v>
      </c>
      <c r="L306" s="37">
        <f t="shared" si="50"/>
        <v>33862299.580027446</v>
      </c>
      <c r="M306" s="37">
        <f t="shared" si="51"/>
        <v>32131394.565984864</v>
      </c>
      <c r="N306" s="41">
        <f>'jan-feb'!M306</f>
        <v>14438349.450140297</v>
      </c>
      <c r="O306" s="41">
        <f t="shared" si="52"/>
        <v>17693045.115844566</v>
      </c>
      <c r="Q306" s="4"/>
      <c r="R306" s="4"/>
      <c r="S306" s="4"/>
      <c r="T306" s="4"/>
    </row>
    <row r="307" spans="1:20" s="34" customFormat="1" x14ac:dyDescent="0.2">
      <c r="A307" s="33">
        <v>5041</v>
      </c>
      <c r="B307" s="34" t="s">
        <v>391</v>
      </c>
      <c r="C307" s="36">
        <v>15399051</v>
      </c>
      <c r="D307" s="36">
        <f>jan!D307</f>
        <v>2033</v>
      </c>
      <c r="E307" s="37">
        <f t="shared" si="43"/>
        <v>7574.5454992621744</v>
      </c>
      <c r="F307" s="38">
        <f t="shared" si="44"/>
        <v>0.70550705118154</v>
      </c>
      <c r="G307" s="39">
        <f t="shared" si="45"/>
        <v>1897.0613288427564</v>
      </c>
      <c r="H307" s="39">
        <f t="shared" si="46"/>
        <v>730.84810516827088</v>
      </c>
      <c r="I307" s="66">
        <f t="shared" si="47"/>
        <v>2627.9094340110273</v>
      </c>
      <c r="J307" s="81">
        <f t="shared" si="48"/>
        <v>-115.74089027365953</v>
      </c>
      <c r="K307" s="37">
        <f t="shared" si="49"/>
        <v>2512.1685437373676</v>
      </c>
      <c r="L307" s="37">
        <f t="shared" si="50"/>
        <v>5342539.8793444186</v>
      </c>
      <c r="M307" s="37">
        <f t="shared" si="51"/>
        <v>5107238.6494180681</v>
      </c>
      <c r="N307" s="41">
        <f>'jan-feb'!M307</f>
        <v>2058308.7118679527</v>
      </c>
      <c r="O307" s="41">
        <f t="shared" si="52"/>
        <v>3048929.9375501154</v>
      </c>
      <c r="Q307" s="4"/>
      <c r="R307" s="4"/>
      <c r="S307" s="4"/>
      <c r="T307" s="4"/>
    </row>
    <row r="308" spans="1:20" s="34" customFormat="1" x14ac:dyDescent="0.2">
      <c r="A308" s="33">
        <v>5042</v>
      </c>
      <c r="B308" s="34" t="s">
        <v>375</v>
      </c>
      <c r="C308" s="36">
        <v>11132158</v>
      </c>
      <c r="D308" s="36">
        <f>jan!D308</f>
        <v>1309</v>
      </c>
      <c r="E308" s="37">
        <f t="shared" si="43"/>
        <v>8504.3223834988548</v>
      </c>
      <c r="F308" s="38">
        <f t="shared" si="44"/>
        <v>0.79210817436688197</v>
      </c>
      <c r="G308" s="39">
        <f t="shared" si="45"/>
        <v>1339.1951983007482</v>
      </c>
      <c r="H308" s="39">
        <f t="shared" si="46"/>
        <v>405.42619568543273</v>
      </c>
      <c r="I308" s="66">
        <f t="shared" si="47"/>
        <v>1744.6213939861809</v>
      </c>
      <c r="J308" s="81">
        <f t="shared" si="48"/>
        <v>-115.74089027365953</v>
      </c>
      <c r="K308" s="37">
        <f t="shared" si="49"/>
        <v>1628.8805037125214</v>
      </c>
      <c r="L308" s="37">
        <f t="shared" si="50"/>
        <v>2283709.4047279106</v>
      </c>
      <c r="M308" s="37">
        <f t="shared" si="51"/>
        <v>2132204.5793596907</v>
      </c>
      <c r="N308" s="41">
        <f>'jan-feb'!M308</f>
        <v>449115.74480332044</v>
      </c>
      <c r="O308" s="41">
        <f t="shared" si="52"/>
        <v>1683088.8345563703</v>
      </c>
      <c r="Q308" s="4"/>
      <c r="R308" s="4"/>
      <c r="S308" s="4"/>
      <c r="T308" s="4"/>
    </row>
    <row r="309" spans="1:20" s="34" customFormat="1" x14ac:dyDescent="0.2">
      <c r="A309" s="33">
        <v>5043</v>
      </c>
      <c r="B309" s="34" t="s">
        <v>392</v>
      </c>
      <c r="C309" s="36">
        <v>4837235</v>
      </c>
      <c r="D309" s="36">
        <f>jan!D309</f>
        <v>441</v>
      </c>
      <c r="E309" s="37">
        <f t="shared" si="43"/>
        <v>10968.786848072563</v>
      </c>
      <c r="F309" s="38">
        <f t="shared" si="44"/>
        <v>1.0216529117128328</v>
      </c>
      <c r="G309" s="39">
        <f t="shared" si="45"/>
        <v>-139.48348044347657</v>
      </c>
      <c r="H309" s="39">
        <f t="shared" si="46"/>
        <v>0</v>
      </c>
      <c r="I309" s="66">
        <f t="shared" si="47"/>
        <v>-139.48348044347657</v>
      </c>
      <c r="J309" s="81">
        <f t="shared" si="48"/>
        <v>-115.74089027365953</v>
      </c>
      <c r="K309" s="37">
        <f t="shared" si="49"/>
        <v>-255.22437071713608</v>
      </c>
      <c r="L309" s="37">
        <f t="shared" si="50"/>
        <v>-61512.214875573169</v>
      </c>
      <c r="M309" s="37">
        <f t="shared" si="51"/>
        <v>-112553.94748625701</v>
      </c>
      <c r="N309" s="41">
        <f>'jan-feb'!M309</f>
        <v>-571678.19869005389</v>
      </c>
      <c r="O309" s="41">
        <f t="shared" si="52"/>
        <v>459124.25120379688</v>
      </c>
      <c r="Q309" s="4"/>
      <c r="R309" s="4"/>
      <c r="S309" s="4"/>
      <c r="T309" s="4"/>
    </row>
    <row r="310" spans="1:20" s="34" customFormat="1" x14ac:dyDescent="0.2">
      <c r="A310" s="33">
        <v>5044</v>
      </c>
      <c r="B310" s="34" t="s">
        <v>376</v>
      </c>
      <c r="C310" s="36">
        <v>11102520</v>
      </c>
      <c r="D310" s="36">
        <f>jan!D310</f>
        <v>818</v>
      </c>
      <c r="E310" s="37">
        <f t="shared" si="43"/>
        <v>13572.762836185819</v>
      </c>
      <c r="F310" s="38">
        <f t="shared" si="44"/>
        <v>1.2641920080718514</v>
      </c>
      <c r="G310" s="39">
        <f t="shared" si="45"/>
        <v>-1701.8690733114302</v>
      </c>
      <c r="H310" s="39">
        <f t="shared" si="46"/>
        <v>0</v>
      </c>
      <c r="I310" s="66">
        <f t="shared" si="47"/>
        <v>-1701.8690733114302</v>
      </c>
      <c r="J310" s="81">
        <f t="shared" si="48"/>
        <v>-115.74089027365953</v>
      </c>
      <c r="K310" s="37">
        <f t="shared" si="49"/>
        <v>-1817.6099635850896</v>
      </c>
      <c r="L310" s="37">
        <f t="shared" si="50"/>
        <v>-1392128.9019687499</v>
      </c>
      <c r="M310" s="37">
        <f t="shared" si="51"/>
        <v>-1486804.9502126034</v>
      </c>
      <c r="N310" s="41">
        <f>'jan-feb'!M310</f>
        <v>-2357206.0900872205</v>
      </c>
      <c r="O310" s="41">
        <f t="shared" si="52"/>
        <v>870401.1398746171</v>
      </c>
      <c r="Q310" s="4"/>
      <c r="R310" s="4"/>
      <c r="S310" s="4"/>
      <c r="T310" s="4"/>
    </row>
    <row r="311" spans="1:20" s="34" customFormat="1" x14ac:dyDescent="0.2">
      <c r="A311" s="33">
        <v>5045</v>
      </c>
      <c r="B311" s="34" t="s">
        <v>377</v>
      </c>
      <c r="C311" s="36">
        <v>21001748</v>
      </c>
      <c r="D311" s="36">
        <f>jan!D311</f>
        <v>2287</v>
      </c>
      <c r="E311" s="37">
        <f t="shared" si="43"/>
        <v>9183.0992566681234</v>
      </c>
      <c r="F311" s="38">
        <f t="shared" si="44"/>
        <v>0.85533069646362347</v>
      </c>
      <c r="G311" s="39">
        <f t="shared" si="45"/>
        <v>931.92907439918702</v>
      </c>
      <c r="H311" s="39">
        <f t="shared" si="46"/>
        <v>167.85429007618876</v>
      </c>
      <c r="I311" s="66">
        <f t="shared" si="47"/>
        <v>1099.7833644753757</v>
      </c>
      <c r="J311" s="81">
        <f t="shared" si="48"/>
        <v>-115.74089027365953</v>
      </c>
      <c r="K311" s="37">
        <f t="shared" si="49"/>
        <v>984.04247420171623</v>
      </c>
      <c r="L311" s="37">
        <f t="shared" si="50"/>
        <v>2515204.5545551842</v>
      </c>
      <c r="M311" s="37">
        <f t="shared" si="51"/>
        <v>2250505.1384993251</v>
      </c>
      <c r="N311" s="41">
        <f>'jan-feb'!M311</f>
        <v>-240217.94966928233</v>
      </c>
      <c r="O311" s="41">
        <f t="shared" si="52"/>
        <v>2490723.0881686076</v>
      </c>
      <c r="Q311" s="4"/>
      <c r="R311" s="4"/>
      <c r="S311" s="4"/>
      <c r="T311" s="4"/>
    </row>
    <row r="312" spans="1:20" s="34" customFormat="1" x14ac:dyDescent="0.2">
      <c r="A312" s="33">
        <v>5046</v>
      </c>
      <c r="B312" s="34" t="s">
        <v>378</v>
      </c>
      <c r="C312" s="36">
        <v>8576958</v>
      </c>
      <c r="D312" s="36">
        <f>jan!D312</f>
        <v>1193</v>
      </c>
      <c r="E312" s="37">
        <f t="shared" si="43"/>
        <v>7189.4031852472754</v>
      </c>
      <c r="F312" s="38">
        <f t="shared" si="44"/>
        <v>0.66963419012705772</v>
      </c>
      <c r="G312" s="39">
        <f t="shared" si="45"/>
        <v>2128.1467172516959</v>
      </c>
      <c r="H312" s="39">
        <f t="shared" si="46"/>
        <v>865.64791507348559</v>
      </c>
      <c r="I312" s="66">
        <f t="shared" si="47"/>
        <v>2993.7946323251817</v>
      </c>
      <c r="J312" s="81">
        <f t="shared" si="48"/>
        <v>-115.74089027365953</v>
      </c>
      <c r="K312" s="37">
        <f t="shared" si="49"/>
        <v>2878.053742051522</v>
      </c>
      <c r="L312" s="37">
        <f t="shared" si="50"/>
        <v>3571596.9963639416</v>
      </c>
      <c r="M312" s="37">
        <f t="shared" si="51"/>
        <v>3433518.1142674657</v>
      </c>
      <c r="N312" s="41">
        <f>'jan-feb'!M312</f>
        <v>1552875.813063683</v>
      </c>
      <c r="O312" s="41">
        <f t="shared" si="52"/>
        <v>1880642.3012037827</v>
      </c>
      <c r="Q312" s="4"/>
      <c r="R312" s="4"/>
      <c r="S312" s="4"/>
      <c r="T312" s="4"/>
    </row>
    <row r="313" spans="1:20" s="34" customFormat="1" x14ac:dyDescent="0.2">
      <c r="A313" s="33">
        <v>5047</v>
      </c>
      <c r="B313" s="34" t="s">
        <v>379</v>
      </c>
      <c r="C313" s="36">
        <v>32005253</v>
      </c>
      <c r="D313" s="36">
        <f>jan!D313</f>
        <v>3817</v>
      </c>
      <c r="E313" s="37">
        <f t="shared" si="43"/>
        <v>8384.9235001309935</v>
      </c>
      <c r="F313" s="38">
        <f t="shared" si="44"/>
        <v>0.78098714352385201</v>
      </c>
      <c r="G313" s="39">
        <f t="shared" si="45"/>
        <v>1410.8345283214651</v>
      </c>
      <c r="H313" s="39">
        <f t="shared" si="46"/>
        <v>447.21580486418424</v>
      </c>
      <c r="I313" s="66">
        <f t="shared" si="47"/>
        <v>1858.0503331856494</v>
      </c>
      <c r="J313" s="81">
        <f t="shared" si="48"/>
        <v>-115.74089027365953</v>
      </c>
      <c r="K313" s="37">
        <f t="shared" si="49"/>
        <v>1742.3094429119899</v>
      </c>
      <c r="L313" s="37">
        <f t="shared" si="50"/>
        <v>7092178.1217696238</v>
      </c>
      <c r="M313" s="37">
        <f t="shared" si="51"/>
        <v>6650395.143595065</v>
      </c>
      <c r="N313" s="41">
        <f>'jan-feb'!M313</f>
        <v>2610284.6655189241</v>
      </c>
      <c r="O313" s="41">
        <f t="shared" si="52"/>
        <v>4040110.4780761409</v>
      </c>
      <c r="Q313" s="4"/>
      <c r="R313" s="4"/>
      <c r="S313" s="4"/>
      <c r="T313" s="4"/>
    </row>
    <row r="314" spans="1:20" s="34" customFormat="1" x14ac:dyDescent="0.2">
      <c r="A314" s="33">
        <v>5049</v>
      </c>
      <c r="B314" s="34" t="s">
        <v>380</v>
      </c>
      <c r="C314" s="36">
        <v>12300637</v>
      </c>
      <c r="D314" s="36">
        <f>jan!D314</f>
        <v>1101</v>
      </c>
      <c r="E314" s="37">
        <f t="shared" si="43"/>
        <v>11172.240690281562</v>
      </c>
      <c r="F314" s="38">
        <f t="shared" si="44"/>
        <v>1.040602975486614</v>
      </c>
      <c r="G314" s="39">
        <f t="shared" si="45"/>
        <v>-261.55578576887598</v>
      </c>
      <c r="H314" s="39">
        <f t="shared" si="46"/>
        <v>0</v>
      </c>
      <c r="I314" s="66">
        <f t="shared" si="47"/>
        <v>-261.55578576887598</v>
      </c>
      <c r="J314" s="81">
        <f t="shared" si="48"/>
        <v>-115.74089027365953</v>
      </c>
      <c r="K314" s="37">
        <f t="shared" si="49"/>
        <v>-377.29667604253552</v>
      </c>
      <c r="L314" s="37">
        <f t="shared" si="50"/>
        <v>-287972.92013153248</v>
      </c>
      <c r="M314" s="37">
        <f t="shared" si="51"/>
        <v>-415403.64032283163</v>
      </c>
      <c r="N314" s="41">
        <f>'jan-feb'!M314</f>
        <v>-426074.79264795821</v>
      </c>
      <c r="O314" s="41">
        <f t="shared" si="52"/>
        <v>10671.152325126575</v>
      </c>
      <c r="Q314" s="4"/>
      <c r="R314" s="4"/>
      <c r="S314" s="4"/>
      <c r="T314" s="4"/>
    </row>
    <row r="315" spans="1:20" s="34" customFormat="1" x14ac:dyDescent="0.2">
      <c r="A315" s="33">
        <v>5052</v>
      </c>
      <c r="B315" s="34" t="s">
        <v>381</v>
      </c>
      <c r="C315" s="36">
        <v>4619126</v>
      </c>
      <c r="D315" s="36">
        <f>jan!D315</f>
        <v>570</v>
      </c>
      <c r="E315" s="37">
        <f t="shared" si="43"/>
        <v>8103.7298245614038</v>
      </c>
      <c r="F315" s="38">
        <f t="shared" si="44"/>
        <v>0.75479624918156774</v>
      </c>
      <c r="G315" s="39">
        <f t="shared" si="45"/>
        <v>1579.5507336632188</v>
      </c>
      <c r="H315" s="39">
        <f t="shared" si="46"/>
        <v>545.63359131354059</v>
      </c>
      <c r="I315" s="66">
        <f t="shared" si="47"/>
        <v>2125.1843249767594</v>
      </c>
      <c r="J315" s="81">
        <f t="shared" si="48"/>
        <v>-115.74089027365953</v>
      </c>
      <c r="K315" s="37">
        <f t="shared" si="49"/>
        <v>2009.4434347030999</v>
      </c>
      <c r="L315" s="37">
        <f t="shared" si="50"/>
        <v>1211355.0652367529</v>
      </c>
      <c r="M315" s="37">
        <f t="shared" si="51"/>
        <v>1145382.757780767</v>
      </c>
      <c r="N315" s="41">
        <f>'jan-feb'!M315</f>
        <v>373599.17061718286</v>
      </c>
      <c r="O315" s="41">
        <f t="shared" si="52"/>
        <v>771783.58716358419</v>
      </c>
      <c r="Q315" s="4"/>
      <c r="R315" s="4"/>
      <c r="S315" s="4"/>
      <c r="T315" s="4"/>
    </row>
    <row r="316" spans="1:20" s="34" customFormat="1" x14ac:dyDescent="0.2">
      <c r="A316" s="33">
        <v>5053</v>
      </c>
      <c r="B316" s="34" t="s">
        <v>382</v>
      </c>
      <c r="C316" s="36">
        <v>56598892</v>
      </c>
      <c r="D316" s="36">
        <f>jan!D316</f>
        <v>6794</v>
      </c>
      <c r="E316" s="37">
        <f t="shared" si="43"/>
        <v>8330.717103326464</v>
      </c>
      <c r="F316" s="38">
        <f t="shared" si="44"/>
        <v>0.77593826037060332</v>
      </c>
      <c r="G316" s="39">
        <f t="shared" si="45"/>
        <v>1443.3583664041828</v>
      </c>
      <c r="H316" s="39">
        <f t="shared" si="46"/>
        <v>466.18804374576956</v>
      </c>
      <c r="I316" s="66">
        <f t="shared" si="47"/>
        <v>1909.5464101499524</v>
      </c>
      <c r="J316" s="81">
        <f t="shared" si="48"/>
        <v>-115.74089027365953</v>
      </c>
      <c r="K316" s="37">
        <f t="shared" si="49"/>
        <v>1793.8055198762929</v>
      </c>
      <c r="L316" s="37">
        <f t="shared" si="50"/>
        <v>12973458.310558777</v>
      </c>
      <c r="M316" s="37">
        <f t="shared" si="51"/>
        <v>12187114.702039534</v>
      </c>
      <c r="N316" s="41">
        <f>'jan-feb'!M316</f>
        <v>5503907.1822335804</v>
      </c>
      <c r="O316" s="41">
        <f t="shared" si="52"/>
        <v>6683207.5198059538</v>
      </c>
      <c r="Q316" s="4"/>
      <c r="R316" s="4"/>
      <c r="S316" s="4"/>
      <c r="T316" s="4"/>
    </row>
    <row r="317" spans="1:20" s="34" customFormat="1" x14ac:dyDescent="0.2">
      <c r="A317" s="33">
        <v>5054</v>
      </c>
      <c r="B317" s="34" t="s">
        <v>383</v>
      </c>
      <c r="C317" s="36">
        <v>75984452</v>
      </c>
      <c r="D317" s="36">
        <f>jan!D317</f>
        <v>9899</v>
      </c>
      <c r="E317" s="37">
        <f t="shared" si="43"/>
        <v>7675.9725224770182</v>
      </c>
      <c r="F317" s="38">
        <f t="shared" si="44"/>
        <v>0.7149541500293054</v>
      </c>
      <c r="G317" s="39">
        <f t="shared" si="45"/>
        <v>1836.2051149138501</v>
      </c>
      <c r="H317" s="39">
        <f t="shared" si="46"/>
        <v>695.34864704307552</v>
      </c>
      <c r="I317" s="66">
        <f t="shared" si="47"/>
        <v>2531.5537619569259</v>
      </c>
      <c r="J317" s="81">
        <f t="shared" si="48"/>
        <v>-115.74089027365953</v>
      </c>
      <c r="K317" s="37">
        <f t="shared" si="49"/>
        <v>2415.8128716832662</v>
      </c>
      <c r="L317" s="37">
        <f t="shared" si="50"/>
        <v>25059850.68961161</v>
      </c>
      <c r="M317" s="37">
        <f t="shared" si="51"/>
        <v>23914131.616792653</v>
      </c>
      <c r="N317" s="41">
        <f>'jan-feb'!M317</f>
        <v>9829963.0063850768</v>
      </c>
      <c r="O317" s="41">
        <f t="shared" si="52"/>
        <v>14084168.610407576</v>
      </c>
      <c r="Q317" s="4"/>
      <c r="R317" s="4"/>
      <c r="S317" s="4"/>
      <c r="T317" s="4"/>
    </row>
    <row r="318" spans="1:20" s="34" customFormat="1" x14ac:dyDescent="0.2">
      <c r="A318" s="33">
        <v>5055</v>
      </c>
      <c r="B318" s="34" t="s">
        <v>411</v>
      </c>
      <c r="C318" s="36">
        <v>53027853</v>
      </c>
      <c r="D318" s="36">
        <f>jan!D318</f>
        <v>5884</v>
      </c>
      <c r="E318" s="37">
        <f t="shared" si="43"/>
        <v>9012.2115907545885</v>
      </c>
      <c r="F318" s="38">
        <f t="shared" si="44"/>
        <v>0.83941390604052835</v>
      </c>
      <c r="G318" s="39">
        <f t="shared" si="45"/>
        <v>1034.4616739473079</v>
      </c>
      <c r="H318" s="39">
        <f t="shared" si="46"/>
        <v>227.66497314592596</v>
      </c>
      <c r="I318" s="66">
        <f t="shared" si="47"/>
        <v>1262.1266470932337</v>
      </c>
      <c r="J318" s="81">
        <f t="shared" si="48"/>
        <v>-115.74089027365953</v>
      </c>
      <c r="K318" s="37">
        <f t="shared" si="49"/>
        <v>1146.3857568195742</v>
      </c>
      <c r="L318" s="37">
        <f t="shared" si="50"/>
        <v>7426353.1914965874</v>
      </c>
      <c r="M318" s="37">
        <f t="shared" si="51"/>
        <v>6745333.7931263745</v>
      </c>
      <c r="N318" s="41">
        <f>'jan-feb'!M318</f>
        <v>2621600.5168622895</v>
      </c>
      <c r="O318" s="41">
        <f t="shared" si="52"/>
        <v>4123733.276264085</v>
      </c>
      <c r="Q318" s="4"/>
      <c r="R318" s="4"/>
      <c r="S318" s="4"/>
      <c r="T318" s="4"/>
    </row>
    <row r="319" spans="1:20" s="34" customFormat="1" x14ac:dyDescent="0.2">
      <c r="A319" s="33">
        <v>5056</v>
      </c>
      <c r="B319" s="34" t="s">
        <v>355</v>
      </c>
      <c r="C319" s="36">
        <v>47975742</v>
      </c>
      <c r="D319" s="36">
        <f>jan!D319</f>
        <v>5156</v>
      </c>
      <c r="E319" s="37">
        <f t="shared" si="43"/>
        <v>9304.8374709076797</v>
      </c>
      <c r="F319" s="38">
        <f t="shared" si="44"/>
        <v>0.86666961687180133</v>
      </c>
      <c r="G319" s="39">
        <f t="shared" si="45"/>
        <v>858.88614585545326</v>
      </c>
      <c r="H319" s="39">
        <f t="shared" si="46"/>
        <v>125.24591509234405</v>
      </c>
      <c r="I319" s="66">
        <f t="shared" si="47"/>
        <v>984.1320609477973</v>
      </c>
      <c r="J319" s="81">
        <f t="shared" si="48"/>
        <v>-115.74089027365953</v>
      </c>
      <c r="K319" s="37">
        <f t="shared" si="49"/>
        <v>868.39117067413781</v>
      </c>
      <c r="L319" s="37">
        <f t="shared" si="50"/>
        <v>5074184.9062468428</v>
      </c>
      <c r="M319" s="37">
        <f t="shared" si="51"/>
        <v>4477424.8759958548</v>
      </c>
      <c r="N319" s="41">
        <f>'jan-feb'!M319</f>
        <v>1087144.5187167386</v>
      </c>
      <c r="O319" s="41">
        <f t="shared" si="52"/>
        <v>3390280.3572791163</v>
      </c>
      <c r="Q319" s="4"/>
      <c r="R319" s="4"/>
      <c r="S319" s="4"/>
      <c r="T319" s="4"/>
    </row>
    <row r="320" spans="1:20" s="34" customFormat="1" x14ac:dyDescent="0.2">
      <c r="A320" s="33">
        <v>5057</v>
      </c>
      <c r="B320" s="34" t="s">
        <v>357</v>
      </c>
      <c r="C320" s="36">
        <v>88286437</v>
      </c>
      <c r="D320" s="36">
        <f>jan!D320</f>
        <v>10371</v>
      </c>
      <c r="E320" s="37">
        <f t="shared" si="43"/>
        <v>8512.818146755375</v>
      </c>
      <c r="F320" s="38">
        <f t="shared" si="44"/>
        <v>0.79289948532847399</v>
      </c>
      <c r="G320" s="39">
        <f t="shared" si="45"/>
        <v>1334.0977403468362</v>
      </c>
      <c r="H320" s="39">
        <f t="shared" si="46"/>
        <v>402.45267854565071</v>
      </c>
      <c r="I320" s="66">
        <f t="shared" si="47"/>
        <v>1736.550418892487</v>
      </c>
      <c r="J320" s="81">
        <f t="shared" si="48"/>
        <v>-115.74089027365953</v>
      </c>
      <c r="K320" s="37">
        <f t="shared" si="49"/>
        <v>1620.8095286188275</v>
      </c>
      <c r="L320" s="37">
        <f t="shared" si="50"/>
        <v>18009764.394333981</v>
      </c>
      <c r="M320" s="37">
        <f t="shared" si="51"/>
        <v>16809415.621305861</v>
      </c>
      <c r="N320" s="41">
        <f>'jan-feb'!M320</f>
        <v>6365125.233808429</v>
      </c>
      <c r="O320" s="41">
        <f t="shared" si="52"/>
        <v>10444290.387497433</v>
      </c>
      <c r="Q320" s="4"/>
      <c r="R320" s="4"/>
      <c r="S320" s="4"/>
      <c r="T320" s="4"/>
    </row>
    <row r="321" spans="1:20" s="34" customFormat="1" x14ac:dyDescent="0.2">
      <c r="A321" s="33">
        <v>5058</v>
      </c>
      <c r="B321" s="34" t="s">
        <v>358</v>
      </c>
      <c r="C321" s="36">
        <v>39735543</v>
      </c>
      <c r="D321" s="36">
        <f>jan!D321</f>
        <v>4252</v>
      </c>
      <c r="E321" s="37">
        <f t="shared" si="43"/>
        <v>9345.1418156161799</v>
      </c>
      <c r="F321" s="38">
        <f t="shared" si="44"/>
        <v>0.87042363741176221</v>
      </c>
      <c r="G321" s="39">
        <f t="shared" si="45"/>
        <v>834.70353903035323</v>
      </c>
      <c r="H321" s="39">
        <f t="shared" si="46"/>
        <v>111.139394444369</v>
      </c>
      <c r="I321" s="66">
        <f t="shared" si="47"/>
        <v>945.84293347472226</v>
      </c>
      <c r="J321" s="81">
        <f t="shared" si="48"/>
        <v>-115.74089027365953</v>
      </c>
      <c r="K321" s="37">
        <f t="shared" si="49"/>
        <v>830.10204320106277</v>
      </c>
      <c r="L321" s="37">
        <f t="shared" si="50"/>
        <v>4021724.1531345192</v>
      </c>
      <c r="M321" s="37">
        <f t="shared" si="51"/>
        <v>3529593.887690919</v>
      </c>
      <c r="N321" s="41">
        <f>'jan-feb'!M321</f>
        <v>726771.10922877654</v>
      </c>
      <c r="O321" s="41">
        <f t="shared" si="52"/>
        <v>2802822.7784621427</v>
      </c>
      <c r="Q321" s="4"/>
      <c r="R321" s="4"/>
      <c r="S321" s="4"/>
      <c r="T321" s="4"/>
    </row>
    <row r="322" spans="1:20" s="34" customFormat="1" x14ac:dyDescent="0.2">
      <c r="A322" s="33">
        <v>5059</v>
      </c>
      <c r="B322" s="34" t="s">
        <v>412</v>
      </c>
      <c r="C322" s="36">
        <v>154213929</v>
      </c>
      <c r="D322" s="36">
        <f>jan!D322</f>
        <v>18502</v>
      </c>
      <c r="E322" s="37">
        <f t="shared" si="43"/>
        <v>8334.9869743811487</v>
      </c>
      <c r="F322" s="38">
        <f t="shared" si="44"/>
        <v>0.77633596398688098</v>
      </c>
      <c r="G322" s="39">
        <f t="shared" si="45"/>
        <v>1440.796443771372</v>
      </c>
      <c r="H322" s="39">
        <f t="shared" si="46"/>
        <v>464.69358887662992</v>
      </c>
      <c r="I322" s="66">
        <f t="shared" si="47"/>
        <v>1905.4900326480019</v>
      </c>
      <c r="J322" s="81">
        <f t="shared" si="48"/>
        <v>-115.74089027365953</v>
      </c>
      <c r="K322" s="37">
        <f t="shared" si="49"/>
        <v>1789.7491423743425</v>
      </c>
      <c r="L322" s="37">
        <f t="shared" si="50"/>
        <v>35255376.58405333</v>
      </c>
      <c r="M322" s="37">
        <f t="shared" si="51"/>
        <v>33113938.632210083</v>
      </c>
      <c r="N322" s="41">
        <f>'jan-feb'!M322</f>
        <v>14931523.637472136</v>
      </c>
      <c r="O322" s="41">
        <f t="shared" si="52"/>
        <v>18182414.994737945</v>
      </c>
      <c r="Q322" s="4"/>
      <c r="R322" s="4"/>
      <c r="S322" s="4"/>
      <c r="T322" s="4"/>
    </row>
    <row r="323" spans="1:20" s="34" customFormat="1" x14ac:dyDescent="0.2">
      <c r="A323" s="33">
        <v>5060</v>
      </c>
      <c r="B323" s="34" t="s">
        <v>413</v>
      </c>
      <c r="C323" s="36">
        <v>95834055</v>
      </c>
      <c r="D323" s="36">
        <f>jan!D323</f>
        <v>9732</v>
      </c>
      <c r="E323" s="37">
        <f t="shared" si="43"/>
        <v>9847.3135018495686</v>
      </c>
      <c r="F323" s="38">
        <f t="shared" si="44"/>
        <v>0.91719682869774632</v>
      </c>
      <c r="G323" s="39">
        <f t="shared" si="45"/>
        <v>533.40052729031993</v>
      </c>
      <c r="H323" s="39">
        <f t="shared" si="46"/>
        <v>0</v>
      </c>
      <c r="I323" s="66">
        <f t="shared" si="47"/>
        <v>533.40052729031993</v>
      </c>
      <c r="J323" s="81">
        <f t="shared" si="48"/>
        <v>-115.74089027365953</v>
      </c>
      <c r="K323" s="37">
        <f t="shared" si="49"/>
        <v>417.65963701666038</v>
      </c>
      <c r="L323" s="37">
        <f t="shared" si="50"/>
        <v>5191053.9315893939</v>
      </c>
      <c r="M323" s="37">
        <f t="shared" si="51"/>
        <v>4064663.5874461387</v>
      </c>
      <c r="N323" s="41">
        <f>'jan-feb'!M323</f>
        <v>1733184.1472752686</v>
      </c>
      <c r="O323" s="41">
        <f t="shared" si="52"/>
        <v>2331479.4401708702</v>
      </c>
      <c r="Q323" s="4"/>
      <c r="R323" s="4"/>
      <c r="S323" s="4"/>
      <c r="T323" s="4"/>
    </row>
    <row r="324" spans="1:20" s="34" customFormat="1" x14ac:dyDescent="0.2">
      <c r="A324" s="33">
        <v>5061</v>
      </c>
      <c r="B324" s="34" t="s">
        <v>285</v>
      </c>
      <c r="C324" s="36">
        <v>15994978</v>
      </c>
      <c r="D324" s="36">
        <f>jan!D324</f>
        <v>1980</v>
      </c>
      <c r="E324" s="37">
        <f t="shared" si="43"/>
        <v>8078.2717171717168</v>
      </c>
      <c r="F324" s="38">
        <f t="shared" si="44"/>
        <v>0.75242503439714137</v>
      </c>
      <c r="G324" s="39">
        <f t="shared" si="45"/>
        <v>1594.8255980970309</v>
      </c>
      <c r="H324" s="39">
        <f t="shared" si="46"/>
        <v>554.54392889993107</v>
      </c>
      <c r="I324" s="66">
        <f t="shared" si="47"/>
        <v>2149.3695269969621</v>
      </c>
      <c r="J324" s="81">
        <f t="shared" si="48"/>
        <v>-115.74089027365953</v>
      </c>
      <c r="K324" s="37">
        <f t="shared" si="49"/>
        <v>2033.6286367233026</v>
      </c>
      <c r="L324" s="37">
        <f t="shared" si="50"/>
        <v>4255751.663453985</v>
      </c>
      <c r="M324" s="37">
        <f t="shared" si="51"/>
        <v>4026584.7007121393</v>
      </c>
      <c r="N324" s="41">
        <f>'jan-feb'!M324</f>
        <v>1595320.9400386354</v>
      </c>
      <c r="O324" s="41">
        <f t="shared" si="52"/>
        <v>2431263.7606735039</v>
      </c>
      <c r="Q324" s="4"/>
      <c r="R324" s="4"/>
      <c r="S324" s="4"/>
      <c r="T324" s="4"/>
    </row>
    <row r="325" spans="1:20" s="34" customFormat="1" x14ac:dyDescent="0.2">
      <c r="A325" s="33">
        <v>5401</v>
      </c>
      <c r="B325" s="34" t="s">
        <v>324</v>
      </c>
      <c r="C325" s="36">
        <v>841093090</v>
      </c>
      <c r="D325" s="36">
        <f>jan!D325</f>
        <v>77544</v>
      </c>
      <c r="E325" s="37">
        <f t="shared" si="43"/>
        <v>10846.65596306613</v>
      </c>
      <c r="F325" s="38">
        <f t="shared" si="44"/>
        <v>1.010277417229702</v>
      </c>
      <c r="G325" s="39">
        <f t="shared" si="45"/>
        <v>-66.204949439617124</v>
      </c>
      <c r="H325" s="39">
        <f t="shared" si="46"/>
        <v>0</v>
      </c>
      <c r="I325" s="66">
        <f t="shared" si="47"/>
        <v>-66.204949439617124</v>
      </c>
      <c r="J325" s="81">
        <f t="shared" si="48"/>
        <v>-115.74089027365953</v>
      </c>
      <c r="K325" s="37">
        <f t="shared" si="49"/>
        <v>-181.94583971327665</v>
      </c>
      <c r="L325" s="37">
        <f t="shared" si="50"/>
        <v>-5133796.5993456701</v>
      </c>
      <c r="M325" s="37">
        <f t="shared" si="51"/>
        <v>-14108808.194726326</v>
      </c>
      <c r="N325" s="41">
        <f>'jan-feb'!M325</f>
        <v>-10809379.973745022</v>
      </c>
      <c r="O325" s="41">
        <f t="shared" si="52"/>
        <v>-3299428.2209813036</v>
      </c>
      <c r="Q325" s="4"/>
      <c r="R325" s="4"/>
      <c r="S325" s="4"/>
      <c r="T325" s="4"/>
    </row>
    <row r="326" spans="1:20" s="34" customFormat="1" x14ac:dyDescent="0.2">
      <c r="A326" s="33">
        <v>5402</v>
      </c>
      <c r="B326" s="34" t="s">
        <v>386</v>
      </c>
      <c r="C326" s="36">
        <v>232804239</v>
      </c>
      <c r="D326" s="36">
        <f>jan!D326</f>
        <v>24804</v>
      </c>
      <c r="E326" s="37">
        <f t="shared" si="43"/>
        <v>9385.753870343493</v>
      </c>
      <c r="F326" s="38">
        <f t="shared" si="44"/>
        <v>0.87420631862687681</v>
      </c>
      <c r="G326" s="39">
        <f t="shared" si="45"/>
        <v>810.33630619396536</v>
      </c>
      <c r="H326" s="39">
        <f t="shared" si="46"/>
        <v>96.925175289809431</v>
      </c>
      <c r="I326" s="66">
        <f t="shared" si="47"/>
        <v>907.26148148377479</v>
      </c>
      <c r="J326" s="81">
        <f t="shared" si="48"/>
        <v>-115.74089027365953</v>
      </c>
      <c r="K326" s="37">
        <f t="shared" si="49"/>
        <v>791.5205912101153</v>
      </c>
      <c r="L326" s="37">
        <f t="shared" si="50"/>
        <v>22503713.78672355</v>
      </c>
      <c r="M326" s="37">
        <f t="shared" si="51"/>
        <v>19632876.744375698</v>
      </c>
      <c r="N326" s="41">
        <f>'jan-feb'!M326</f>
        <v>7874767.6161203654</v>
      </c>
      <c r="O326" s="41">
        <f t="shared" si="52"/>
        <v>11758109.128255334</v>
      </c>
      <c r="Q326" s="4"/>
      <c r="R326" s="4"/>
      <c r="S326" s="4"/>
      <c r="T326" s="4"/>
    </row>
    <row r="327" spans="1:20" s="34" customFormat="1" x14ac:dyDescent="0.2">
      <c r="A327" s="33">
        <v>5403</v>
      </c>
      <c r="B327" s="34" t="s">
        <v>342</v>
      </c>
      <c r="C327" s="36">
        <v>201045495</v>
      </c>
      <c r="D327" s="36">
        <f>jan!D327</f>
        <v>21144</v>
      </c>
      <c r="E327" s="37">
        <f t="shared" si="43"/>
        <v>9508.3945800227011</v>
      </c>
      <c r="F327" s="38">
        <f t="shared" si="44"/>
        <v>0.88562929911448729</v>
      </c>
      <c r="G327" s="39">
        <f t="shared" si="45"/>
        <v>736.75188038644046</v>
      </c>
      <c r="H327" s="39">
        <f t="shared" si="46"/>
        <v>54.000926902086576</v>
      </c>
      <c r="I327" s="66">
        <f t="shared" si="47"/>
        <v>790.75280728852704</v>
      </c>
      <c r="J327" s="81">
        <f t="shared" si="48"/>
        <v>-115.74089027365953</v>
      </c>
      <c r="K327" s="37">
        <f t="shared" si="49"/>
        <v>675.01191701486755</v>
      </c>
      <c r="L327" s="37">
        <f t="shared" si="50"/>
        <v>16719677.357308615</v>
      </c>
      <c r="M327" s="37">
        <f t="shared" si="51"/>
        <v>14272451.97336236</v>
      </c>
      <c r="N327" s="41">
        <f>'jan-feb'!M327</f>
        <v>2215309.5281122373</v>
      </c>
      <c r="O327" s="41">
        <f t="shared" si="52"/>
        <v>12057142.445250124</v>
      </c>
      <c r="Q327" s="4"/>
      <c r="R327" s="4"/>
      <c r="S327" s="4"/>
      <c r="T327" s="4"/>
    </row>
    <row r="328" spans="1:20" s="34" customFormat="1" x14ac:dyDescent="0.2">
      <c r="A328" s="33">
        <v>5404</v>
      </c>
      <c r="B328" s="34" t="s">
        <v>339</v>
      </c>
      <c r="C328" s="36">
        <v>14904179</v>
      </c>
      <c r="D328" s="36">
        <f>jan!D328</f>
        <v>1897</v>
      </c>
      <c r="E328" s="37">
        <f t="shared" si="43"/>
        <v>7856.7100685292571</v>
      </c>
      <c r="F328" s="38">
        <f t="shared" si="44"/>
        <v>0.73178837634235927</v>
      </c>
      <c r="G328" s="39">
        <f t="shared" si="45"/>
        <v>1727.7625872825067</v>
      </c>
      <c r="H328" s="39">
        <f t="shared" si="46"/>
        <v>632.09050592479196</v>
      </c>
      <c r="I328" s="66">
        <f t="shared" si="47"/>
        <v>2359.8530932072986</v>
      </c>
      <c r="J328" s="81">
        <f t="shared" si="48"/>
        <v>-115.74089027365953</v>
      </c>
      <c r="K328" s="37">
        <f t="shared" si="49"/>
        <v>2244.1122029336389</v>
      </c>
      <c r="L328" s="37">
        <f t="shared" si="50"/>
        <v>4476641.3178142458</v>
      </c>
      <c r="M328" s="37">
        <f t="shared" si="51"/>
        <v>4257080.8489651131</v>
      </c>
      <c r="N328" s="41">
        <f>'jan-feb'!M328</f>
        <v>1555342.9039663086</v>
      </c>
      <c r="O328" s="41">
        <f t="shared" si="52"/>
        <v>2701737.9449988045</v>
      </c>
      <c r="Q328" s="4"/>
      <c r="R328" s="4"/>
      <c r="S328" s="4"/>
      <c r="T328" s="4"/>
    </row>
    <row r="329" spans="1:20" s="34" customFormat="1" x14ac:dyDescent="0.2">
      <c r="A329" s="33">
        <v>5405</v>
      </c>
      <c r="B329" s="34" t="s">
        <v>340</v>
      </c>
      <c r="C329" s="36">
        <v>52014022</v>
      </c>
      <c r="D329" s="36">
        <f>jan!D329</f>
        <v>5568</v>
      </c>
      <c r="E329" s="37">
        <f t="shared" ref="E329:E363" si="53">(C329)/D329</f>
        <v>9341.5987787356316</v>
      </c>
      <c r="F329" s="38">
        <f t="shared" ref="F329:F363" si="54">IF(ISNUMBER(C329),E329/E$365,"")</f>
        <v>0.87009363246267757</v>
      </c>
      <c r="G329" s="39">
        <f t="shared" ref="G329:G363" si="55">(E$365-E329)*0.6</f>
        <v>836.8293611586821</v>
      </c>
      <c r="H329" s="39">
        <f t="shared" ref="H329:H363" si="56">IF(E329&gt;=E$365*0.9,0,IF(E329&lt;0.9*E$365,(E$365*0.9-E329)*0.35))</f>
        <v>112.37945735256089</v>
      </c>
      <c r="I329" s="66">
        <f t="shared" ref="I329:I363" si="57">G329+H329</f>
        <v>949.20881851124295</v>
      </c>
      <c r="J329" s="81">
        <f t="shared" ref="J329:J363" si="58">I$367</f>
        <v>-115.74089027365953</v>
      </c>
      <c r="K329" s="37">
        <f t="shared" ref="K329:K363" si="59">I329+J329</f>
        <v>833.46792823758346</v>
      </c>
      <c r="L329" s="37">
        <f t="shared" ref="L329:L363" si="60">(I329*D329)</f>
        <v>5285194.7014706004</v>
      </c>
      <c r="M329" s="37">
        <f t="shared" ref="M329:M363" si="61">(K329*D329)</f>
        <v>4640749.4244268648</v>
      </c>
      <c r="N329" s="41">
        <f>'jan-feb'!M329</f>
        <v>984530.06551877374</v>
      </c>
      <c r="O329" s="41">
        <f t="shared" ref="O329:O363" si="62">M329-N329</f>
        <v>3656219.3589080912</v>
      </c>
      <c r="Q329" s="4"/>
      <c r="R329" s="4"/>
      <c r="S329" s="4"/>
      <c r="T329" s="4"/>
    </row>
    <row r="330" spans="1:20" s="34" customFormat="1" x14ac:dyDescent="0.2">
      <c r="A330" s="33">
        <v>5406</v>
      </c>
      <c r="B330" s="34" t="s">
        <v>341</v>
      </c>
      <c r="C330" s="36">
        <v>121860987</v>
      </c>
      <c r="D330" s="36">
        <f>jan!D330</f>
        <v>11274</v>
      </c>
      <c r="E330" s="37">
        <f t="shared" si="53"/>
        <v>10809.028472591805</v>
      </c>
      <c r="F330" s="38">
        <f t="shared" si="54"/>
        <v>1.0067727237995168</v>
      </c>
      <c r="G330" s="39">
        <f t="shared" si="55"/>
        <v>-43.628455155021584</v>
      </c>
      <c r="H330" s="39">
        <f t="shared" si="56"/>
        <v>0</v>
      </c>
      <c r="I330" s="66">
        <f t="shared" si="57"/>
        <v>-43.628455155021584</v>
      </c>
      <c r="J330" s="81">
        <f t="shared" si="58"/>
        <v>-115.74089027365953</v>
      </c>
      <c r="K330" s="37">
        <f t="shared" si="59"/>
        <v>-159.36934542868113</v>
      </c>
      <c r="L330" s="37">
        <f t="shared" si="60"/>
        <v>-491867.20341771335</v>
      </c>
      <c r="M330" s="37">
        <f t="shared" si="61"/>
        <v>-1796730.0003629511</v>
      </c>
      <c r="N330" s="41">
        <f>'jan-feb'!M330</f>
        <v>-2230296.2440627404</v>
      </c>
      <c r="O330" s="41">
        <f t="shared" si="62"/>
        <v>433566.24369978928</v>
      </c>
      <c r="Q330" s="4"/>
      <c r="R330" s="4"/>
      <c r="S330" s="4"/>
      <c r="T330" s="4"/>
    </row>
    <row r="331" spans="1:20" s="34" customFormat="1" x14ac:dyDescent="0.2">
      <c r="A331" s="33">
        <v>5411</v>
      </c>
      <c r="B331" s="34" t="s">
        <v>325</v>
      </c>
      <c r="C331" s="36">
        <v>21990951</v>
      </c>
      <c r="D331" s="36">
        <f>jan!D331</f>
        <v>2789</v>
      </c>
      <c r="E331" s="37">
        <f t="shared" si="53"/>
        <v>7884.88741484403</v>
      </c>
      <c r="F331" s="38">
        <f t="shared" si="54"/>
        <v>0.73441286602435973</v>
      </c>
      <c r="G331" s="39">
        <f t="shared" si="55"/>
        <v>1710.8561794936431</v>
      </c>
      <c r="H331" s="39">
        <f t="shared" si="56"/>
        <v>622.22843471462147</v>
      </c>
      <c r="I331" s="66">
        <f t="shared" si="57"/>
        <v>2333.0846142082646</v>
      </c>
      <c r="J331" s="81">
        <f t="shared" si="58"/>
        <v>-115.74089027365953</v>
      </c>
      <c r="K331" s="37">
        <f t="shared" si="59"/>
        <v>2217.3437239346049</v>
      </c>
      <c r="L331" s="37">
        <f t="shared" si="60"/>
        <v>6506972.9890268501</v>
      </c>
      <c r="M331" s="37">
        <f t="shared" si="61"/>
        <v>6184171.6460536132</v>
      </c>
      <c r="N331" s="41">
        <f>'jan-feb'!M331</f>
        <v>2698575.4307917953</v>
      </c>
      <c r="O331" s="41">
        <f t="shared" si="62"/>
        <v>3485596.2152618179</v>
      </c>
      <c r="Q331" s="4"/>
      <c r="R331" s="4"/>
      <c r="S331" s="4"/>
      <c r="T331" s="4"/>
    </row>
    <row r="332" spans="1:20" s="34" customFormat="1" x14ac:dyDescent="0.2">
      <c r="A332" s="33">
        <v>5412</v>
      </c>
      <c r="B332" s="34" t="s">
        <v>313</v>
      </c>
      <c r="C332" s="36">
        <v>34459147</v>
      </c>
      <c r="D332" s="36">
        <f>jan!D332</f>
        <v>4201</v>
      </c>
      <c r="E332" s="37">
        <f t="shared" si="53"/>
        <v>8202.6058081409192</v>
      </c>
      <c r="F332" s="38">
        <f t="shared" si="54"/>
        <v>0.76400573952189954</v>
      </c>
      <c r="G332" s="39">
        <f t="shared" si="55"/>
        <v>1520.2251435155097</v>
      </c>
      <c r="H332" s="39">
        <f t="shared" si="56"/>
        <v>511.02699706071024</v>
      </c>
      <c r="I332" s="66">
        <f t="shared" si="57"/>
        <v>2031.25214057622</v>
      </c>
      <c r="J332" s="81">
        <f t="shared" si="58"/>
        <v>-115.74089027365953</v>
      </c>
      <c r="K332" s="37">
        <f t="shared" si="59"/>
        <v>1915.5112503025605</v>
      </c>
      <c r="L332" s="37">
        <f t="shared" si="60"/>
        <v>8533290.2425606996</v>
      </c>
      <c r="M332" s="37">
        <f t="shared" si="61"/>
        <v>8047062.7625210565</v>
      </c>
      <c r="N332" s="41">
        <f>'jan-feb'!M332</f>
        <v>3496907.8878294476</v>
      </c>
      <c r="O332" s="41">
        <f t="shared" si="62"/>
        <v>4550154.8746916093</v>
      </c>
      <c r="Q332" s="4"/>
      <c r="R332" s="4"/>
      <c r="S332" s="4"/>
      <c r="T332" s="4"/>
    </row>
    <row r="333" spans="1:20" s="34" customFormat="1" x14ac:dyDescent="0.2">
      <c r="A333" s="33">
        <v>5413</v>
      </c>
      <c r="B333" s="34" t="s">
        <v>326</v>
      </c>
      <c r="C333" s="36">
        <v>12525308</v>
      </c>
      <c r="D333" s="36">
        <f>jan!D333</f>
        <v>1289</v>
      </c>
      <c r="E333" s="37">
        <f t="shared" si="53"/>
        <v>9717.0737005430565</v>
      </c>
      <c r="F333" s="38">
        <f t="shared" si="54"/>
        <v>0.90506605488759795</v>
      </c>
      <c r="G333" s="39">
        <f t="shared" si="55"/>
        <v>611.54440807422725</v>
      </c>
      <c r="H333" s="39">
        <f t="shared" si="56"/>
        <v>0</v>
      </c>
      <c r="I333" s="66">
        <f t="shared" si="57"/>
        <v>611.54440807422725</v>
      </c>
      <c r="J333" s="81">
        <f t="shared" si="58"/>
        <v>-115.74089027365953</v>
      </c>
      <c r="K333" s="37">
        <f t="shared" si="59"/>
        <v>495.8035178005677</v>
      </c>
      <c r="L333" s="37">
        <f t="shared" si="60"/>
        <v>788280.74200767896</v>
      </c>
      <c r="M333" s="37">
        <f t="shared" si="61"/>
        <v>639090.73444493173</v>
      </c>
      <c r="N333" s="41">
        <f>'jan-feb'!M333</f>
        <v>385626.86864131363</v>
      </c>
      <c r="O333" s="41">
        <f t="shared" si="62"/>
        <v>253463.8658036181</v>
      </c>
      <c r="Q333" s="4"/>
      <c r="R333" s="4"/>
      <c r="S333" s="4"/>
      <c r="T333" s="4"/>
    </row>
    <row r="334" spans="1:20" s="34" customFormat="1" x14ac:dyDescent="0.2">
      <c r="A334" s="33">
        <v>5414</v>
      </c>
      <c r="B334" s="34" t="s">
        <v>327</v>
      </c>
      <c r="C334" s="36">
        <v>9479465</v>
      </c>
      <c r="D334" s="36">
        <f>jan!D334</f>
        <v>1070</v>
      </c>
      <c r="E334" s="37">
        <f t="shared" si="53"/>
        <v>8859.3130841121492</v>
      </c>
      <c r="F334" s="38">
        <f t="shared" si="54"/>
        <v>0.82517265888426328</v>
      </c>
      <c r="G334" s="39">
        <f t="shared" si="55"/>
        <v>1126.2007779327716</v>
      </c>
      <c r="H334" s="39">
        <f t="shared" si="56"/>
        <v>281.17945047077973</v>
      </c>
      <c r="I334" s="66">
        <f t="shared" si="57"/>
        <v>1407.3802284035514</v>
      </c>
      <c r="J334" s="81">
        <f t="shared" si="58"/>
        <v>-115.74089027365953</v>
      </c>
      <c r="K334" s="37">
        <f t="shared" si="59"/>
        <v>1291.6393381298919</v>
      </c>
      <c r="L334" s="37">
        <f t="shared" si="60"/>
        <v>1505896.8443918</v>
      </c>
      <c r="M334" s="37">
        <f t="shared" si="61"/>
        <v>1382054.0917989844</v>
      </c>
      <c r="N334" s="41">
        <f>'jan-feb'!M334</f>
        <v>306745.67466734326</v>
      </c>
      <c r="O334" s="41">
        <f t="shared" si="62"/>
        <v>1075308.4171316412</v>
      </c>
      <c r="Q334" s="4"/>
      <c r="R334" s="4"/>
      <c r="S334" s="4"/>
      <c r="T334" s="4"/>
    </row>
    <row r="335" spans="1:20" s="34" customFormat="1" x14ac:dyDescent="0.2">
      <c r="A335" s="33">
        <v>5415</v>
      </c>
      <c r="B335" s="34" t="s">
        <v>387</v>
      </c>
      <c r="C335" s="36">
        <v>7695576</v>
      </c>
      <c r="D335" s="36">
        <f>jan!D335</f>
        <v>970</v>
      </c>
      <c r="E335" s="37">
        <f t="shared" si="53"/>
        <v>7933.5835051546392</v>
      </c>
      <c r="F335" s="38">
        <f t="shared" si="54"/>
        <v>0.73894850913092691</v>
      </c>
      <c r="G335" s="39">
        <f t="shared" si="55"/>
        <v>1681.6385253072776</v>
      </c>
      <c r="H335" s="39">
        <f t="shared" si="56"/>
        <v>605.18480310590826</v>
      </c>
      <c r="I335" s="66">
        <f t="shared" si="57"/>
        <v>2286.8233284131857</v>
      </c>
      <c r="J335" s="81">
        <f t="shared" si="58"/>
        <v>-115.74089027365953</v>
      </c>
      <c r="K335" s="37">
        <f t="shared" si="59"/>
        <v>2171.0824381395259</v>
      </c>
      <c r="L335" s="37">
        <f t="shared" si="60"/>
        <v>2218218.6285607899</v>
      </c>
      <c r="M335" s="37">
        <f t="shared" si="61"/>
        <v>2105949.96499534</v>
      </c>
      <c r="N335" s="41">
        <f>'jan-feb'!M335</f>
        <v>655333.94385731115</v>
      </c>
      <c r="O335" s="41">
        <f t="shared" si="62"/>
        <v>1450616.0211380287</v>
      </c>
      <c r="Q335" s="4"/>
      <c r="R335" s="4"/>
      <c r="S335" s="4"/>
      <c r="T335" s="4"/>
    </row>
    <row r="336" spans="1:20" s="34" customFormat="1" x14ac:dyDescent="0.2">
      <c r="A336" s="33">
        <v>5416</v>
      </c>
      <c r="B336" s="34" t="s">
        <v>328</v>
      </c>
      <c r="C336" s="36">
        <v>43546127</v>
      </c>
      <c r="D336" s="36">
        <f>jan!D336</f>
        <v>3993</v>
      </c>
      <c r="E336" s="37">
        <f t="shared" si="53"/>
        <v>10905.616579013273</v>
      </c>
      <c r="F336" s="38">
        <f t="shared" si="54"/>
        <v>1.0157691170678993</v>
      </c>
      <c r="G336" s="39">
        <f t="shared" si="55"/>
        <v>-101.58131900790249</v>
      </c>
      <c r="H336" s="39">
        <f t="shared" si="56"/>
        <v>0</v>
      </c>
      <c r="I336" s="66">
        <f t="shared" si="57"/>
        <v>-101.58131900790249</v>
      </c>
      <c r="J336" s="81">
        <f t="shared" si="58"/>
        <v>-115.74089027365953</v>
      </c>
      <c r="K336" s="37">
        <f t="shared" si="59"/>
        <v>-217.32220928156204</v>
      </c>
      <c r="L336" s="37">
        <f t="shared" si="60"/>
        <v>-405614.20679855463</v>
      </c>
      <c r="M336" s="37">
        <f t="shared" si="61"/>
        <v>-867767.58166127722</v>
      </c>
      <c r="N336" s="41">
        <f>'jan-feb'!M336</f>
        <v>-3680522.0534453192</v>
      </c>
      <c r="O336" s="41">
        <f t="shared" si="62"/>
        <v>2812754.4717840422</v>
      </c>
      <c r="Q336" s="4"/>
      <c r="R336" s="4"/>
      <c r="S336" s="4"/>
      <c r="T336" s="4"/>
    </row>
    <row r="337" spans="1:20" s="34" customFormat="1" x14ac:dyDescent="0.2">
      <c r="A337" s="33">
        <v>5417</v>
      </c>
      <c r="B337" s="34" t="s">
        <v>329</v>
      </c>
      <c r="C337" s="36">
        <v>17252024</v>
      </c>
      <c r="D337" s="36">
        <f>jan!D337</f>
        <v>2087</v>
      </c>
      <c r="E337" s="37">
        <f t="shared" si="53"/>
        <v>8266.4226161954957</v>
      </c>
      <c r="F337" s="38">
        <f t="shared" si="54"/>
        <v>0.76994975399389498</v>
      </c>
      <c r="G337" s="39">
        <f t="shared" si="55"/>
        <v>1481.9350586827636</v>
      </c>
      <c r="H337" s="39">
        <f t="shared" si="56"/>
        <v>488.69111424160843</v>
      </c>
      <c r="I337" s="66">
        <f t="shared" si="57"/>
        <v>1970.626172924372</v>
      </c>
      <c r="J337" s="81">
        <f t="shared" si="58"/>
        <v>-115.74089027365953</v>
      </c>
      <c r="K337" s="37">
        <f t="shared" si="59"/>
        <v>1854.8852826507125</v>
      </c>
      <c r="L337" s="37">
        <f t="shared" si="60"/>
        <v>4112696.8228931641</v>
      </c>
      <c r="M337" s="37">
        <f t="shared" si="61"/>
        <v>3871145.5848920369</v>
      </c>
      <c r="N337" s="41">
        <f>'jan-feb'!M337</f>
        <v>1322565.12750537</v>
      </c>
      <c r="O337" s="41">
        <f t="shared" si="62"/>
        <v>2548580.4573866669</v>
      </c>
      <c r="Q337" s="4"/>
      <c r="R337" s="4"/>
      <c r="S337" s="4"/>
      <c r="T337" s="4"/>
    </row>
    <row r="338" spans="1:20" s="34" customFormat="1" x14ac:dyDescent="0.2">
      <c r="A338" s="33">
        <v>5418</v>
      </c>
      <c r="B338" s="34" t="s">
        <v>330</v>
      </c>
      <c r="C338" s="36">
        <v>66076764</v>
      </c>
      <c r="D338" s="36">
        <f>jan!D338</f>
        <v>6599</v>
      </c>
      <c r="E338" s="37">
        <f t="shared" si="53"/>
        <v>10013.148052735263</v>
      </c>
      <c r="F338" s="38">
        <f t="shared" si="54"/>
        <v>0.93264296272529668</v>
      </c>
      <c r="G338" s="39">
        <f t="shared" si="55"/>
        <v>433.89979675890316</v>
      </c>
      <c r="H338" s="39">
        <f t="shared" si="56"/>
        <v>0</v>
      </c>
      <c r="I338" s="66">
        <f t="shared" si="57"/>
        <v>433.89979675890316</v>
      </c>
      <c r="J338" s="81">
        <f t="shared" si="58"/>
        <v>-115.74089027365953</v>
      </c>
      <c r="K338" s="37">
        <f t="shared" si="59"/>
        <v>318.15890648524362</v>
      </c>
      <c r="L338" s="37">
        <f t="shared" si="60"/>
        <v>2863304.7588120019</v>
      </c>
      <c r="M338" s="37">
        <f t="shared" si="61"/>
        <v>2099530.6238961224</v>
      </c>
      <c r="N338" s="41">
        <f>'jan-feb'!M338</f>
        <v>-1010635.6035275888</v>
      </c>
      <c r="O338" s="41">
        <f t="shared" si="62"/>
        <v>3110166.2274237112</v>
      </c>
      <c r="Q338" s="4"/>
      <c r="R338" s="4"/>
      <c r="S338" s="4"/>
      <c r="T338" s="4"/>
    </row>
    <row r="339" spans="1:20" s="34" customFormat="1" x14ac:dyDescent="0.2">
      <c r="A339" s="33">
        <v>5419</v>
      </c>
      <c r="B339" s="34" t="s">
        <v>331</v>
      </c>
      <c r="C339" s="36">
        <v>31454737</v>
      </c>
      <c r="D339" s="36">
        <f>jan!D339</f>
        <v>3414</v>
      </c>
      <c r="E339" s="37">
        <f t="shared" si="53"/>
        <v>9213.455477445812</v>
      </c>
      <c r="F339" s="38">
        <f t="shared" si="54"/>
        <v>0.85815813050675771</v>
      </c>
      <c r="G339" s="39">
        <f t="shared" si="55"/>
        <v>913.71534193257389</v>
      </c>
      <c r="H339" s="39">
        <f t="shared" si="56"/>
        <v>157.22961280399775</v>
      </c>
      <c r="I339" s="66">
        <f t="shared" si="57"/>
        <v>1070.9449547365716</v>
      </c>
      <c r="J339" s="81">
        <f t="shared" si="58"/>
        <v>-115.74089027365953</v>
      </c>
      <c r="K339" s="37">
        <f t="shared" si="59"/>
        <v>955.20406446291213</v>
      </c>
      <c r="L339" s="37">
        <f t="shared" si="60"/>
        <v>3656206.0754706557</v>
      </c>
      <c r="M339" s="37">
        <f t="shared" si="61"/>
        <v>3261066.6760763819</v>
      </c>
      <c r="N339" s="41">
        <f>'jan-feb'!M339</f>
        <v>700036.12034502393</v>
      </c>
      <c r="O339" s="41">
        <f t="shared" si="62"/>
        <v>2561030.555731358</v>
      </c>
      <c r="Q339" s="4"/>
      <c r="R339" s="4"/>
      <c r="S339" s="4"/>
      <c r="T339" s="4"/>
    </row>
    <row r="340" spans="1:20" s="34" customFormat="1" x14ac:dyDescent="0.2">
      <c r="A340" s="33">
        <v>5420</v>
      </c>
      <c r="B340" s="34" t="s">
        <v>332</v>
      </c>
      <c r="C340" s="36">
        <v>8568797</v>
      </c>
      <c r="D340" s="36">
        <f>jan!D340</f>
        <v>1068</v>
      </c>
      <c r="E340" s="37">
        <f t="shared" si="53"/>
        <v>8023.2181647940079</v>
      </c>
      <c r="F340" s="38">
        <f t="shared" si="54"/>
        <v>0.74729724562105582</v>
      </c>
      <c r="G340" s="39">
        <f t="shared" si="55"/>
        <v>1627.8577295236564</v>
      </c>
      <c r="H340" s="39">
        <f t="shared" si="56"/>
        <v>573.81267223212922</v>
      </c>
      <c r="I340" s="66">
        <f t="shared" si="57"/>
        <v>2201.6704017557859</v>
      </c>
      <c r="J340" s="81">
        <f t="shared" si="58"/>
        <v>-115.74089027365953</v>
      </c>
      <c r="K340" s="37">
        <f t="shared" si="59"/>
        <v>2085.9295114821261</v>
      </c>
      <c r="L340" s="37">
        <f t="shared" si="60"/>
        <v>2351383.9890751792</v>
      </c>
      <c r="M340" s="37">
        <f t="shared" si="61"/>
        <v>2227772.7182629108</v>
      </c>
      <c r="N340" s="41">
        <f>'jan-feb'!M340</f>
        <v>777614.08705114282</v>
      </c>
      <c r="O340" s="41">
        <f t="shared" si="62"/>
        <v>1450158.6312117679</v>
      </c>
      <c r="Q340" s="4"/>
      <c r="R340" s="4"/>
      <c r="S340" s="4"/>
      <c r="T340" s="4"/>
    </row>
    <row r="341" spans="1:20" s="34" customFormat="1" x14ac:dyDescent="0.2">
      <c r="A341" s="33">
        <v>5421</v>
      </c>
      <c r="B341" s="34" t="s">
        <v>414</v>
      </c>
      <c r="C341" s="36">
        <v>139670980</v>
      </c>
      <c r="D341" s="36">
        <f>jan!D341</f>
        <v>14738</v>
      </c>
      <c r="E341" s="37">
        <f t="shared" si="53"/>
        <v>9476.9290270050205</v>
      </c>
      <c r="F341" s="38">
        <f t="shared" si="54"/>
        <v>0.88269853983322577</v>
      </c>
      <c r="G341" s="39">
        <f t="shared" si="55"/>
        <v>755.63121219704874</v>
      </c>
      <c r="H341" s="39">
        <f t="shared" si="56"/>
        <v>65.013870458274781</v>
      </c>
      <c r="I341" s="66">
        <f t="shared" si="57"/>
        <v>820.64508265532356</v>
      </c>
      <c r="J341" s="81">
        <f t="shared" si="58"/>
        <v>-115.74089027365953</v>
      </c>
      <c r="K341" s="37">
        <f t="shared" si="59"/>
        <v>704.90419238166407</v>
      </c>
      <c r="L341" s="37">
        <f t="shared" si="60"/>
        <v>12094667.228174159</v>
      </c>
      <c r="M341" s="37">
        <f t="shared" si="61"/>
        <v>10388877.987320965</v>
      </c>
      <c r="N341" s="41">
        <f>'jan-feb'!M341</f>
        <v>2680136.2737097186</v>
      </c>
      <c r="O341" s="41">
        <f t="shared" si="62"/>
        <v>7708741.713611247</v>
      </c>
      <c r="Q341" s="4"/>
      <c r="R341" s="4"/>
      <c r="S341" s="4"/>
      <c r="T341" s="4"/>
    </row>
    <row r="342" spans="1:20" s="34" customFormat="1" x14ac:dyDescent="0.2">
      <c r="A342" s="33">
        <v>5422</v>
      </c>
      <c r="B342" s="34" t="s">
        <v>333</v>
      </c>
      <c r="C342" s="36">
        <v>44119273</v>
      </c>
      <c r="D342" s="36">
        <f>jan!D342</f>
        <v>5576</v>
      </c>
      <c r="E342" s="37">
        <f t="shared" si="53"/>
        <v>7912.3516857962695</v>
      </c>
      <c r="F342" s="38">
        <f t="shared" si="54"/>
        <v>0.73697093856009832</v>
      </c>
      <c r="G342" s="39">
        <f t="shared" si="55"/>
        <v>1694.3776169222995</v>
      </c>
      <c r="H342" s="39">
        <f t="shared" si="56"/>
        <v>612.61593988133757</v>
      </c>
      <c r="I342" s="66">
        <f t="shared" si="57"/>
        <v>2306.9935568036371</v>
      </c>
      <c r="J342" s="81">
        <f t="shared" si="58"/>
        <v>-115.74089027365953</v>
      </c>
      <c r="K342" s="37">
        <f t="shared" si="59"/>
        <v>2191.2526665299774</v>
      </c>
      <c r="L342" s="37">
        <f t="shared" si="60"/>
        <v>12863796.072737081</v>
      </c>
      <c r="M342" s="37">
        <f t="shared" si="61"/>
        <v>12218424.868571155</v>
      </c>
      <c r="N342" s="41">
        <f>'jan-feb'!M342</f>
        <v>4760629.9239673903</v>
      </c>
      <c r="O342" s="41">
        <f t="shared" si="62"/>
        <v>7457794.9446037645</v>
      </c>
      <c r="Q342" s="4"/>
      <c r="R342" s="4"/>
      <c r="S342" s="4"/>
      <c r="T342" s="4"/>
    </row>
    <row r="343" spans="1:20" s="34" customFormat="1" x14ac:dyDescent="0.2">
      <c r="A343" s="33">
        <v>5423</v>
      </c>
      <c r="B343" s="34" t="s">
        <v>334</v>
      </c>
      <c r="C343" s="36">
        <v>18045006</v>
      </c>
      <c r="D343" s="36">
        <f>jan!D343</f>
        <v>2179</v>
      </c>
      <c r="E343" s="37">
        <f t="shared" si="53"/>
        <v>8281.324460761818</v>
      </c>
      <c r="F343" s="38">
        <f t="shared" si="54"/>
        <v>0.77133773911038495</v>
      </c>
      <c r="G343" s="39">
        <f t="shared" si="55"/>
        <v>1472.9939519429702</v>
      </c>
      <c r="H343" s="39">
        <f t="shared" si="56"/>
        <v>483.47546864339563</v>
      </c>
      <c r="I343" s="66">
        <f t="shared" si="57"/>
        <v>1956.4694205863657</v>
      </c>
      <c r="J343" s="81">
        <f t="shared" si="58"/>
        <v>-115.74089027365953</v>
      </c>
      <c r="K343" s="37">
        <f t="shared" si="59"/>
        <v>1840.7285303127062</v>
      </c>
      <c r="L343" s="37">
        <f t="shared" si="60"/>
        <v>4263146.8674576906</v>
      </c>
      <c r="M343" s="37">
        <f t="shared" si="61"/>
        <v>4010947.4675513869</v>
      </c>
      <c r="N343" s="41">
        <f>'jan-feb'!M343</f>
        <v>1599465.2578505992</v>
      </c>
      <c r="O343" s="41">
        <f t="shared" si="62"/>
        <v>2411482.2097007874</v>
      </c>
      <c r="Q343" s="4"/>
      <c r="R343" s="4"/>
      <c r="S343" s="4"/>
      <c r="T343" s="4"/>
    </row>
    <row r="344" spans="1:20" s="34" customFormat="1" x14ac:dyDescent="0.2">
      <c r="A344" s="33">
        <v>5424</v>
      </c>
      <c r="B344" s="34" t="s">
        <v>335</v>
      </c>
      <c r="C344" s="36">
        <v>21801200</v>
      </c>
      <c r="D344" s="36">
        <f>jan!D344</f>
        <v>2729</v>
      </c>
      <c r="E344" s="37">
        <f t="shared" si="53"/>
        <v>7988.7138145840963</v>
      </c>
      <c r="F344" s="38">
        <f t="shared" si="54"/>
        <v>0.74408344719950026</v>
      </c>
      <c r="G344" s="39">
        <f t="shared" si="55"/>
        <v>1648.5603396496033</v>
      </c>
      <c r="H344" s="39">
        <f t="shared" si="56"/>
        <v>585.88919480559821</v>
      </c>
      <c r="I344" s="66">
        <f t="shared" si="57"/>
        <v>2234.4495344552015</v>
      </c>
      <c r="J344" s="81">
        <f t="shared" si="58"/>
        <v>-115.74089027365953</v>
      </c>
      <c r="K344" s="37">
        <f t="shared" si="59"/>
        <v>2118.7086441815418</v>
      </c>
      <c r="L344" s="37">
        <f t="shared" si="60"/>
        <v>6097812.7795282453</v>
      </c>
      <c r="M344" s="37">
        <f t="shared" si="61"/>
        <v>5781955.8899714276</v>
      </c>
      <c r="N344" s="41">
        <f>'jan-feb'!M344</f>
        <v>2393539.7523057759</v>
      </c>
      <c r="O344" s="41">
        <f t="shared" si="62"/>
        <v>3388416.1376656517</v>
      </c>
      <c r="Q344" s="4"/>
      <c r="R344" s="4"/>
      <c r="S344" s="4"/>
      <c r="T344" s="4"/>
    </row>
    <row r="345" spans="1:20" s="34" customFormat="1" x14ac:dyDescent="0.2">
      <c r="A345" s="33">
        <v>5425</v>
      </c>
      <c r="B345" s="34" t="s">
        <v>415</v>
      </c>
      <c r="C345" s="36">
        <v>16577486</v>
      </c>
      <c r="D345" s="36">
        <f>jan!D345</f>
        <v>1836</v>
      </c>
      <c r="E345" s="37">
        <f t="shared" si="53"/>
        <v>9029.1318082788675</v>
      </c>
      <c r="F345" s="38">
        <f t="shared" si="54"/>
        <v>0.8409898861137971</v>
      </c>
      <c r="G345" s="39">
        <f t="shared" si="55"/>
        <v>1024.3095434327406</v>
      </c>
      <c r="H345" s="39">
        <f t="shared" si="56"/>
        <v>221.74289701242833</v>
      </c>
      <c r="I345" s="66">
        <f t="shared" si="57"/>
        <v>1246.0524404451689</v>
      </c>
      <c r="J345" s="81">
        <f t="shared" si="58"/>
        <v>-115.74089027365953</v>
      </c>
      <c r="K345" s="37">
        <f t="shared" si="59"/>
        <v>1130.3115501715095</v>
      </c>
      <c r="L345" s="37">
        <f t="shared" si="60"/>
        <v>2287752.2806573301</v>
      </c>
      <c r="M345" s="37">
        <f t="shared" si="61"/>
        <v>2075252.0061148913</v>
      </c>
      <c r="N345" s="41">
        <f>'jan-feb'!M345</f>
        <v>-201749.59046471427</v>
      </c>
      <c r="O345" s="41">
        <f t="shared" si="62"/>
        <v>2277001.5965796057</v>
      </c>
      <c r="Q345" s="4"/>
      <c r="R345" s="4"/>
      <c r="S345" s="4"/>
      <c r="T345" s="4"/>
    </row>
    <row r="346" spans="1:20" s="34" customFormat="1" x14ac:dyDescent="0.2">
      <c r="A346" s="33">
        <v>5426</v>
      </c>
      <c r="B346" s="34" t="s">
        <v>416</v>
      </c>
      <c r="C346" s="36">
        <v>17560709</v>
      </c>
      <c r="D346" s="36">
        <f>jan!D346</f>
        <v>2012</v>
      </c>
      <c r="E346" s="37">
        <f t="shared" si="53"/>
        <v>8727.9865805168993</v>
      </c>
      <c r="F346" s="38">
        <f t="shared" si="54"/>
        <v>0.81294066763112571</v>
      </c>
      <c r="G346" s="39">
        <f t="shared" si="55"/>
        <v>1204.9966800899215</v>
      </c>
      <c r="H346" s="39">
        <f t="shared" si="56"/>
        <v>327.14372672911719</v>
      </c>
      <c r="I346" s="66">
        <f t="shared" si="57"/>
        <v>1532.1404068190386</v>
      </c>
      <c r="J346" s="81">
        <f t="shared" si="58"/>
        <v>-115.74089027365953</v>
      </c>
      <c r="K346" s="37">
        <f t="shared" si="59"/>
        <v>1416.3995165453791</v>
      </c>
      <c r="L346" s="37">
        <f t="shared" si="60"/>
        <v>3082666.4985199058</v>
      </c>
      <c r="M346" s="37">
        <f t="shared" si="61"/>
        <v>2849795.8272893028</v>
      </c>
      <c r="N346" s="41">
        <f>'jan-feb'!M346</f>
        <v>-499233.93552015559</v>
      </c>
      <c r="O346" s="41">
        <f t="shared" si="62"/>
        <v>3349029.7628094582</v>
      </c>
      <c r="Q346" s="4"/>
      <c r="R346" s="4"/>
      <c r="S346" s="4"/>
      <c r="T346" s="4"/>
    </row>
    <row r="347" spans="1:20" s="34" customFormat="1" x14ac:dyDescent="0.2">
      <c r="A347" s="33">
        <v>5427</v>
      </c>
      <c r="B347" s="34" t="s">
        <v>336</v>
      </c>
      <c r="C347" s="36">
        <v>24771429</v>
      </c>
      <c r="D347" s="36">
        <f>jan!D347</f>
        <v>2804</v>
      </c>
      <c r="E347" s="37">
        <f t="shared" si="53"/>
        <v>8834.3184736091298</v>
      </c>
      <c r="F347" s="38">
        <f t="shared" si="54"/>
        <v>0.8228446150494042</v>
      </c>
      <c r="G347" s="39">
        <f t="shared" si="55"/>
        <v>1141.1975442345831</v>
      </c>
      <c r="H347" s="39">
        <f t="shared" si="56"/>
        <v>289.92756414683652</v>
      </c>
      <c r="I347" s="66">
        <f t="shared" si="57"/>
        <v>1431.1251083814195</v>
      </c>
      <c r="J347" s="81">
        <f t="shared" si="58"/>
        <v>-115.74089027365953</v>
      </c>
      <c r="K347" s="37">
        <f t="shared" si="59"/>
        <v>1315.38421810776</v>
      </c>
      <c r="L347" s="37">
        <f t="shared" si="60"/>
        <v>4012874.8039015005</v>
      </c>
      <c r="M347" s="37">
        <f t="shared" si="61"/>
        <v>3688337.347574159</v>
      </c>
      <c r="N347" s="41">
        <f>'jan-feb'!M347</f>
        <v>756037.08791330061</v>
      </c>
      <c r="O347" s="41">
        <f t="shared" si="62"/>
        <v>2932300.2596608587</v>
      </c>
      <c r="Q347" s="4"/>
      <c r="R347" s="4"/>
      <c r="S347" s="4"/>
      <c r="T347" s="4"/>
    </row>
    <row r="348" spans="1:20" s="34" customFormat="1" x14ac:dyDescent="0.2">
      <c r="A348" s="33">
        <v>5428</v>
      </c>
      <c r="B348" s="34" t="s">
        <v>337</v>
      </c>
      <c r="C348" s="36">
        <v>40989177</v>
      </c>
      <c r="D348" s="36">
        <f>jan!D348</f>
        <v>4746</v>
      </c>
      <c r="E348" s="37">
        <f t="shared" si="53"/>
        <v>8636.5733249051827</v>
      </c>
      <c r="F348" s="38">
        <f t="shared" si="54"/>
        <v>0.80442626945214479</v>
      </c>
      <c r="G348" s="39">
        <f t="shared" si="55"/>
        <v>1259.8446334569514</v>
      </c>
      <c r="H348" s="39">
        <f t="shared" si="56"/>
        <v>359.13836619321796</v>
      </c>
      <c r="I348" s="66">
        <f t="shared" si="57"/>
        <v>1618.9829996501694</v>
      </c>
      <c r="J348" s="81">
        <f t="shared" si="58"/>
        <v>-115.74089027365953</v>
      </c>
      <c r="K348" s="37">
        <f t="shared" si="59"/>
        <v>1503.2421093765099</v>
      </c>
      <c r="L348" s="37">
        <f t="shared" si="60"/>
        <v>7683693.3163397042</v>
      </c>
      <c r="M348" s="37">
        <f t="shared" si="61"/>
        <v>7134387.0511009162</v>
      </c>
      <c r="N348" s="41">
        <f>'jan-feb'!M348</f>
        <v>2119388.213244122</v>
      </c>
      <c r="O348" s="41">
        <f t="shared" si="62"/>
        <v>5014998.8378567938</v>
      </c>
      <c r="Q348" s="4"/>
      <c r="R348" s="4"/>
      <c r="S348" s="4"/>
      <c r="T348" s="4"/>
    </row>
    <row r="349" spans="1:20" s="34" customFormat="1" x14ac:dyDescent="0.2">
      <c r="A349" s="33">
        <v>5429</v>
      </c>
      <c r="B349" s="34" t="s">
        <v>338</v>
      </c>
      <c r="C349" s="36">
        <v>10042904</v>
      </c>
      <c r="D349" s="36">
        <f>jan!D349</f>
        <v>1159</v>
      </c>
      <c r="E349" s="37">
        <f t="shared" si="53"/>
        <v>8665.1458153580679</v>
      </c>
      <c r="F349" s="38">
        <f t="shared" si="54"/>
        <v>0.80708756358342848</v>
      </c>
      <c r="G349" s="39">
        <f t="shared" si="55"/>
        <v>1242.7011391852204</v>
      </c>
      <c r="H349" s="39">
        <f t="shared" si="56"/>
        <v>349.13799453470818</v>
      </c>
      <c r="I349" s="66">
        <f t="shared" si="57"/>
        <v>1591.8391337199287</v>
      </c>
      <c r="J349" s="81">
        <f t="shared" si="58"/>
        <v>-115.74089027365953</v>
      </c>
      <c r="K349" s="37">
        <f t="shared" si="59"/>
        <v>1476.0982434462692</v>
      </c>
      <c r="L349" s="37">
        <f t="shared" si="60"/>
        <v>1844941.5559813974</v>
      </c>
      <c r="M349" s="37">
        <f t="shared" si="61"/>
        <v>1710797.8641542259</v>
      </c>
      <c r="N349" s="41">
        <f>'jan-feb'!M349</f>
        <v>44990.71636786234</v>
      </c>
      <c r="O349" s="41">
        <f t="shared" si="62"/>
        <v>1665807.1477863635</v>
      </c>
      <c r="Q349" s="4"/>
      <c r="R349" s="4"/>
      <c r="S349" s="4"/>
      <c r="T349" s="4"/>
    </row>
    <row r="350" spans="1:20" s="34" customFormat="1" x14ac:dyDescent="0.2">
      <c r="A350" s="33">
        <v>5430</v>
      </c>
      <c r="B350" s="34" t="s">
        <v>417</v>
      </c>
      <c r="C350" s="36">
        <v>19960018</v>
      </c>
      <c r="D350" s="36">
        <f>jan!D350</f>
        <v>2877</v>
      </c>
      <c r="E350" s="37">
        <f t="shared" si="53"/>
        <v>6937.7886687521723</v>
      </c>
      <c r="F350" s="38">
        <f t="shared" si="54"/>
        <v>0.64619835287659555</v>
      </c>
      <c r="G350" s="39">
        <f t="shared" si="55"/>
        <v>2279.1154271487576</v>
      </c>
      <c r="H350" s="39">
        <f t="shared" si="56"/>
        <v>953.71299584677161</v>
      </c>
      <c r="I350" s="66">
        <f t="shared" si="57"/>
        <v>3232.8284229955293</v>
      </c>
      <c r="J350" s="81">
        <f t="shared" si="58"/>
        <v>-115.74089027365953</v>
      </c>
      <c r="K350" s="37">
        <f t="shared" si="59"/>
        <v>3117.0875327218696</v>
      </c>
      <c r="L350" s="37">
        <f t="shared" si="60"/>
        <v>9300847.3729581386</v>
      </c>
      <c r="M350" s="37">
        <f t="shared" si="61"/>
        <v>8967860.8316408191</v>
      </c>
      <c r="N350" s="41">
        <f>'jan-feb'!M350</f>
        <v>3311011.685904623</v>
      </c>
      <c r="O350" s="41">
        <f t="shared" si="62"/>
        <v>5656849.1457361961</v>
      </c>
      <c r="Q350" s="4"/>
      <c r="R350" s="4"/>
      <c r="S350" s="4"/>
      <c r="T350" s="4"/>
    </row>
    <row r="351" spans="1:20" s="34" customFormat="1" x14ac:dyDescent="0.2">
      <c r="A351" s="33">
        <v>5432</v>
      </c>
      <c r="B351" s="34" t="s">
        <v>343</v>
      </c>
      <c r="C351" s="36">
        <v>7008699</v>
      </c>
      <c r="D351" s="36">
        <f>jan!D351</f>
        <v>859</v>
      </c>
      <c r="E351" s="37">
        <f t="shared" si="53"/>
        <v>8159.1373690337605</v>
      </c>
      <c r="F351" s="38">
        <f t="shared" si="54"/>
        <v>0.75995700943018074</v>
      </c>
      <c r="G351" s="39">
        <f t="shared" si="55"/>
        <v>1546.3062069798048</v>
      </c>
      <c r="H351" s="39">
        <f t="shared" si="56"/>
        <v>526.24095074821582</v>
      </c>
      <c r="I351" s="66">
        <f t="shared" si="57"/>
        <v>2072.5471577280205</v>
      </c>
      <c r="J351" s="81">
        <f t="shared" si="58"/>
        <v>-115.74089027365953</v>
      </c>
      <c r="K351" s="37">
        <f t="shared" si="59"/>
        <v>1956.806267454361</v>
      </c>
      <c r="L351" s="37">
        <f t="shared" si="60"/>
        <v>1780318.0084883696</v>
      </c>
      <c r="M351" s="37">
        <f t="shared" si="61"/>
        <v>1680896.5837432961</v>
      </c>
      <c r="N351" s="41">
        <f>'jan-feb'!M351</f>
        <v>508917.38115817547</v>
      </c>
      <c r="O351" s="41">
        <f t="shared" si="62"/>
        <v>1171979.2025851207</v>
      </c>
      <c r="Q351" s="4"/>
      <c r="R351" s="4"/>
      <c r="S351" s="4"/>
      <c r="T351" s="4"/>
    </row>
    <row r="352" spans="1:20" s="34" customFormat="1" x14ac:dyDescent="0.2">
      <c r="A352" s="33">
        <v>5433</v>
      </c>
      <c r="B352" s="34" t="s">
        <v>344</v>
      </c>
      <c r="C352" s="36">
        <v>7400734</v>
      </c>
      <c r="D352" s="36">
        <f>jan!D352</f>
        <v>964</v>
      </c>
      <c r="E352" s="37">
        <f t="shared" si="53"/>
        <v>7677.1099585062238</v>
      </c>
      <c r="F352" s="38">
        <f t="shared" si="54"/>
        <v>0.71506009290587147</v>
      </c>
      <c r="G352" s="39">
        <f t="shared" si="55"/>
        <v>1835.5226532963268</v>
      </c>
      <c r="H352" s="39">
        <f t="shared" si="56"/>
        <v>694.95054443285358</v>
      </c>
      <c r="I352" s="66">
        <f t="shared" si="57"/>
        <v>2530.4731977291804</v>
      </c>
      <c r="J352" s="81">
        <f t="shared" si="58"/>
        <v>-115.74089027365953</v>
      </c>
      <c r="K352" s="37">
        <f t="shared" si="59"/>
        <v>2414.7323074555206</v>
      </c>
      <c r="L352" s="37">
        <f t="shared" si="60"/>
        <v>2439376.1626109299</v>
      </c>
      <c r="M352" s="37">
        <f t="shared" si="61"/>
        <v>2327801.9443871221</v>
      </c>
      <c r="N352" s="41">
        <f>'jan-feb'!M352</f>
        <v>828134.08100870939</v>
      </c>
      <c r="O352" s="41">
        <f t="shared" si="62"/>
        <v>1499667.8633784126</v>
      </c>
      <c r="Q352" s="4"/>
      <c r="R352" s="4"/>
      <c r="S352" s="4"/>
      <c r="T352" s="4"/>
    </row>
    <row r="353" spans="1:20" s="34" customFormat="1" x14ac:dyDescent="0.2">
      <c r="A353" s="33">
        <v>5434</v>
      </c>
      <c r="B353" s="34" t="s">
        <v>345</v>
      </c>
      <c r="C353" s="36">
        <v>10656824</v>
      </c>
      <c r="D353" s="36">
        <f>jan!D353</f>
        <v>1162</v>
      </c>
      <c r="E353" s="37">
        <f t="shared" si="53"/>
        <v>9171.1049913941479</v>
      </c>
      <c r="F353" s="38">
        <f t="shared" si="54"/>
        <v>0.85421352861172317</v>
      </c>
      <c r="G353" s="39">
        <f t="shared" si="55"/>
        <v>939.12563356357236</v>
      </c>
      <c r="H353" s="39">
        <f t="shared" si="56"/>
        <v>172.0522829220802</v>
      </c>
      <c r="I353" s="66">
        <f t="shared" si="57"/>
        <v>1111.1779164856525</v>
      </c>
      <c r="J353" s="81">
        <f t="shared" si="58"/>
        <v>-115.74089027365953</v>
      </c>
      <c r="K353" s="37">
        <f t="shared" si="59"/>
        <v>995.43702621199304</v>
      </c>
      <c r="L353" s="37">
        <f t="shared" si="60"/>
        <v>1291188.7389563282</v>
      </c>
      <c r="M353" s="37">
        <f t="shared" si="61"/>
        <v>1156697.824458336</v>
      </c>
      <c r="N353" s="41">
        <f>'jan-feb'!M353</f>
        <v>15333.508213508763</v>
      </c>
      <c r="O353" s="41">
        <f t="shared" si="62"/>
        <v>1141364.3162448271</v>
      </c>
      <c r="Q353" s="4"/>
      <c r="R353" s="4"/>
      <c r="S353" s="4"/>
      <c r="T353" s="4"/>
    </row>
    <row r="354" spans="1:20" s="34" customFormat="1" x14ac:dyDescent="0.2">
      <c r="A354" s="33">
        <v>5435</v>
      </c>
      <c r="B354" s="34" t="s">
        <v>346</v>
      </c>
      <c r="C354" s="36">
        <v>27359191</v>
      </c>
      <c r="D354" s="36">
        <f>jan!D354</f>
        <v>2947</v>
      </c>
      <c r="E354" s="37">
        <f t="shared" si="53"/>
        <v>9283.7431286053616</v>
      </c>
      <c r="F354" s="38">
        <f t="shared" si="54"/>
        <v>0.86470485116595508</v>
      </c>
      <c r="G354" s="39">
        <f t="shared" si="55"/>
        <v>871.5427512368442</v>
      </c>
      <c r="H354" s="39">
        <f t="shared" si="56"/>
        <v>132.62893489815542</v>
      </c>
      <c r="I354" s="66">
        <f t="shared" si="57"/>
        <v>1004.1716861349996</v>
      </c>
      <c r="J354" s="81">
        <f t="shared" si="58"/>
        <v>-115.74089027365953</v>
      </c>
      <c r="K354" s="37">
        <f t="shared" si="59"/>
        <v>888.43079586134013</v>
      </c>
      <c r="L354" s="37">
        <f t="shared" si="60"/>
        <v>2959293.9590398436</v>
      </c>
      <c r="M354" s="37">
        <f t="shared" si="61"/>
        <v>2618205.5554033695</v>
      </c>
      <c r="N354" s="41">
        <f>'jan-feb'!M354</f>
        <v>502630.85637281416</v>
      </c>
      <c r="O354" s="41">
        <f t="shared" si="62"/>
        <v>2115574.6990305553</v>
      </c>
      <c r="Q354" s="4"/>
      <c r="R354" s="4"/>
      <c r="S354" s="4"/>
      <c r="T354" s="4"/>
    </row>
    <row r="355" spans="1:20" s="34" customFormat="1" x14ac:dyDescent="0.2">
      <c r="A355" s="33">
        <v>5436</v>
      </c>
      <c r="B355" s="34" t="s">
        <v>418</v>
      </c>
      <c r="C355" s="36">
        <v>34778416</v>
      </c>
      <c r="D355" s="36">
        <f>jan!D355</f>
        <v>3904</v>
      </c>
      <c r="E355" s="37">
        <f t="shared" si="53"/>
        <v>8908.4057377049176</v>
      </c>
      <c r="F355" s="38">
        <f t="shared" si="54"/>
        <v>0.82974523862179128</v>
      </c>
      <c r="G355" s="39">
        <f t="shared" si="55"/>
        <v>1096.7451857771105</v>
      </c>
      <c r="H355" s="39">
        <f t="shared" si="56"/>
        <v>263.9970217133108</v>
      </c>
      <c r="I355" s="66">
        <f t="shared" si="57"/>
        <v>1360.7422074904212</v>
      </c>
      <c r="J355" s="81">
        <f t="shared" si="58"/>
        <v>-115.74089027365953</v>
      </c>
      <c r="K355" s="37">
        <f t="shared" si="59"/>
        <v>1245.0013172167617</v>
      </c>
      <c r="L355" s="37">
        <f t="shared" si="60"/>
        <v>5312337.578042604</v>
      </c>
      <c r="M355" s="37">
        <f t="shared" si="61"/>
        <v>4860485.1424142374</v>
      </c>
      <c r="N355" s="41">
        <f>'jan-feb'!M355</f>
        <v>1152997.226823654</v>
      </c>
      <c r="O355" s="41">
        <f t="shared" si="62"/>
        <v>3707487.9155905833</v>
      </c>
      <c r="Q355" s="4"/>
      <c r="R355" s="4"/>
      <c r="S355" s="4"/>
      <c r="T355" s="4"/>
    </row>
    <row r="356" spans="1:20" s="34" customFormat="1" x14ac:dyDescent="0.2">
      <c r="A356" s="33">
        <v>5437</v>
      </c>
      <c r="B356" s="34" t="s">
        <v>388</v>
      </c>
      <c r="C356" s="36">
        <v>21213805</v>
      </c>
      <c r="D356" s="36">
        <f>jan!D356</f>
        <v>2584</v>
      </c>
      <c r="E356" s="37">
        <f t="shared" si="53"/>
        <v>8209.6768575851402</v>
      </c>
      <c r="F356" s="38">
        <f t="shared" si="54"/>
        <v>0.76466435002765687</v>
      </c>
      <c r="G356" s="39">
        <f t="shared" si="55"/>
        <v>1515.9825138489771</v>
      </c>
      <c r="H356" s="39">
        <f t="shared" si="56"/>
        <v>508.5521297552329</v>
      </c>
      <c r="I356" s="66">
        <f t="shared" si="57"/>
        <v>2024.53464360421</v>
      </c>
      <c r="J356" s="81">
        <f t="shared" si="58"/>
        <v>-115.74089027365953</v>
      </c>
      <c r="K356" s="37">
        <f t="shared" si="59"/>
        <v>1908.7937533305505</v>
      </c>
      <c r="L356" s="37">
        <f t="shared" si="60"/>
        <v>5231397.5190732786</v>
      </c>
      <c r="M356" s="37">
        <f t="shared" si="61"/>
        <v>4932323.0586061422</v>
      </c>
      <c r="N356" s="41">
        <f>'jan-feb'!M356</f>
        <v>1850653.3501312293</v>
      </c>
      <c r="O356" s="41">
        <f t="shared" si="62"/>
        <v>3081669.7084749127</v>
      </c>
      <c r="Q356" s="4"/>
      <c r="R356" s="4"/>
      <c r="S356" s="4"/>
      <c r="T356" s="4"/>
    </row>
    <row r="357" spans="1:20" s="34" customFormat="1" x14ac:dyDescent="0.2">
      <c r="A357" s="33">
        <v>5438</v>
      </c>
      <c r="B357" s="34" t="s">
        <v>347</v>
      </c>
      <c r="C357" s="36">
        <v>12532846</v>
      </c>
      <c r="D357" s="36">
        <f>jan!D357</f>
        <v>1221</v>
      </c>
      <c r="E357" s="37">
        <f t="shared" si="53"/>
        <v>10264.411138411138</v>
      </c>
      <c r="F357" s="38">
        <f t="shared" si="54"/>
        <v>0.95604606706511852</v>
      </c>
      <c r="G357" s="39">
        <f t="shared" si="55"/>
        <v>283.14194535337811</v>
      </c>
      <c r="H357" s="39">
        <f t="shared" si="56"/>
        <v>0</v>
      </c>
      <c r="I357" s="66">
        <f t="shared" si="57"/>
        <v>283.14194535337811</v>
      </c>
      <c r="J357" s="81">
        <f t="shared" si="58"/>
        <v>-115.74089027365953</v>
      </c>
      <c r="K357" s="37">
        <f t="shared" si="59"/>
        <v>167.40105507971856</v>
      </c>
      <c r="L357" s="37">
        <f t="shared" si="60"/>
        <v>345716.31527647469</v>
      </c>
      <c r="M357" s="37">
        <f t="shared" si="61"/>
        <v>204396.68825233637</v>
      </c>
      <c r="N357" s="41">
        <f>'jan-feb'!M357</f>
        <v>-675952.11882212211</v>
      </c>
      <c r="O357" s="41">
        <f t="shared" si="62"/>
        <v>880348.80707445845</v>
      </c>
      <c r="Q357" s="4"/>
      <c r="R357" s="4"/>
      <c r="S357" s="4"/>
      <c r="T357" s="4"/>
    </row>
    <row r="358" spans="1:20" s="34" customFormat="1" x14ac:dyDescent="0.2">
      <c r="A358" s="33">
        <v>5439</v>
      </c>
      <c r="B358" s="34" t="s">
        <v>348</v>
      </c>
      <c r="C358" s="36">
        <v>8848970</v>
      </c>
      <c r="D358" s="36">
        <f>jan!D358</f>
        <v>1057</v>
      </c>
      <c r="E358" s="37">
        <f t="shared" si="53"/>
        <v>8371.7786187322617</v>
      </c>
      <c r="F358" s="38">
        <f t="shared" si="54"/>
        <v>0.77976280517712826</v>
      </c>
      <c r="G358" s="39">
        <f t="shared" si="55"/>
        <v>1418.7214571607039</v>
      </c>
      <c r="H358" s="39">
        <f t="shared" si="56"/>
        <v>451.81651335374033</v>
      </c>
      <c r="I358" s="66">
        <f t="shared" si="57"/>
        <v>1870.5379705144442</v>
      </c>
      <c r="J358" s="81">
        <f t="shared" si="58"/>
        <v>-115.74089027365953</v>
      </c>
      <c r="K358" s="37">
        <f t="shared" si="59"/>
        <v>1754.7970802407847</v>
      </c>
      <c r="L358" s="37">
        <f t="shared" si="60"/>
        <v>1977158.6348337675</v>
      </c>
      <c r="M358" s="37">
        <f t="shared" si="61"/>
        <v>1854820.5138145094</v>
      </c>
      <c r="N358" s="41">
        <f>'jan-feb'!M358</f>
        <v>130066.59361590254</v>
      </c>
      <c r="O358" s="41">
        <f t="shared" si="62"/>
        <v>1724753.9201986068</v>
      </c>
      <c r="Q358" s="4"/>
      <c r="R358" s="4"/>
      <c r="S358" s="4"/>
      <c r="T358" s="4"/>
    </row>
    <row r="359" spans="1:20" s="34" customFormat="1" x14ac:dyDescent="0.2">
      <c r="A359" s="33">
        <v>5440</v>
      </c>
      <c r="B359" s="34" t="s">
        <v>349</v>
      </c>
      <c r="C359" s="36">
        <v>8559637</v>
      </c>
      <c r="D359" s="36">
        <f>jan!D359</f>
        <v>906</v>
      </c>
      <c r="E359" s="37">
        <f t="shared" si="53"/>
        <v>9447.7229580573949</v>
      </c>
      <c r="F359" s="38">
        <f t="shared" si="54"/>
        <v>0.87997823303965628</v>
      </c>
      <c r="G359" s="39">
        <f t="shared" si="55"/>
        <v>773.15485356562419</v>
      </c>
      <c r="H359" s="39">
        <f t="shared" si="56"/>
        <v>75.235994589943758</v>
      </c>
      <c r="I359" s="66">
        <f t="shared" si="57"/>
        <v>848.39084815556794</v>
      </c>
      <c r="J359" s="81">
        <f t="shared" si="58"/>
        <v>-115.74089027365953</v>
      </c>
      <c r="K359" s="37">
        <f t="shared" si="59"/>
        <v>732.64995788190845</v>
      </c>
      <c r="L359" s="37">
        <f t="shared" si="60"/>
        <v>768642.1084289446</v>
      </c>
      <c r="M359" s="37">
        <f t="shared" si="61"/>
        <v>663780.861841009</v>
      </c>
      <c r="N359" s="41">
        <f>'jan-feb'!M359</f>
        <v>-144488.06261494095</v>
      </c>
      <c r="O359" s="41">
        <f t="shared" si="62"/>
        <v>808268.92445594992</v>
      </c>
      <c r="Q359" s="4"/>
      <c r="R359" s="4"/>
      <c r="S359" s="4"/>
      <c r="T359" s="4"/>
    </row>
    <row r="360" spans="1:20" s="34" customFormat="1" x14ac:dyDescent="0.2">
      <c r="A360" s="33">
        <v>5441</v>
      </c>
      <c r="B360" s="34" t="s">
        <v>389</v>
      </c>
      <c r="C360" s="36">
        <v>24659260</v>
      </c>
      <c r="D360" s="36">
        <f>jan!D360</f>
        <v>2821</v>
      </c>
      <c r="E360" s="37">
        <f t="shared" si="53"/>
        <v>8741.3186813186821</v>
      </c>
      <c r="F360" s="38">
        <f t="shared" si="54"/>
        <v>0.81418244393620398</v>
      </c>
      <c r="G360" s="39">
        <f t="shared" si="55"/>
        <v>1196.9974196088517</v>
      </c>
      <c r="H360" s="39">
        <f t="shared" si="56"/>
        <v>322.4774914484932</v>
      </c>
      <c r="I360" s="66">
        <f t="shared" si="57"/>
        <v>1519.4749110573448</v>
      </c>
      <c r="J360" s="81">
        <f t="shared" si="58"/>
        <v>-115.74089027365953</v>
      </c>
      <c r="K360" s="37">
        <f t="shared" si="59"/>
        <v>1403.7340207836853</v>
      </c>
      <c r="L360" s="37">
        <f t="shared" si="60"/>
        <v>4286438.7240927694</v>
      </c>
      <c r="M360" s="37">
        <f t="shared" si="61"/>
        <v>3959933.6726307762</v>
      </c>
      <c r="N360" s="41">
        <f>'jan-feb'!M360</f>
        <v>1278729.7826510065</v>
      </c>
      <c r="O360" s="41">
        <f t="shared" si="62"/>
        <v>2681203.8899797695</v>
      </c>
      <c r="Q360" s="4"/>
      <c r="R360" s="4"/>
      <c r="S360" s="4"/>
      <c r="T360" s="4"/>
    </row>
    <row r="361" spans="1:20" s="34" customFormat="1" x14ac:dyDescent="0.2">
      <c r="A361" s="33">
        <v>5442</v>
      </c>
      <c r="B361" s="34" t="s">
        <v>390</v>
      </c>
      <c r="C361" s="36">
        <v>6934166</v>
      </c>
      <c r="D361" s="36">
        <f>jan!D361</f>
        <v>854</v>
      </c>
      <c r="E361" s="37">
        <f t="shared" si="53"/>
        <v>8119.6323185011706</v>
      </c>
      <c r="F361" s="38">
        <f t="shared" si="54"/>
        <v>0.75627743661478997</v>
      </c>
      <c r="G361" s="39">
        <f t="shared" si="55"/>
        <v>1570.0092372993588</v>
      </c>
      <c r="H361" s="39">
        <f t="shared" si="56"/>
        <v>540.06771843462218</v>
      </c>
      <c r="I361" s="66">
        <f t="shared" si="57"/>
        <v>2110.0769557339809</v>
      </c>
      <c r="J361" s="81">
        <f t="shared" si="58"/>
        <v>-115.74089027365953</v>
      </c>
      <c r="K361" s="37">
        <f t="shared" si="59"/>
        <v>1994.3360654603214</v>
      </c>
      <c r="L361" s="37">
        <f t="shared" si="60"/>
        <v>1802005.7201968196</v>
      </c>
      <c r="M361" s="37">
        <f t="shared" si="61"/>
        <v>1703162.9999031145</v>
      </c>
      <c r="N361" s="41">
        <f>'jan-feb'!M361</f>
        <v>789918.26211767411</v>
      </c>
      <c r="O361" s="41">
        <f t="shared" si="62"/>
        <v>913244.7377854404</v>
      </c>
      <c r="Q361" s="4"/>
      <c r="R361" s="4"/>
      <c r="S361" s="4"/>
      <c r="T361" s="4"/>
    </row>
    <row r="362" spans="1:20" s="34" customFormat="1" x14ac:dyDescent="0.2">
      <c r="A362" s="33">
        <v>5443</v>
      </c>
      <c r="B362" s="34" t="s">
        <v>350</v>
      </c>
      <c r="C362" s="36">
        <v>21204459</v>
      </c>
      <c r="D362" s="36">
        <f>jan!D362</f>
        <v>2165</v>
      </c>
      <c r="E362" s="37">
        <f t="shared" si="53"/>
        <v>9794.2073903002311</v>
      </c>
      <c r="F362" s="38">
        <f t="shared" si="54"/>
        <v>0.91225042812987855</v>
      </c>
      <c r="G362" s="39">
        <f t="shared" si="55"/>
        <v>565.2641942199225</v>
      </c>
      <c r="H362" s="39">
        <f t="shared" si="56"/>
        <v>0</v>
      </c>
      <c r="I362" s="66">
        <f t="shared" si="57"/>
        <v>565.2641942199225</v>
      </c>
      <c r="J362" s="81">
        <f t="shared" si="58"/>
        <v>-115.74089027365953</v>
      </c>
      <c r="K362" s="37">
        <f t="shared" si="59"/>
        <v>449.52330394626296</v>
      </c>
      <c r="L362" s="37">
        <f t="shared" si="60"/>
        <v>1223796.9804861322</v>
      </c>
      <c r="M362" s="37">
        <f t="shared" si="61"/>
        <v>973217.95304365933</v>
      </c>
      <c r="N362" s="41">
        <f>'jan-feb'!M362</f>
        <v>-1146411.1513922154</v>
      </c>
      <c r="O362" s="41">
        <f t="shared" si="62"/>
        <v>2119629.1044358746</v>
      </c>
      <c r="Q362" s="4"/>
      <c r="R362" s="4"/>
      <c r="S362" s="4"/>
      <c r="T362" s="4"/>
    </row>
    <row r="363" spans="1:20" s="34" customFormat="1" x14ac:dyDescent="0.2">
      <c r="A363" s="33">
        <v>5444</v>
      </c>
      <c r="B363" s="34" t="s">
        <v>351</v>
      </c>
      <c r="C363" s="36">
        <v>95436577</v>
      </c>
      <c r="D363" s="36">
        <f>jan!D363</f>
        <v>9925</v>
      </c>
      <c r="E363" s="37">
        <f t="shared" si="53"/>
        <v>9615.7760201511337</v>
      </c>
      <c r="F363" s="38">
        <f t="shared" si="54"/>
        <v>0.89563100326743184</v>
      </c>
      <c r="G363" s="39">
        <f t="shared" si="55"/>
        <v>672.32301630938093</v>
      </c>
      <c r="H363" s="39">
        <f t="shared" si="56"/>
        <v>16.417422857135168</v>
      </c>
      <c r="I363" s="66">
        <f t="shared" si="57"/>
        <v>688.74043916651613</v>
      </c>
      <c r="J363" s="81">
        <f t="shared" si="58"/>
        <v>-115.74089027365953</v>
      </c>
      <c r="K363" s="37">
        <f t="shared" si="59"/>
        <v>572.99954889285664</v>
      </c>
      <c r="L363" s="37">
        <f t="shared" si="60"/>
        <v>6835748.8587276721</v>
      </c>
      <c r="M363" s="37">
        <f t="shared" si="61"/>
        <v>5687020.522761602</v>
      </c>
      <c r="N363" s="41">
        <f>'jan-feb'!M363</f>
        <v>-297520.31065484555</v>
      </c>
      <c r="O363" s="41">
        <f t="shared" si="62"/>
        <v>5984540.833416447</v>
      </c>
      <c r="Q363" s="4"/>
      <c r="R363" s="4"/>
      <c r="S363" s="4"/>
      <c r="T363" s="4"/>
    </row>
    <row r="364" spans="1:20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Q364" s="4"/>
      <c r="R364" s="4"/>
      <c r="S364" s="4"/>
      <c r="T364" s="4"/>
    </row>
    <row r="365" spans="1:20" s="58" customFormat="1" ht="13.5" thickBot="1" x14ac:dyDescent="0.25">
      <c r="A365" s="42"/>
      <c r="B365" s="42" t="s">
        <v>32</v>
      </c>
      <c r="C365" s="43">
        <f>SUM(C8:C363)</f>
        <v>58247404320</v>
      </c>
      <c r="D365" s="44">
        <f>SUM(D8:D363)</f>
        <v>5425270</v>
      </c>
      <c r="E365" s="44">
        <f>(C365)/D365</f>
        <v>10736.314380666769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SUM(L8:L363)</f>
        <v>627925579.77497685</v>
      </c>
      <c r="M365" s="44">
        <f>SUM(M8:M363)</f>
        <v>-1.8114224076271057E-6</v>
      </c>
      <c r="N365" s="44">
        <f>'jan-feb'!M365</f>
        <v>-4.2608007788658142E-7</v>
      </c>
      <c r="O365" s="44">
        <f t="shared" ref="O365" si="63">M365-N365</f>
        <v>-1.3853423297405243E-6</v>
      </c>
      <c r="Q365" s="4"/>
      <c r="R365" s="4"/>
      <c r="S365" s="4"/>
      <c r="T365" s="4"/>
    </row>
    <row r="366" spans="1:20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49"/>
      <c r="Q366" s="4"/>
      <c r="R366" s="4"/>
      <c r="S366" s="4"/>
      <c r="T366" s="4"/>
    </row>
    <row r="367" spans="1:20" s="34" customFormat="1" x14ac:dyDescent="0.2">
      <c r="A367" s="50" t="s">
        <v>33</v>
      </c>
      <c r="B367" s="50"/>
      <c r="C367" s="50"/>
      <c r="D367" s="51">
        <f>L365</f>
        <v>627925579.77497685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-115.74089027365953</v>
      </c>
      <c r="J367" s="55" t="s">
        <v>36</v>
      </c>
      <c r="M367" s="56"/>
      <c r="Q367" s="4"/>
      <c r="R367" s="4"/>
      <c r="S367" s="4"/>
      <c r="T36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33"/>
  <sheetViews>
    <sheetView zoomScale="90" zoomScaleNormal="90" workbookViewId="0">
      <pane xSplit="2" ySplit="7" topLeftCell="C8" activePane="bottomRight" state="frozen"/>
      <selection activeCell="L21" sqref="L21"/>
      <selection pane="topRight" activeCell="L21" sqref="L21"/>
      <selection pane="bottomLeft" activeCell="L21" sqref="L21"/>
      <selection pane="bottomRight" activeCell="Q5" sqref="Q5"/>
    </sheetView>
  </sheetViews>
  <sheetFormatPr baseColWidth="10" defaultColWidth="9.42578125" defaultRowHeight="12.75" x14ac:dyDescent="0.2"/>
  <cols>
    <col min="1" max="1" width="6.5703125" style="2" customWidth="1"/>
    <col min="2" max="2" width="14" style="2" bestFit="1" customWidth="1"/>
    <col min="3" max="3" width="14" style="2" customWidth="1"/>
    <col min="4" max="6" width="11.42578125" style="2" customWidth="1"/>
    <col min="7" max="8" width="11.42578125" style="59" customWidth="1"/>
    <col min="9" max="9" width="11.42578125" style="2" customWidth="1"/>
    <col min="10" max="10" width="11.42578125" style="60" customWidth="1"/>
    <col min="11" max="15" width="11.42578125" style="2" customWidth="1"/>
    <col min="16" max="16" width="9.42578125" style="2"/>
    <col min="17" max="17" width="10.42578125" style="2" bestFit="1" customWidth="1"/>
    <col min="18" max="16384" width="9.42578125" style="2"/>
  </cols>
  <sheetData>
    <row r="1" spans="1:18" ht="22.5" customHeight="1" x14ac:dyDescent="0.2">
      <c r="A1" s="84" t="s">
        <v>428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8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429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8" x14ac:dyDescent="0.2">
      <c r="A3" s="87"/>
      <c r="B3" s="87"/>
      <c r="C3" s="8" t="s">
        <v>38</v>
      </c>
      <c r="D3" s="9" t="s">
        <v>424</v>
      </c>
      <c r="E3" s="10" t="s">
        <v>9</v>
      </c>
      <c r="F3" s="11" t="s">
        <v>10</v>
      </c>
      <c r="G3" s="12" t="s">
        <v>11</v>
      </c>
      <c r="H3" s="68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69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24</v>
      </c>
      <c r="O4" s="17" t="s">
        <v>25</v>
      </c>
    </row>
    <row r="5" spans="1:18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62</v>
      </c>
      <c r="N5" s="27"/>
      <c r="O5" s="27"/>
      <c r="Q5" s="79" t="s">
        <v>423</v>
      </c>
    </row>
    <row r="6" spans="1:18" s="57" customFormat="1" x14ac:dyDescent="0.2">
      <c r="A6" s="72"/>
      <c r="B6" s="72"/>
      <c r="C6" s="72">
        <v>1</v>
      </c>
      <c r="D6" s="73">
        <v>2</v>
      </c>
      <c r="E6" s="72">
        <v>3</v>
      </c>
      <c r="F6" s="72">
        <v>4</v>
      </c>
      <c r="G6" s="72">
        <v>5</v>
      </c>
      <c r="H6" s="72">
        <f t="shared" ref="H6:M6" si="0">G6+1</f>
        <v>6</v>
      </c>
      <c r="I6" s="72">
        <f t="shared" si="0"/>
        <v>7</v>
      </c>
      <c r="J6" s="72">
        <f t="shared" si="0"/>
        <v>8</v>
      </c>
      <c r="K6" s="72">
        <f t="shared" si="0"/>
        <v>9</v>
      </c>
      <c r="L6" s="72">
        <f t="shared" si="0"/>
        <v>10</v>
      </c>
      <c r="M6" s="72">
        <f t="shared" si="0"/>
        <v>11</v>
      </c>
      <c r="N6" s="72">
        <v>12</v>
      </c>
      <c r="O6" s="72">
        <v>13</v>
      </c>
    </row>
    <row r="7" spans="1:18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2">
      <c r="A8" s="33">
        <v>301</v>
      </c>
      <c r="B8" s="34" t="s">
        <v>90</v>
      </c>
      <c r="C8" s="36">
        <v>4356722579</v>
      </c>
      <c r="D8" s="36">
        <f>jan!D8</f>
        <v>699827</v>
      </c>
      <c r="E8" s="37">
        <f>(C8)/D8</f>
        <v>6225.4279686265318</v>
      </c>
      <c r="F8" s="38">
        <f t="shared" ref="F8:F71" si="1">IF(ISNUMBER(C8),E8/E$365,"")</f>
        <v>1.2816807449051661</v>
      </c>
      <c r="G8" s="39">
        <f>(E$365-E8)*0.6</f>
        <v>-820.91419155365145</v>
      </c>
      <c r="H8" s="39">
        <f t="shared" ref="H8:H71" si="2">IF(E8&gt;=E$365*0.9,0,IF(E8&lt;0.9*E$365,(E$365*0.9-E8)*0.35))</f>
        <v>0</v>
      </c>
      <c r="I8" s="66">
        <f>G8+H8</f>
        <v>-820.91419155365145</v>
      </c>
      <c r="J8" s="81">
        <f>I$367</f>
        <v>-51.078641073637179</v>
      </c>
      <c r="K8" s="37">
        <f>I8+J8</f>
        <v>-871.99283262728864</v>
      </c>
      <c r="L8" s="37">
        <f>(I8*D8)</f>
        <v>-574497915.93241727</v>
      </c>
      <c r="M8" s="37">
        <f>(K8*D8)</f>
        <v>-610244128.07905757</v>
      </c>
      <c r="N8" s="41">
        <f>jan!M8</f>
        <v>-617989645.97884381</v>
      </c>
      <c r="O8" s="41">
        <f>M8-N8</f>
        <v>7745517.8997862339</v>
      </c>
      <c r="P8" s="4"/>
      <c r="Q8" s="63"/>
      <c r="R8" s="4"/>
    </row>
    <row r="9" spans="1:18" s="34" customFormat="1" x14ac:dyDescent="0.2">
      <c r="A9" s="33">
        <v>1101</v>
      </c>
      <c r="B9" s="34" t="s">
        <v>204</v>
      </c>
      <c r="C9" s="36">
        <v>77152534</v>
      </c>
      <c r="D9" s="36">
        <f>jan!D9</f>
        <v>14860</v>
      </c>
      <c r="E9" s="37">
        <f t="shared" ref="E9:E72" si="3">(C9)/D9</f>
        <v>5191.9605652759083</v>
      </c>
      <c r="F9" s="38">
        <f t="shared" si="1"/>
        <v>1.06891219661629</v>
      </c>
      <c r="G9" s="39">
        <f t="shared" ref="G9:G72" si="4">(E$365-E9)*0.6</f>
        <v>-200.83374954327738</v>
      </c>
      <c r="H9" s="39">
        <f t="shared" si="2"/>
        <v>0</v>
      </c>
      <c r="I9" s="66">
        <f t="shared" ref="I9:I72" si="5">G9+H9</f>
        <v>-200.83374954327738</v>
      </c>
      <c r="J9" s="81">
        <f t="shared" ref="J9:J72" si="6">I$367</f>
        <v>-51.078641073637179</v>
      </c>
      <c r="K9" s="37">
        <f t="shared" ref="K9:K71" si="7">I9+J9</f>
        <v>-251.91239061691456</v>
      </c>
      <c r="L9" s="37">
        <f>(I9*D9)</f>
        <v>-2984389.5182131017</v>
      </c>
      <c r="M9" s="37">
        <f>(K9*D9)</f>
        <v>-3743418.1245673504</v>
      </c>
      <c r="N9" s="41">
        <f>jan!M9</f>
        <v>-2297523.2372740973</v>
      </c>
      <c r="O9" s="41">
        <f t="shared" ref="O9:O72" si="8">M9-N9</f>
        <v>-1445894.8872932531</v>
      </c>
      <c r="P9" s="4"/>
      <c r="Q9" s="63"/>
      <c r="R9" s="4"/>
    </row>
    <row r="10" spans="1:18" s="34" customFormat="1" x14ac:dyDescent="0.2">
      <c r="A10" s="33">
        <v>1103</v>
      </c>
      <c r="B10" s="34" t="s">
        <v>206</v>
      </c>
      <c r="C10" s="36">
        <v>812154797</v>
      </c>
      <c r="D10" s="36">
        <f>jan!D10</f>
        <v>144699</v>
      </c>
      <c r="E10" s="37">
        <f t="shared" si="3"/>
        <v>5612.7187955687323</v>
      </c>
      <c r="F10" s="38">
        <f t="shared" si="1"/>
        <v>1.155537200510707</v>
      </c>
      <c r="G10" s="39">
        <f t="shared" si="4"/>
        <v>-453.28868771897174</v>
      </c>
      <c r="H10" s="39">
        <f t="shared" si="2"/>
        <v>0</v>
      </c>
      <c r="I10" s="66">
        <f t="shared" si="5"/>
        <v>-453.28868771897174</v>
      </c>
      <c r="J10" s="81">
        <f t="shared" si="6"/>
        <v>-51.078641073637179</v>
      </c>
      <c r="K10" s="37">
        <f t="shared" si="7"/>
        <v>-504.36732879260893</v>
      </c>
      <c r="L10" s="37">
        <f t="shared" ref="L10:L73" si="9">(I10*D10)</f>
        <v>-65590419.824247494</v>
      </c>
      <c r="M10" s="37">
        <f t="shared" ref="M10:M73" si="10">(K10*D10)</f>
        <v>-72981448.108961716</v>
      </c>
      <c r="N10" s="41">
        <f>jan!M10</f>
        <v>-86130942.301542714</v>
      </c>
      <c r="O10" s="41">
        <f t="shared" si="8"/>
        <v>13149494.192580998</v>
      </c>
      <c r="P10" s="4"/>
      <c r="Q10" s="63"/>
      <c r="R10" s="4"/>
    </row>
    <row r="11" spans="1:18" s="34" customFormat="1" x14ac:dyDescent="0.2">
      <c r="A11" s="33">
        <v>1106</v>
      </c>
      <c r="B11" s="34" t="s">
        <v>207</v>
      </c>
      <c r="C11" s="36">
        <v>192096027</v>
      </c>
      <c r="D11" s="36">
        <f>jan!D11</f>
        <v>37444</v>
      </c>
      <c r="E11" s="37">
        <f t="shared" si="3"/>
        <v>5130.221851297938</v>
      </c>
      <c r="F11" s="38">
        <f t="shared" si="1"/>
        <v>1.0562015329768504</v>
      </c>
      <c r="G11" s="39">
        <f t="shared" si="4"/>
        <v>-163.7905211564952</v>
      </c>
      <c r="H11" s="39">
        <f t="shared" si="2"/>
        <v>0</v>
      </c>
      <c r="I11" s="66">
        <f t="shared" si="5"/>
        <v>-163.7905211564952</v>
      </c>
      <c r="J11" s="81">
        <f t="shared" si="6"/>
        <v>-51.078641073637179</v>
      </c>
      <c r="K11" s="37">
        <f t="shared" si="7"/>
        <v>-214.86916223013239</v>
      </c>
      <c r="L11" s="37">
        <f t="shared" si="9"/>
        <v>-6132972.274183806</v>
      </c>
      <c r="M11" s="37">
        <f t="shared" si="10"/>
        <v>-8045560.9105450772</v>
      </c>
      <c r="N11" s="41">
        <f>jan!M11</f>
        <v>-7805583.3958338602</v>
      </c>
      <c r="O11" s="41">
        <f t="shared" si="8"/>
        <v>-239977.51471121702</v>
      </c>
      <c r="P11" s="4"/>
      <c r="Q11" s="63"/>
      <c r="R11" s="4"/>
    </row>
    <row r="12" spans="1:18" s="34" customFormat="1" x14ac:dyDescent="0.2">
      <c r="A12" s="33">
        <v>1108</v>
      </c>
      <c r="B12" s="34" t="s">
        <v>205</v>
      </c>
      <c r="C12" s="36">
        <v>392426364</v>
      </c>
      <c r="D12" s="36">
        <f>jan!D12</f>
        <v>81305</v>
      </c>
      <c r="E12" s="37">
        <f t="shared" si="3"/>
        <v>4826.5957075210626</v>
      </c>
      <c r="F12" s="38">
        <f t="shared" si="1"/>
        <v>0.9936914880305775</v>
      </c>
      <c r="G12" s="39">
        <f t="shared" si="4"/>
        <v>18.385165109629998</v>
      </c>
      <c r="H12" s="39">
        <f t="shared" si="2"/>
        <v>0</v>
      </c>
      <c r="I12" s="66">
        <f t="shared" si="5"/>
        <v>18.385165109629998</v>
      </c>
      <c r="J12" s="81">
        <f t="shared" si="6"/>
        <v>-51.078641073637179</v>
      </c>
      <c r="K12" s="37">
        <f t="shared" si="7"/>
        <v>-32.693475964007177</v>
      </c>
      <c r="L12" s="37">
        <f t="shared" si="9"/>
        <v>1494805.8492384669</v>
      </c>
      <c r="M12" s="37">
        <f t="shared" si="10"/>
        <v>-2658143.0632536034</v>
      </c>
      <c r="N12" s="41">
        <f>jan!M12</f>
        <v>-2603301.4515188471</v>
      </c>
      <c r="O12" s="41">
        <f t="shared" si="8"/>
        <v>-54841.611734756269</v>
      </c>
      <c r="P12" s="4"/>
      <c r="Q12" s="63"/>
      <c r="R12" s="4"/>
    </row>
    <row r="13" spans="1:18" s="34" customFormat="1" x14ac:dyDescent="0.2">
      <c r="A13" s="33">
        <v>1111</v>
      </c>
      <c r="B13" s="34" t="s">
        <v>208</v>
      </c>
      <c r="C13" s="36">
        <v>13488778</v>
      </c>
      <c r="D13" s="36">
        <f>jan!D13</f>
        <v>3281</v>
      </c>
      <c r="E13" s="37">
        <f t="shared" si="3"/>
        <v>4111.1789088692476</v>
      </c>
      <c r="F13" s="38">
        <f t="shared" si="1"/>
        <v>0.84640266868599767</v>
      </c>
      <c r="G13" s="39">
        <f t="shared" si="4"/>
        <v>447.63524430071902</v>
      </c>
      <c r="H13" s="39">
        <f t="shared" si="2"/>
        <v>91.11724144745385</v>
      </c>
      <c r="I13" s="66">
        <f t="shared" si="5"/>
        <v>538.75248574817283</v>
      </c>
      <c r="J13" s="81">
        <f t="shared" si="6"/>
        <v>-51.078641073637179</v>
      </c>
      <c r="K13" s="37">
        <f>I13+J13</f>
        <v>487.67384467453564</v>
      </c>
      <c r="L13" s="37">
        <f t="shared" si="9"/>
        <v>1767646.9057397551</v>
      </c>
      <c r="M13" s="37">
        <f t="shared" si="10"/>
        <v>1600057.8843771515</v>
      </c>
      <c r="N13" s="41">
        <f>jan!M13</f>
        <v>1339493.5601478585</v>
      </c>
      <c r="O13" s="41">
        <f t="shared" si="8"/>
        <v>260564.32422929304</v>
      </c>
      <c r="P13" s="4"/>
      <c r="Q13" s="63"/>
      <c r="R13" s="4"/>
    </row>
    <row r="14" spans="1:18" s="34" customFormat="1" x14ac:dyDescent="0.2">
      <c r="A14" s="33">
        <v>1112</v>
      </c>
      <c r="B14" s="34" t="s">
        <v>209</v>
      </c>
      <c r="C14" s="36">
        <v>12473365</v>
      </c>
      <c r="D14" s="36">
        <f>jan!D14</f>
        <v>3178</v>
      </c>
      <c r="E14" s="37">
        <f t="shared" si="3"/>
        <v>3924.9103209565765</v>
      </c>
      <c r="F14" s="38">
        <f t="shared" si="1"/>
        <v>0.80805400194188359</v>
      </c>
      <c r="G14" s="39">
        <f t="shared" si="4"/>
        <v>559.39639704832166</v>
      </c>
      <c r="H14" s="39">
        <f t="shared" si="2"/>
        <v>156.31124721688875</v>
      </c>
      <c r="I14" s="66">
        <f t="shared" si="5"/>
        <v>715.70764426521043</v>
      </c>
      <c r="J14" s="81">
        <f t="shared" si="6"/>
        <v>-51.078641073637179</v>
      </c>
      <c r="K14" s="37">
        <f>I14+J14</f>
        <v>664.62900319157325</v>
      </c>
      <c r="L14" s="37">
        <f t="shared" si="9"/>
        <v>2274518.8934748387</v>
      </c>
      <c r="M14" s="37">
        <f t="shared" si="10"/>
        <v>2112190.9721428198</v>
      </c>
      <c r="N14" s="41">
        <f>jan!M14</f>
        <v>2267632.7413288313</v>
      </c>
      <c r="O14" s="41">
        <f t="shared" si="8"/>
        <v>-155441.76918601152</v>
      </c>
      <c r="P14" s="4"/>
      <c r="Q14" s="63"/>
      <c r="R14" s="4"/>
    </row>
    <row r="15" spans="1:18" s="34" customFormat="1" x14ac:dyDescent="0.2">
      <c r="A15" s="33">
        <v>1114</v>
      </c>
      <c r="B15" s="34" t="s">
        <v>210</v>
      </c>
      <c r="C15" s="36">
        <v>12769148</v>
      </c>
      <c r="D15" s="36">
        <f>jan!D15</f>
        <v>2789</v>
      </c>
      <c r="E15" s="37">
        <f t="shared" si="3"/>
        <v>4578.3965579060596</v>
      </c>
      <c r="F15" s="38">
        <f t="shared" si="1"/>
        <v>0.94259266035695666</v>
      </c>
      <c r="G15" s="39">
        <f t="shared" si="4"/>
        <v>167.30465487863185</v>
      </c>
      <c r="H15" s="39">
        <f t="shared" si="2"/>
        <v>0</v>
      </c>
      <c r="I15" s="66">
        <f t="shared" si="5"/>
        <v>167.30465487863185</v>
      </c>
      <c r="J15" s="81">
        <f t="shared" si="6"/>
        <v>-51.078641073637179</v>
      </c>
      <c r="K15" s="37">
        <f t="shared" si="7"/>
        <v>116.22601380499466</v>
      </c>
      <c r="L15" s="37">
        <f t="shared" si="9"/>
        <v>466612.6824565042</v>
      </c>
      <c r="M15" s="37">
        <f t="shared" si="10"/>
        <v>324154.35250213015</v>
      </c>
      <c r="N15" s="41">
        <f>jan!M15</f>
        <v>325613.33745912189</v>
      </c>
      <c r="O15" s="41">
        <f t="shared" si="8"/>
        <v>-1458.9849569917424</v>
      </c>
      <c r="P15" s="4"/>
      <c r="Q15" s="63"/>
      <c r="R15" s="4"/>
    </row>
    <row r="16" spans="1:18" s="34" customFormat="1" x14ac:dyDescent="0.2">
      <c r="A16" s="33">
        <v>1119</v>
      </c>
      <c r="B16" s="34" t="s">
        <v>211</v>
      </c>
      <c r="C16" s="36">
        <v>75159096</v>
      </c>
      <c r="D16" s="36">
        <f>jan!D16</f>
        <v>19296</v>
      </c>
      <c r="E16" s="37">
        <f t="shared" si="3"/>
        <v>3895.0609452736317</v>
      </c>
      <c r="F16" s="38">
        <f t="shared" si="1"/>
        <v>0.80190866217519263</v>
      </c>
      <c r="G16" s="39">
        <f t="shared" si="4"/>
        <v>577.30602245808859</v>
      </c>
      <c r="H16" s="39">
        <f t="shared" si="2"/>
        <v>166.75852870591942</v>
      </c>
      <c r="I16" s="66">
        <f t="shared" si="5"/>
        <v>744.06455116400798</v>
      </c>
      <c r="J16" s="81">
        <f t="shared" si="6"/>
        <v>-51.078641073637179</v>
      </c>
      <c r="K16" s="37">
        <f t="shared" si="7"/>
        <v>692.98591009037079</v>
      </c>
      <c r="L16" s="37">
        <f t="shared" si="9"/>
        <v>14357469.579260698</v>
      </c>
      <c r="M16" s="37">
        <f t="shared" si="10"/>
        <v>13371856.121103795</v>
      </c>
      <c r="N16" s="41">
        <f>jan!M16</f>
        <v>11218703.967300538</v>
      </c>
      <c r="O16" s="41">
        <f t="shared" si="8"/>
        <v>2153152.1538032573</v>
      </c>
      <c r="P16" s="4"/>
      <c r="Q16" s="63"/>
      <c r="R16" s="4"/>
    </row>
    <row r="17" spans="1:18" s="34" customFormat="1" x14ac:dyDescent="0.2">
      <c r="A17" s="33">
        <v>1120</v>
      </c>
      <c r="B17" s="34" t="s">
        <v>212</v>
      </c>
      <c r="C17" s="36">
        <v>88257483</v>
      </c>
      <c r="D17" s="36">
        <f>jan!D17</f>
        <v>20163</v>
      </c>
      <c r="E17" s="37">
        <f t="shared" si="3"/>
        <v>4377.1999702425237</v>
      </c>
      <c r="F17" s="38">
        <f t="shared" si="1"/>
        <v>0.90117064187910578</v>
      </c>
      <c r="G17" s="39">
        <f t="shared" si="4"/>
        <v>288.02260747675336</v>
      </c>
      <c r="H17" s="39">
        <f t="shared" si="2"/>
        <v>0</v>
      </c>
      <c r="I17" s="66">
        <f t="shared" si="5"/>
        <v>288.02260747675336</v>
      </c>
      <c r="J17" s="81">
        <f t="shared" si="6"/>
        <v>-51.078641073637179</v>
      </c>
      <c r="K17" s="37">
        <f t="shared" si="7"/>
        <v>236.94396640311618</v>
      </c>
      <c r="L17" s="37">
        <f t="shared" si="9"/>
        <v>5807399.8345537782</v>
      </c>
      <c r="M17" s="37">
        <f t="shared" si="10"/>
        <v>4777501.1945860311</v>
      </c>
      <c r="N17" s="41">
        <f>jan!M17</f>
        <v>2715398.9428426931</v>
      </c>
      <c r="O17" s="41">
        <f t="shared" si="8"/>
        <v>2062102.2517433381</v>
      </c>
      <c r="P17" s="4"/>
      <c r="Q17" s="63"/>
      <c r="R17" s="4"/>
    </row>
    <row r="18" spans="1:18" s="34" customFormat="1" x14ac:dyDescent="0.2">
      <c r="A18" s="33">
        <v>1121</v>
      </c>
      <c r="B18" s="34" t="s">
        <v>213</v>
      </c>
      <c r="C18" s="36">
        <v>93712859</v>
      </c>
      <c r="D18" s="36">
        <f>jan!D18</f>
        <v>19353</v>
      </c>
      <c r="E18" s="37">
        <f t="shared" si="3"/>
        <v>4842.291065984602</v>
      </c>
      <c r="F18" s="38">
        <f t="shared" si="1"/>
        <v>0.99692282229843521</v>
      </c>
      <c r="G18" s="39">
        <f t="shared" si="4"/>
        <v>8.9679500315063709</v>
      </c>
      <c r="H18" s="39">
        <f t="shared" si="2"/>
        <v>0</v>
      </c>
      <c r="I18" s="66">
        <f t="shared" si="5"/>
        <v>8.9679500315063709</v>
      </c>
      <c r="J18" s="81">
        <f t="shared" si="6"/>
        <v>-51.078641073637179</v>
      </c>
      <c r="K18" s="37">
        <f t="shared" si="7"/>
        <v>-42.11069104213081</v>
      </c>
      <c r="L18" s="37">
        <f t="shared" si="9"/>
        <v>173556.73695974279</v>
      </c>
      <c r="M18" s="37">
        <f t="shared" si="10"/>
        <v>-814968.20373835752</v>
      </c>
      <c r="N18" s="41">
        <f>jan!M18</f>
        <v>-2701203.5763906818</v>
      </c>
      <c r="O18" s="41">
        <f t="shared" si="8"/>
        <v>1886235.3726523244</v>
      </c>
      <c r="P18" s="4"/>
      <c r="Q18" s="63"/>
      <c r="R18" s="4"/>
    </row>
    <row r="19" spans="1:18" s="34" customFormat="1" x14ac:dyDescent="0.2">
      <c r="A19" s="33">
        <v>1122</v>
      </c>
      <c r="B19" s="34" t="s">
        <v>214</v>
      </c>
      <c r="C19" s="36">
        <v>52956378</v>
      </c>
      <c r="D19" s="36">
        <f>jan!D19</f>
        <v>12131</v>
      </c>
      <c r="E19" s="37">
        <f t="shared" si="3"/>
        <v>4365.3761437639105</v>
      </c>
      <c r="F19" s="38">
        <f t="shared" si="1"/>
        <v>0.89873637217024238</v>
      </c>
      <c r="G19" s="39">
        <f t="shared" si="4"/>
        <v>295.11690336392127</v>
      </c>
      <c r="H19" s="39">
        <f t="shared" si="2"/>
        <v>2.1482092343218482</v>
      </c>
      <c r="I19" s="66">
        <f t="shared" si="5"/>
        <v>297.26511259824309</v>
      </c>
      <c r="J19" s="81">
        <f t="shared" si="6"/>
        <v>-51.078641073637179</v>
      </c>
      <c r="K19" s="37">
        <f t="shared" si="7"/>
        <v>246.18647152460591</v>
      </c>
      <c r="L19" s="37">
        <f t="shared" si="9"/>
        <v>3606123.0809292868</v>
      </c>
      <c r="M19" s="37">
        <f t="shared" si="10"/>
        <v>2986488.0860649943</v>
      </c>
      <c r="N19" s="41">
        <f>jan!M19</f>
        <v>3173665.4761516852</v>
      </c>
      <c r="O19" s="41">
        <f t="shared" si="8"/>
        <v>-187177.3900866909</v>
      </c>
      <c r="P19" s="4"/>
      <c r="Q19" s="63"/>
      <c r="R19" s="4"/>
    </row>
    <row r="20" spans="1:18" s="34" customFormat="1" x14ac:dyDescent="0.2">
      <c r="A20" s="33">
        <v>1124</v>
      </c>
      <c r="B20" s="34" t="s">
        <v>215</v>
      </c>
      <c r="C20" s="36">
        <v>167472780</v>
      </c>
      <c r="D20" s="36">
        <f>jan!D20</f>
        <v>27568</v>
      </c>
      <c r="E20" s="37">
        <f t="shared" si="3"/>
        <v>6074.8977074869417</v>
      </c>
      <c r="F20" s="38">
        <f t="shared" si="1"/>
        <v>1.2506898253731353</v>
      </c>
      <c r="G20" s="39">
        <f t="shared" si="4"/>
        <v>-730.59603486989738</v>
      </c>
      <c r="H20" s="39">
        <f t="shared" si="2"/>
        <v>0</v>
      </c>
      <c r="I20" s="66">
        <f t="shared" si="5"/>
        <v>-730.59603486989738</v>
      </c>
      <c r="J20" s="81">
        <f t="shared" si="6"/>
        <v>-51.078641073637179</v>
      </c>
      <c r="K20" s="37">
        <f t="shared" si="7"/>
        <v>-781.67467594353457</v>
      </c>
      <c r="L20" s="37">
        <f t="shared" si="9"/>
        <v>-20141071.489293329</v>
      </c>
      <c r="M20" s="37">
        <f t="shared" si="10"/>
        <v>-21549207.46641136</v>
      </c>
      <c r="N20" s="41">
        <f>jan!M20</f>
        <v>-22911253.784412671</v>
      </c>
      <c r="O20" s="41">
        <f t="shared" si="8"/>
        <v>1362046.3180013113</v>
      </c>
      <c r="P20" s="4"/>
      <c r="Q20" s="63"/>
      <c r="R20" s="4"/>
    </row>
    <row r="21" spans="1:18" s="34" customFormat="1" x14ac:dyDescent="0.2">
      <c r="A21" s="33">
        <v>1127</v>
      </c>
      <c r="B21" s="34" t="s">
        <v>216</v>
      </c>
      <c r="C21" s="36">
        <v>57317367</v>
      </c>
      <c r="D21" s="36">
        <f>jan!D21</f>
        <v>11454</v>
      </c>
      <c r="E21" s="37">
        <f t="shared" si="3"/>
        <v>5004.135411210058</v>
      </c>
      <c r="F21" s="38">
        <f t="shared" si="1"/>
        <v>1.0302430666242266</v>
      </c>
      <c r="G21" s="39">
        <f t="shared" si="4"/>
        <v>-88.138657103767216</v>
      </c>
      <c r="H21" s="39">
        <f t="shared" si="2"/>
        <v>0</v>
      </c>
      <c r="I21" s="66">
        <f t="shared" si="5"/>
        <v>-88.138657103767216</v>
      </c>
      <c r="J21" s="81">
        <f t="shared" si="6"/>
        <v>-51.078641073637179</v>
      </c>
      <c r="K21" s="37">
        <f t="shared" si="7"/>
        <v>-139.21729817740439</v>
      </c>
      <c r="L21" s="37">
        <f t="shared" si="9"/>
        <v>-1009540.1784665497</v>
      </c>
      <c r="M21" s="37">
        <f t="shared" si="10"/>
        <v>-1594594.9333239899</v>
      </c>
      <c r="N21" s="41">
        <f>jan!M21</f>
        <v>-2672951.9154332113</v>
      </c>
      <c r="O21" s="41">
        <f t="shared" si="8"/>
        <v>1078356.9821092214</v>
      </c>
      <c r="P21" s="4"/>
      <c r="Q21" s="63"/>
      <c r="R21" s="4"/>
    </row>
    <row r="22" spans="1:18" s="34" customFormat="1" x14ac:dyDescent="0.2">
      <c r="A22" s="33">
        <v>1130</v>
      </c>
      <c r="B22" s="34" t="s">
        <v>217</v>
      </c>
      <c r="C22" s="36">
        <v>60185626</v>
      </c>
      <c r="D22" s="36">
        <f>jan!D22</f>
        <v>13268</v>
      </c>
      <c r="E22" s="37">
        <f t="shared" si="3"/>
        <v>4536.1490804944224</v>
      </c>
      <c r="F22" s="38">
        <f t="shared" si="1"/>
        <v>0.93389482004907864</v>
      </c>
      <c r="G22" s="39">
        <f t="shared" si="4"/>
        <v>192.65314132561414</v>
      </c>
      <c r="H22" s="39">
        <f t="shared" si="2"/>
        <v>0</v>
      </c>
      <c r="I22" s="66">
        <f t="shared" si="5"/>
        <v>192.65314132561414</v>
      </c>
      <c r="J22" s="81">
        <f t="shared" si="6"/>
        <v>-51.078641073637179</v>
      </c>
      <c r="K22" s="37">
        <f t="shared" si="7"/>
        <v>141.57450025197696</v>
      </c>
      <c r="L22" s="37">
        <f t="shared" si="9"/>
        <v>2556121.8791082483</v>
      </c>
      <c r="M22" s="37">
        <f t="shared" si="10"/>
        <v>1878410.4693432304</v>
      </c>
      <c r="N22" s="41">
        <f>jan!M22</f>
        <v>1892999.0859116607</v>
      </c>
      <c r="O22" s="41">
        <f t="shared" si="8"/>
        <v>-14588.616568430327</v>
      </c>
      <c r="P22" s="4"/>
      <c r="Q22" s="63"/>
      <c r="R22" s="4"/>
    </row>
    <row r="23" spans="1:18" s="34" customFormat="1" x14ac:dyDescent="0.2">
      <c r="A23" s="33">
        <v>1133</v>
      </c>
      <c r="B23" s="34" t="s">
        <v>218</v>
      </c>
      <c r="C23" s="36">
        <v>21217564</v>
      </c>
      <c r="D23" s="36">
        <f>jan!D23</f>
        <v>2534</v>
      </c>
      <c r="E23" s="37">
        <f t="shared" si="3"/>
        <v>8373.150749802684</v>
      </c>
      <c r="F23" s="38">
        <f t="shared" si="1"/>
        <v>1.7238503351566381</v>
      </c>
      <c r="G23" s="39">
        <f t="shared" si="4"/>
        <v>-2109.5478602593425</v>
      </c>
      <c r="H23" s="39">
        <f t="shared" si="2"/>
        <v>0</v>
      </c>
      <c r="I23" s="66">
        <f t="shared" si="5"/>
        <v>-2109.5478602593425</v>
      </c>
      <c r="J23" s="81">
        <f t="shared" si="6"/>
        <v>-51.078641073637179</v>
      </c>
      <c r="K23" s="37">
        <f t="shared" si="7"/>
        <v>-2160.6265013329798</v>
      </c>
      <c r="L23" s="37">
        <f t="shared" si="9"/>
        <v>-5345594.2778971735</v>
      </c>
      <c r="M23" s="37">
        <f t="shared" si="10"/>
        <v>-5475027.554377771</v>
      </c>
      <c r="N23" s="41">
        <f>jan!M23</f>
        <v>1080968.0955088912</v>
      </c>
      <c r="O23" s="41">
        <f t="shared" si="8"/>
        <v>-6555995.6498866621</v>
      </c>
      <c r="P23" s="4"/>
      <c r="Q23" s="63"/>
      <c r="R23" s="4"/>
    </row>
    <row r="24" spans="1:18" s="34" customFormat="1" x14ac:dyDescent="0.2">
      <c r="A24" s="33">
        <v>1134</v>
      </c>
      <c r="B24" s="34" t="s">
        <v>219</v>
      </c>
      <c r="C24" s="36">
        <v>39350987</v>
      </c>
      <c r="D24" s="36">
        <f>jan!D24</f>
        <v>3784</v>
      </c>
      <c r="E24" s="37">
        <f t="shared" si="3"/>
        <v>10399.309460887949</v>
      </c>
      <c r="F24" s="38">
        <f t="shared" si="1"/>
        <v>2.140992517060766</v>
      </c>
      <c r="G24" s="39">
        <f t="shared" si="4"/>
        <v>-3325.2430869105019</v>
      </c>
      <c r="H24" s="39">
        <f t="shared" si="2"/>
        <v>0</v>
      </c>
      <c r="I24" s="66">
        <f t="shared" si="5"/>
        <v>-3325.2430869105019</v>
      </c>
      <c r="J24" s="81">
        <f t="shared" si="6"/>
        <v>-51.078641073637179</v>
      </c>
      <c r="K24" s="37">
        <f t="shared" si="7"/>
        <v>-3376.3217279841392</v>
      </c>
      <c r="L24" s="37">
        <f t="shared" si="9"/>
        <v>-12582719.840869339</v>
      </c>
      <c r="M24" s="37">
        <f t="shared" si="10"/>
        <v>-12776001.418691983</v>
      </c>
      <c r="N24" s="41">
        <f>jan!M24</f>
        <v>2535716.2505941768</v>
      </c>
      <c r="O24" s="41">
        <f t="shared" si="8"/>
        <v>-15311717.66928616</v>
      </c>
      <c r="P24" s="4"/>
      <c r="Q24" s="63"/>
      <c r="R24" s="4"/>
    </row>
    <row r="25" spans="1:18" s="34" customFormat="1" x14ac:dyDescent="0.2">
      <c r="A25" s="33">
        <v>1135</v>
      </c>
      <c r="B25" s="34" t="s">
        <v>220</v>
      </c>
      <c r="C25" s="36">
        <v>23932443</v>
      </c>
      <c r="D25" s="36">
        <f>jan!D25</f>
        <v>4525</v>
      </c>
      <c r="E25" s="37">
        <f t="shared" si="3"/>
        <v>5288.937679558011</v>
      </c>
      <c r="F25" s="38">
        <f t="shared" si="1"/>
        <v>1.0888776834387583</v>
      </c>
      <c r="G25" s="39">
        <f t="shared" si="4"/>
        <v>-259.02001811253905</v>
      </c>
      <c r="H25" s="39">
        <f t="shared" si="2"/>
        <v>0</v>
      </c>
      <c r="I25" s="66">
        <f t="shared" si="5"/>
        <v>-259.02001811253905</v>
      </c>
      <c r="J25" s="81">
        <f t="shared" si="6"/>
        <v>-51.078641073637179</v>
      </c>
      <c r="K25" s="37">
        <f t="shared" si="7"/>
        <v>-310.09865918617623</v>
      </c>
      <c r="L25" s="37">
        <f t="shared" si="9"/>
        <v>-1172065.5819592392</v>
      </c>
      <c r="M25" s="37">
        <f t="shared" si="10"/>
        <v>-1403196.4328174475</v>
      </c>
      <c r="N25" s="41">
        <f>jan!M25</f>
        <v>824893.95991485345</v>
      </c>
      <c r="O25" s="41">
        <f t="shared" si="8"/>
        <v>-2228090.3927323008</v>
      </c>
      <c r="P25" s="4"/>
      <c r="Q25" s="63"/>
      <c r="R25" s="4"/>
    </row>
    <row r="26" spans="1:18" s="34" customFormat="1" x14ac:dyDescent="0.2">
      <c r="A26" s="33">
        <v>1144</v>
      </c>
      <c r="B26" s="34" t="s">
        <v>221</v>
      </c>
      <c r="C26" s="36">
        <v>2088609</v>
      </c>
      <c r="D26" s="36">
        <f>jan!D26</f>
        <v>523</v>
      </c>
      <c r="E26" s="37">
        <f t="shared" si="3"/>
        <v>3993.5162523900572</v>
      </c>
      <c r="F26" s="38">
        <f t="shared" si="1"/>
        <v>0.82217847687721501</v>
      </c>
      <c r="G26" s="39">
        <f t="shared" si="4"/>
        <v>518.23283818823325</v>
      </c>
      <c r="H26" s="39">
        <f t="shared" si="2"/>
        <v>132.2991712151705</v>
      </c>
      <c r="I26" s="66">
        <f t="shared" si="5"/>
        <v>650.53200940340378</v>
      </c>
      <c r="J26" s="81">
        <f t="shared" si="6"/>
        <v>-51.078641073637179</v>
      </c>
      <c r="K26" s="37">
        <f t="shared" si="7"/>
        <v>599.45336832976659</v>
      </c>
      <c r="L26" s="37">
        <f t="shared" si="9"/>
        <v>340228.24091798015</v>
      </c>
      <c r="M26" s="37">
        <f t="shared" si="10"/>
        <v>313514.11163646792</v>
      </c>
      <c r="N26" s="41">
        <f>jan!M26</f>
        <v>208449.04652768356</v>
      </c>
      <c r="O26" s="41">
        <f t="shared" si="8"/>
        <v>105065.06510878436</v>
      </c>
      <c r="P26" s="4"/>
      <c r="Q26" s="63"/>
      <c r="R26" s="4"/>
    </row>
    <row r="27" spans="1:18" s="34" customFormat="1" x14ac:dyDescent="0.2">
      <c r="A27" s="33">
        <v>1145</v>
      </c>
      <c r="B27" s="34" t="s">
        <v>222</v>
      </c>
      <c r="C27" s="36">
        <v>4427750</v>
      </c>
      <c r="D27" s="36">
        <f>jan!D27</f>
        <v>855</v>
      </c>
      <c r="E27" s="37">
        <f t="shared" si="3"/>
        <v>5178.6549707602335</v>
      </c>
      <c r="F27" s="38">
        <f t="shared" si="1"/>
        <v>1.0661728629710854</v>
      </c>
      <c r="G27" s="39">
        <f t="shared" si="4"/>
        <v>-192.85039283387249</v>
      </c>
      <c r="H27" s="39">
        <f t="shared" si="2"/>
        <v>0</v>
      </c>
      <c r="I27" s="66">
        <f t="shared" si="5"/>
        <v>-192.85039283387249</v>
      </c>
      <c r="J27" s="81">
        <f t="shared" si="6"/>
        <v>-51.078641073637179</v>
      </c>
      <c r="K27" s="37">
        <f t="shared" si="7"/>
        <v>-243.92903390750968</v>
      </c>
      <c r="L27" s="37">
        <f t="shared" si="9"/>
        <v>-164887.08587296098</v>
      </c>
      <c r="M27" s="37">
        <f t="shared" si="10"/>
        <v>-208559.32399092076</v>
      </c>
      <c r="N27" s="41">
        <f>jan!M27</f>
        <v>-320773.38525365782</v>
      </c>
      <c r="O27" s="41">
        <f t="shared" si="8"/>
        <v>112214.06126273706</v>
      </c>
      <c r="P27" s="4"/>
      <c r="Q27" s="63"/>
      <c r="R27" s="4"/>
    </row>
    <row r="28" spans="1:18" s="34" customFormat="1" x14ac:dyDescent="0.2">
      <c r="A28" s="33">
        <v>1146</v>
      </c>
      <c r="B28" s="34" t="s">
        <v>223</v>
      </c>
      <c r="C28" s="36">
        <v>54671320</v>
      </c>
      <c r="D28" s="36">
        <f>jan!D28</f>
        <v>11283</v>
      </c>
      <c r="E28" s="37">
        <f t="shared" si="3"/>
        <v>4845.4595409022422</v>
      </c>
      <c r="F28" s="38">
        <f t="shared" si="1"/>
        <v>0.99757514263899971</v>
      </c>
      <c r="G28" s="39">
        <f t="shared" si="4"/>
        <v>7.0668650809222529</v>
      </c>
      <c r="H28" s="39">
        <f t="shared" si="2"/>
        <v>0</v>
      </c>
      <c r="I28" s="66">
        <f t="shared" si="5"/>
        <v>7.0668650809222529</v>
      </c>
      <c r="J28" s="81">
        <f t="shared" si="6"/>
        <v>-51.078641073637179</v>
      </c>
      <c r="K28" s="37">
        <f t="shared" si="7"/>
        <v>-44.011775992714924</v>
      </c>
      <c r="L28" s="37">
        <f t="shared" si="9"/>
        <v>79735.438708045782</v>
      </c>
      <c r="M28" s="37">
        <f t="shared" si="10"/>
        <v>-496584.86852580251</v>
      </c>
      <c r="N28" s="41">
        <f>jan!M28</f>
        <v>-1270332.2383824745</v>
      </c>
      <c r="O28" s="41">
        <f t="shared" si="8"/>
        <v>773747.36985667201</v>
      </c>
      <c r="P28" s="4"/>
      <c r="Q28" s="63"/>
      <c r="R28" s="4"/>
    </row>
    <row r="29" spans="1:18" s="34" customFormat="1" x14ac:dyDescent="0.2">
      <c r="A29" s="33">
        <v>1149</v>
      </c>
      <c r="B29" s="34" t="s">
        <v>224</v>
      </c>
      <c r="C29" s="36">
        <v>183420328</v>
      </c>
      <c r="D29" s="36">
        <f>jan!D29</f>
        <v>42541</v>
      </c>
      <c r="E29" s="37">
        <f t="shared" si="3"/>
        <v>4311.6129851202368</v>
      </c>
      <c r="F29" s="38">
        <f t="shared" si="1"/>
        <v>0.88766770258380734</v>
      </c>
      <c r="G29" s="39">
        <f t="shared" si="4"/>
        <v>327.37479855012549</v>
      </c>
      <c r="H29" s="39">
        <f t="shared" si="2"/>
        <v>20.965314759607644</v>
      </c>
      <c r="I29" s="66">
        <f t="shared" si="5"/>
        <v>348.34011330973311</v>
      </c>
      <c r="J29" s="81">
        <f t="shared" si="6"/>
        <v>-51.078641073637179</v>
      </c>
      <c r="K29" s="37">
        <f t="shared" si="7"/>
        <v>297.26147223609593</v>
      </c>
      <c r="L29" s="37">
        <f t="shared" si="9"/>
        <v>14818736.760309357</v>
      </c>
      <c r="M29" s="37">
        <f t="shared" si="10"/>
        <v>12645800.290395757</v>
      </c>
      <c r="N29" s="41">
        <f>jan!M29</f>
        <v>8001041.609268019</v>
      </c>
      <c r="O29" s="41">
        <f t="shared" si="8"/>
        <v>4644758.6811277382</v>
      </c>
      <c r="P29" s="4"/>
      <c r="Q29" s="63"/>
      <c r="R29" s="4"/>
    </row>
    <row r="30" spans="1:18" s="34" customFormat="1" x14ac:dyDescent="0.2">
      <c r="A30" s="33">
        <v>1151</v>
      </c>
      <c r="B30" s="34" t="s">
        <v>225</v>
      </c>
      <c r="C30" s="36">
        <v>1119091</v>
      </c>
      <c r="D30" s="36">
        <f>jan!D30</f>
        <v>188</v>
      </c>
      <c r="E30" s="37">
        <f t="shared" si="3"/>
        <v>5952.6117021276596</v>
      </c>
      <c r="F30" s="38">
        <f t="shared" si="1"/>
        <v>1.2255137861947494</v>
      </c>
      <c r="G30" s="39">
        <f t="shared" si="4"/>
        <v>-657.2244316543281</v>
      </c>
      <c r="H30" s="39">
        <f t="shared" si="2"/>
        <v>0</v>
      </c>
      <c r="I30" s="66">
        <f t="shared" si="5"/>
        <v>-657.2244316543281</v>
      </c>
      <c r="J30" s="81">
        <f t="shared" si="6"/>
        <v>-51.078641073637179</v>
      </c>
      <c r="K30" s="37">
        <f t="shared" si="7"/>
        <v>-708.30307272796529</v>
      </c>
      <c r="L30" s="37">
        <f t="shared" si="9"/>
        <v>-123558.19315101368</v>
      </c>
      <c r="M30" s="37">
        <f t="shared" si="10"/>
        <v>-133160.97767285747</v>
      </c>
      <c r="N30" s="41">
        <f>jan!M30</f>
        <v>-148447.34319027793</v>
      </c>
      <c r="O30" s="41">
        <f t="shared" si="8"/>
        <v>15286.365517420461</v>
      </c>
      <c r="P30" s="4"/>
      <c r="Q30" s="63"/>
      <c r="R30" s="4"/>
    </row>
    <row r="31" spans="1:18" s="34" customFormat="1" x14ac:dyDescent="0.2">
      <c r="A31" s="33">
        <v>1160</v>
      </c>
      <c r="B31" s="34" t="s">
        <v>226</v>
      </c>
      <c r="C31" s="36">
        <v>62897309</v>
      </c>
      <c r="D31" s="36">
        <f>jan!D31</f>
        <v>8775</v>
      </c>
      <c r="E31" s="37">
        <f t="shared" si="3"/>
        <v>7167.7845014245013</v>
      </c>
      <c r="F31" s="38">
        <f t="shared" si="1"/>
        <v>1.4756915388633556</v>
      </c>
      <c r="G31" s="39">
        <f t="shared" si="4"/>
        <v>-1386.3281112324332</v>
      </c>
      <c r="H31" s="39">
        <f t="shared" si="2"/>
        <v>0</v>
      </c>
      <c r="I31" s="66">
        <f t="shared" si="5"/>
        <v>-1386.3281112324332</v>
      </c>
      <c r="J31" s="81">
        <f t="shared" si="6"/>
        <v>-51.078641073637179</v>
      </c>
      <c r="K31" s="37">
        <f t="shared" si="7"/>
        <v>-1437.4067523060703</v>
      </c>
      <c r="L31" s="37">
        <f t="shared" si="9"/>
        <v>-12165029.176064601</v>
      </c>
      <c r="M31" s="37">
        <f t="shared" si="10"/>
        <v>-12613244.251485767</v>
      </c>
      <c r="N31" s="41">
        <f>jan!M31</f>
        <v>-9581645.3749717474</v>
      </c>
      <c r="O31" s="41">
        <f t="shared" si="8"/>
        <v>-3031598.8765140194</v>
      </c>
      <c r="P31" s="4"/>
      <c r="Q31" s="63"/>
      <c r="R31" s="4"/>
    </row>
    <row r="32" spans="1:18" s="34" customFormat="1" x14ac:dyDescent="0.2">
      <c r="A32" s="33">
        <v>1505</v>
      </c>
      <c r="B32" s="34" t="s">
        <v>267</v>
      </c>
      <c r="C32" s="36">
        <v>103540507</v>
      </c>
      <c r="D32" s="36">
        <f>jan!D32</f>
        <v>24013</v>
      </c>
      <c r="E32" s="37">
        <f t="shared" si="3"/>
        <v>4311.8522050555948</v>
      </c>
      <c r="F32" s="38">
        <f t="shared" si="1"/>
        <v>0.8877169527858001</v>
      </c>
      <c r="G32" s="39">
        <f t="shared" si="4"/>
        <v>327.23126658891067</v>
      </c>
      <c r="H32" s="39">
        <f t="shared" si="2"/>
        <v>20.881587782232327</v>
      </c>
      <c r="I32" s="66">
        <f t="shared" si="5"/>
        <v>348.11285437114299</v>
      </c>
      <c r="J32" s="81">
        <f t="shared" si="6"/>
        <v>-51.078641073637179</v>
      </c>
      <c r="K32" s="37">
        <f t="shared" si="7"/>
        <v>297.0342132975058</v>
      </c>
      <c r="L32" s="37">
        <f t="shared" si="9"/>
        <v>8359233.9720142568</v>
      </c>
      <c r="M32" s="37">
        <f t="shared" si="10"/>
        <v>7132682.5639130063</v>
      </c>
      <c r="N32" s="41">
        <f>jan!M32</f>
        <v>4817924.870063059</v>
      </c>
      <c r="O32" s="41">
        <f t="shared" si="8"/>
        <v>2314757.6938499473</v>
      </c>
      <c r="P32" s="4"/>
      <c r="Q32" s="63"/>
      <c r="R32" s="4"/>
    </row>
    <row r="33" spans="1:18" s="34" customFormat="1" x14ac:dyDescent="0.2">
      <c r="A33" s="33">
        <v>1506</v>
      </c>
      <c r="B33" s="34" t="s">
        <v>265</v>
      </c>
      <c r="C33" s="36">
        <v>154857579</v>
      </c>
      <c r="D33" s="36">
        <f>jan!D33</f>
        <v>32002</v>
      </c>
      <c r="E33" s="37">
        <f t="shared" si="3"/>
        <v>4838.9969064433471</v>
      </c>
      <c r="F33" s="38">
        <f t="shared" si="1"/>
        <v>0.99624462621682452</v>
      </c>
      <c r="G33" s="39">
        <f t="shared" si="4"/>
        <v>10.9444457562593</v>
      </c>
      <c r="H33" s="39">
        <f t="shared" si="2"/>
        <v>0</v>
      </c>
      <c r="I33" s="66">
        <f t="shared" si="5"/>
        <v>10.9444457562593</v>
      </c>
      <c r="J33" s="81">
        <f t="shared" si="6"/>
        <v>-51.078641073637179</v>
      </c>
      <c r="K33" s="37">
        <f t="shared" si="7"/>
        <v>-40.13419531737788</v>
      </c>
      <c r="L33" s="37">
        <f t="shared" si="9"/>
        <v>350244.15309181012</v>
      </c>
      <c r="M33" s="37">
        <f t="shared" si="10"/>
        <v>-1284374.518546727</v>
      </c>
      <c r="N33" s="41">
        <f>jan!M33</f>
        <v>1399674.2001315181</v>
      </c>
      <c r="O33" s="41">
        <f t="shared" si="8"/>
        <v>-2684048.7186782453</v>
      </c>
      <c r="P33" s="4"/>
      <c r="Q33" s="63"/>
      <c r="R33" s="4"/>
    </row>
    <row r="34" spans="1:18" s="34" customFormat="1" x14ac:dyDescent="0.2">
      <c r="A34" s="33">
        <v>1507</v>
      </c>
      <c r="B34" s="34" t="s">
        <v>266</v>
      </c>
      <c r="C34" s="36">
        <v>339344051</v>
      </c>
      <c r="D34" s="36">
        <f>jan!D34</f>
        <v>67114</v>
      </c>
      <c r="E34" s="37">
        <f t="shared" si="3"/>
        <v>5056.2334386268139</v>
      </c>
      <c r="F34" s="38">
        <f t="shared" si="1"/>
        <v>1.0409689217660907</v>
      </c>
      <c r="G34" s="39">
        <f t="shared" si="4"/>
        <v>-119.39747355382077</v>
      </c>
      <c r="H34" s="39">
        <f t="shared" si="2"/>
        <v>0</v>
      </c>
      <c r="I34" s="66">
        <f t="shared" si="5"/>
        <v>-119.39747355382077</v>
      </c>
      <c r="J34" s="81">
        <f t="shared" si="6"/>
        <v>-51.078641073637179</v>
      </c>
      <c r="K34" s="37">
        <f t="shared" si="7"/>
        <v>-170.47611462745795</v>
      </c>
      <c r="L34" s="37">
        <f t="shared" si="9"/>
        <v>-8013242.0400911272</v>
      </c>
      <c r="M34" s="37">
        <f t="shared" si="10"/>
        <v>-11441333.957107212</v>
      </c>
      <c r="N34" s="41">
        <f>jan!M34</f>
        <v>-7542707.8876186656</v>
      </c>
      <c r="O34" s="41">
        <f t="shared" si="8"/>
        <v>-3898626.0694885468</v>
      </c>
      <c r="P34" s="4"/>
      <c r="Q34" s="63"/>
      <c r="R34" s="4"/>
    </row>
    <row r="35" spans="1:18" s="34" customFormat="1" x14ac:dyDescent="0.2">
      <c r="A35" s="33">
        <v>1511</v>
      </c>
      <c r="B35" s="34" t="s">
        <v>268</v>
      </c>
      <c r="C35" s="36">
        <v>14864764</v>
      </c>
      <c r="D35" s="36">
        <f>jan!D35</f>
        <v>3045</v>
      </c>
      <c r="E35" s="37">
        <f t="shared" si="3"/>
        <v>4881.6958949096879</v>
      </c>
      <c r="F35" s="38">
        <f t="shared" si="1"/>
        <v>1.0050354228688836</v>
      </c>
      <c r="G35" s="39">
        <f t="shared" si="4"/>
        <v>-14.674947323545165</v>
      </c>
      <c r="H35" s="39">
        <f t="shared" si="2"/>
        <v>0</v>
      </c>
      <c r="I35" s="66">
        <f t="shared" si="5"/>
        <v>-14.674947323545165</v>
      </c>
      <c r="J35" s="81">
        <f t="shared" si="6"/>
        <v>-51.078641073637179</v>
      </c>
      <c r="K35" s="37">
        <f t="shared" si="7"/>
        <v>-65.753588397182341</v>
      </c>
      <c r="L35" s="37">
        <f t="shared" si="9"/>
        <v>-44685.214600195031</v>
      </c>
      <c r="M35" s="37">
        <f t="shared" si="10"/>
        <v>-200219.67666942024</v>
      </c>
      <c r="N35" s="41">
        <f>jan!M35</f>
        <v>909950.88838775654</v>
      </c>
      <c r="O35" s="41">
        <f t="shared" si="8"/>
        <v>-1110170.5650571769</v>
      </c>
      <c r="P35" s="4"/>
      <c r="Q35" s="63"/>
      <c r="R35" s="4"/>
    </row>
    <row r="36" spans="1:18" s="34" customFormat="1" x14ac:dyDescent="0.2">
      <c r="A36" s="33">
        <v>1514</v>
      </c>
      <c r="B36" s="34" t="s">
        <v>159</v>
      </c>
      <c r="C36" s="36">
        <v>13238282</v>
      </c>
      <c r="D36" s="36">
        <f>jan!D36</f>
        <v>2422</v>
      </c>
      <c r="E36" s="37">
        <f t="shared" si="3"/>
        <v>5465.8472336911645</v>
      </c>
      <c r="F36" s="38">
        <f t="shared" si="1"/>
        <v>1.1252995278910434</v>
      </c>
      <c r="G36" s="39">
        <f t="shared" si="4"/>
        <v>-365.16575059243115</v>
      </c>
      <c r="H36" s="39">
        <f t="shared" si="2"/>
        <v>0</v>
      </c>
      <c r="I36" s="66">
        <f t="shared" si="5"/>
        <v>-365.16575059243115</v>
      </c>
      <c r="J36" s="81">
        <f t="shared" si="6"/>
        <v>-51.078641073637179</v>
      </c>
      <c r="K36" s="37">
        <f t="shared" si="7"/>
        <v>-416.24439166606834</v>
      </c>
      <c r="L36" s="37">
        <f t="shared" si="9"/>
        <v>-884431.44793486828</v>
      </c>
      <c r="M36" s="37">
        <f t="shared" si="10"/>
        <v>-1008143.9166152175</v>
      </c>
      <c r="N36" s="41">
        <f>jan!M36</f>
        <v>-394100.31705772871</v>
      </c>
      <c r="O36" s="41">
        <f t="shared" si="8"/>
        <v>-614043.59955748869</v>
      </c>
      <c r="P36" s="4"/>
      <c r="Q36" s="63"/>
      <c r="R36" s="4"/>
    </row>
    <row r="37" spans="1:18" s="34" customFormat="1" x14ac:dyDescent="0.2">
      <c r="A37" s="33">
        <v>1515</v>
      </c>
      <c r="B37" s="34" t="s">
        <v>393</v>
      </c>
      <c r="C37" s="36">
        <v>58483450</v>
      </c>
      <c r="D37" s="36">
        <f>jan!D37</f>
        <v>8765</v>
      </c>
      <c r="E37" s="37">
        <f t="shared" si="3"/>
        <v>6672.3844837421566</v>
      </c>
      <c r="F37" s="38">
        <f t="shared" si="1"/>
        <v>1.3736994080590177</v>
      </c>
      <c r="G37" s="39">
        <f t="shared" si="4"/>
        <v>-1089.0881006230263</v>
      </c>
      <c r="H37" s="39">
        <f t="shared" si="2"/>
        <v>0</v>
      </c>
      <c r="I37" s="66">
        <f t="shared" si="5"/>
        <v>-1089.0881006230263</v>
      </c>
      <c r="J37" s="81">
        <f t="shared" si="6"/>
        <v>-51.078641073637179</v>
      </c>
      <c r="K37" s="37">
        <f t="shared" si="7"/>
        <v>-1140.1667416966634</v>
      </c>
      <c r="L37" s="37">
        <f t="shared" si="9"/>
        <v>-9545857.2019608263</v>
      </c>
      <c r="M37" s="37">
        <f t="shared" si="10"/>
        <v>-9993561.4909712542</v>
      </c>
      <c r="N37" s="41">
        <f>jan!M37</f>
        <v>-9022914.0184190758</v>
      </c>
      <c r="O37" s="41">
        <f t="shared" si="8"/>
        <v>-970647.47255217843</v>
      </c>
      <c r="P37" s="4"/>
      <c r="Q37" s="63"/>
      <c r="R37" s="4"/>
    </row>
    <row r="38" spans="1:18" s="34" customFormat="1" x14ac:dyDescent="0.2">
      <c r="A38" s="33">
        <v>1516</v>
      </c>
      <c r="B38" s="34" t="s">
        <v>269</v>
      </c>
      <c r="C38" s="36">
        <v>48938664</v>
      </c>
      <c r="D38" s="36">
        <f>jan!D38</f>
        <v>8557</v>
      </c>
      <c r="E38" s="37">
        <f t="shared" si="3"/>
        <v>5719.1380156596942</v>
      </c>
      <c r="F38" s="38">
        <f t="shared" si="1"/>
        <v>1.1774466123560909</v>
      </c>
      <c r="G38" s="39">
        <f t="shared" si="4"/>
        <v>-517.14021977354889</v>
      </c>
      <c r="H38" s="39">
        <f t="shared" si="2"/>
        <v>0</v>
      </c>
      <c r="I38" s="66">
        <f t="shared" si="5"/>
        <v>-517.14021977354889</v>
      </c>
      <c r="J38" s="81">
        <f t="shared" si="6"/>
        <v>-51.078641073637179</v>
      </c>
      <c r="K38" s="37">
        <f t="shared" si="7"/>
        <v>-568.21886084718608</v>
      </c>
      <c r="L38" s="37">
        <f t="shared" si="9"/>
        <v>-4425168.8606022578</v>
      </c>
      <c r="M38" s="37">
        <f t="shared" si="10"/>
        <v>-4862248.7922693714</v>
      </c>
      <c r="N38" s="41">
        <f>jan!M38</f>
        <v>-2722026.5621234472</v>
      </c>
      <c r="O38" s="41">
        <f t="shared" si="8"/>
        <v>-2140222.2301459243</v>
      </c>
      <c r="P38" s="4"/>
      <c r="Q38" s="63"/>
      <c r="R38" s="4"/>
    </row>
    <row r="39" spans="1:18" s="34" customFormat="1" x14ac:dyDescent="0.2">
      <c r="A39" s="33">
        <v>1517</v>
      </c>
      <c r="B39" s="34" t="s">
        <v>270</v>
      </c>
      <c r="C39" s="36">
        <v>21530012</v>
      </c>
      <c r="D39" s="36">
        <f>jan!D39</f>
        <v>5126</v>
      </c>
      <c r="E39" s="37">
        <f t="shared" si="3"/>
        <v>4200.1584081154897</v>
      </c>
      <c r="F39" s="38">
        <f t="shared" si="1"/>
        <v>0.86472161984083251</v>
      </c>
      <c r="G39" s="39">
        <f t="shared" si="4"/>
        <v>394.24754475297374</v>
      </c>
      <c r="H39" s="39">
        <f t="shared" si="2"/>
        <v>59.974416711269122</v>
      </c>
      <c r="I39" s="66">
        <f t="shared" si="5"/>
        <v>454.22196146424284</v>
      </c>
      <c r="J39" s="81">
        <f t="shared" si="6"/>
        <v>-51.078641073637179</v>
      </c>
      <c r="K39" s="37">
        <f t="shared" si="7"/>
        <v>403.14332039060565</v>
      </c>
      <c r="L39" s="37">
        <f t="shared" si="9"/>
        <v>2328341.774465709</v>
      </c>
      <c r="M39" s="37">
        <f t="shared" si="10"/>
        <v>2066512.6603222445</v>
      </c>
      <c r="N39" s="41">
        <f>jan!M39</f>
        <v>1827721.2336537396</v>
      </c>
      <c r="O39" s="41">
        <f t="shared" si="8"/>
        <v>238791.42666850495</v>
      </c>
      <c r="P39" s="4"/>
      <c r="Q39" s="63"/>
      <c r="R39" s="4"/>
    </row>
    <row r="40" spans="1:18" s="34" customFormat="1" x14ac:dyDescent="0.2">
      <c r="A40" s="33">
        <v>1520</v>
      </c>
      <c r="B40" s="34" t="s">
        <v>272</v>
      </c>
      <c r="C40" s="36">
        <v>46221704</v>
      </c>
      <c r="D40" s="36">
        <f>jan!D40</f>
        <v>10833</v>
      </c>
      <c r="E40" s="37">
        <f t="shared" si="3"/>
        <v>4266.7501153881658</v>
      </c>
      <c r="F40" s="38">
        <f t="shared" si="1"/>
        <v>0.87843140965960065</v>
      </c>
      <c r="G40" s="39">
        <f t="shared" si="4"/>
        <v>354.29252038936812</v>
      </c>
      <c r="H40" s="39">
        <f t="shared" si="2"/>
        <v>36.667319165832481</v>
      </c>
      <c r="I40" s="66">
        <f t="shared" si="5"/>
        <v>390.95983955520057</v>
      </c>
      <c r="J40" s="81">
        <f t="shared" si="6"/>
        <v>-51.078641073637179</v>
      </c>
      <c r="K40" s="37">
        <f t="shared" si="7"/>
        <v>339.88119848156339</v>
      </c>
      <c r="L40" s="37">
        <f t="shared" si="9"/>
        <v>4235267.9419014882</v>
      </c>
      <c r="M40" s="37">
        <f t="shared" si="10"/>
        <v>3681933.023150776</v>
      </c>
      <c r="N40" s="41">
        <f>jan!M40</f>
        <v>2878578.8564711218</v>
      </c>
      <c r="O40" s="41">
        <f t="shared" si="8"/>
        <v>803354.16667965427</v>
      </c>
      <c r="P40" s="4"/>
      <c r="Q40" s="63"/>
      <c r="R40" s="4"/>
    </row>
    <row r="41" spans="1:18" s="34" customFormat="1" x14ac:dyDescent="0.2">
      <c r="A41" s="33">
        <v>1525</v>
      </c>
      <c r="B41" s="34" t="s">
        <v>273</v>
      </c>
      <c r="C41" s="36">
        <v>20370790</v>
      </c>
      <c r="D41" s="36">
        <f>jan!D41</f>
        <v>4467</v>
      </c>
      <c r="E41" s="37">
        <f t="shared" si="3"/>
        <v>4560.2843071412581</v>
      </c>
      <c r="F41" s="38">
        <f t="shared" si="1"/>
        <v>0.93886374032621678</v>
      </c>
      <c r="G41" s="39">
        <f t="shared" si="4"/>
        <v>178.17200533751273</v>
      </c>
      <c r="H41" s="39">
        <f t="shared" si="2"/>
        <v>0</v>
      </c>
      <c r="I41" s="66">
        <f t="shared" si="5"/>
        <v>178.17200533751273</v>
      </c>
      <c r="J41" s="81">
        <f t="shared" si="6"/>
        <v>-51.078641073637179</v>
      </c>
      <c r="K41" s="37">
        <f t="shared" si="7"/>
        <v>127.09336426387554</v>
      </c>
      <c r="L41" s="37">
        <f t="shared" si="9"/>
        <v>795894.34784266935</v>
      </c>
      <c r="M41" s="37">
        <f t="shared" si="10"/>
        <v>567726.05816673208</v>
      </c>
      <c r="N41" s="41">
        <f>jan!M41</f>
        <v>141405.86792036507</v>
      </c>
      <c r="O41" s="41">
        <f t="shared" si="8"/>
        <v>426320.19024636701</v>
      </c>
      <c r="P41" s="4"/>
      <c r="Q41" s="63"/>
      <c r="R41" s="4"/>
    </row>
    <row r="42" spans="1:18" s="34" customFormat="1" x14ac:dyDescent="0.2">
      <c r="A42" s="33">
        <v>1528</v>
      </c>
      <c r="B42" s="34" t="s">
        <v>274</v>
      </c>
      <c r="C42" s="36">
        <v>31756114</v>
      </c>
      <c r="D42" s="36">
        <f>jan!D42</f>
        <v>7558</v>
      </c>
      <c r="E42" s="37">
        <f t="shared" si="3"/>
        <v>4201.6557290288438</v>
      </c>
      <c r="F42" s="38">
        <f t="shared" si="1"/>
        <v>0.86502988577744944</v>
      </c>
      <c r="G42" s="39">
        <f t="shared" si="4"/>
        <v>393.34915220496129</v>
      </c>
      <c r="H42" s="39">
        <f t="shared" si="2"/>
        <v>59.450354391595191</v>
      </c>
      <c r="I42" s="66">
        <f t="shared" si="5"/>
        <v>452.79950659655645</v>
      </c>
      <c r="J42" s="81">
        <f t="shared" si="6"/>
        <v>-51.078641073637179</v>
      </c>
      <c r="K42" s="37">
        <f t="shared" si="7"/>
        <v>401.72086552291927</v>
      </c>
      <c r="L42" s="37">
        <f t="shared" si="9"/>
        <v>3422258.6708567739</v>
      </c>
      <c r="M42" s="37">
        <f t="shared" si="10"/>
        <v>3036206.301622224</v>
      </c>
      <c r="N42" s="41">
        <f>jan!M42</f>
        <v>2072135.1231476739</v>
      </c>
      <c r="O42" s="41">
        <f t="shared" si="8"/>
        <v>964071.17847455014</v>
      </c>
      <c r="P42" s="4"/>
      <c r="Q42" s="63"/>
      <c r="R42" s="4"/>
    </row>
    <row r="43" spans="1:18" s="34" customFormat="1" x14ac:dyDescent="0.2">
      <c r="A43" s="33">
        <v>1531</v>
      </c>
      <c r="B43" s="34" t="s">
        <v>275</v>
      </c>
      <c r="C43" s="36">
        <v>42533010</v>
      </c>
      <c r="D43" s="36">
        <f>jan!D43</f>
        <v>9547</v>
      </c>
      <c r="E43" s="37">
        <f t="shared" si="3"/>
        <v>4455.1178380643132</v>
      </c>
      <c r="F43" s="38">
        <f t="shared" si="1"/>
        <v>0.91721224277378066</v>
      </c>
      <c r="G43" s="39">
        <f t="shared" si="4"/>
        <v>241.27188678367963</v>
      </c>
      <c r="H43" s="39">
        <f t="shared" si="2"/>
        <v>0</v>
      </c>
      <c r="I43" s="66">
        <f t="shared" si="5"/>
        <v>241.27188678367963</v>
      </c>
      <c r="J43" s="81">
        <f t="shared" si="6"/>
        <v>-51.078641073637179</v>
      </c>
      <c r="K43" s="37">
        <f t="shared" si="7"/>
        <v>190.19324571004245</v>
      </c>
      <c r="L43" s="37">
        <f t="shared" si="9"/>
        <v>2303422.7031237893</v>
      </c>
      <c r="M43" s="37">
        <f t="shared" si="10"/>
        <v>1815774.9167937753</v>
      </c>
      <c r="N43" s="41">
        <f>jan!M43</f>
        <v>1933035.7391617901</v>
      </c>
      <c r="O43" s="41">
        <f t="shared" si="8"/>
        <v>-117260.82236801484</v>
      </c>
      <c r="P43" s="4"/>
      <c r="Q43" s="63"/>
      <c r="R43" s="4"/>
    </row>
    <row r="44" spans="1:18" s="34" customFormat="1" x14ac:dyDescent="0.2">
      <c r="A44" s="33">
        <v>1532</v>
      </c>
      <c r="B44" s="34" t="s">
        <v>276</v>
      </c>
      <c r="C44" s="36">
        <v>47833406</v>
      </c>
      <c r="D44" s="36">
        <f>jan!D44</f>
        <v>8597</v>
      </c>
      <c r="E44" s="37">
        <f t="shared" si="3"/>
        <v>5563.964871466791</v>
      </c>
      <c r="F44" s="38">
        <f t="shared" si="1"/>
        <v>1.1454998237913983</v>
      </c>
      <c r="G44" s="39">
        <f t="shared" si="4"/>
        <v>-424.03633325780703</v>
      </c>
      <c r="H44" s="39">
        <f t="shared" si="2"/>
        <v>0</v>
      </c>
      <c r="I44" s="66">
        <f t="shared" si="5"/>
        <v>-424.03633325780703</v>
      </c>
      <c r="J44" s="81">
        <f t="shared" si="6"/>
        <v>-51.078641073637179</v>
      </c>
      <c r="K44" s="37">
        <f t="shared" si="7"/>
        <v>-475.11497433144422</v>
      </c>
      <c r="L44" s="37">
        <f t="shared" si="9"/>
        <v>-3645440.3570173671</v>
      </c>
      <c r="M44" s="37">
        <f t="shared" si="10"/>
        <v>-4084563.4343274259</v>
      </c>
      <c r="N44" s="41">
        <f>jan!M44</f>
        <v>-706461.38833414356</v>
      </c>
      <c r="O44" s="41">
        <f t="shared" si="8"/>
        <v>-3378102.0459932825</v>
      </c>
      <c r="P44" s="4"/>
      <c r="Q44" s="63"/>
      <c r="R44" s="4"/>
    </row>
    <row r="45" spans="1:18" s="34" customFormat="1" x14ac:dyDescent="0.2">
      <c r="A45" s="33">
        <v>1535</v>
      </c>
      <c r="B45" s="34" t="s">
        <v>277</v>
      </c>
      <c r="C45" s="36">
        <v>33196705</v>
      </c>
      <c r="D45" s="36">
        <f>jan!D45</f>
        <v>6936</v>
      </c>
      <c r="E45" s="37">
        <f t="shared" si="3"/>
        <v>4786.1454728950403</v>
      </c>
      <c r="F45" s="38">
        <f t="shared" si="1"/>
        <v>0.98536366107501039</v>
      </c>
      <c r="G45" s="39">
        <f t="shared" si="4"/>
        <v>42.655305885243429</v>
      </c>
      <c r="H45" s="39">
        <f t="shared" si="2"/>
        <v>0</v>
      </c>
      <c r="I45" s="66">
        <f t="shared" si="5"/>
        <v>42.655305885243429</v>
      </c>
      <c r="J45" s="81">
        <f t="shared" si="6"/>
        <v>-51.078641073637179</v>
      </c>
      <c r="K45" s="37">
        <f t="shared" si="7"/>
        <v>-8.4233351883937502</v>
      </c>
      <c r="L45" s="37">
        <f t="shared" si="9"/>
        <v>295857.20162004844</v>
      </c>
      <c r="M45" s="37">
        <f t="shared" si="10"/>
        <v>-58424.252866699055</v>
      </c>
      <c r="N45" s="41">
        <f>jan!M45</f>
        <v>271795.81506506552</v>
      </c>
      <c r="O45" s="41">
        <f t="shared" si="8"/>
        <v>-330220.06793176458</v>
      </c>
      <c r="P45" s="4"/>
      <c r="Q45" s="63"/>
      <c r="R45" s="4"/>
    </row>
    <row r="46" spans="1:18" s="34" customFormat="1" x14ac:dyDescent="0.2">
      <c r="A46" s="33">
        <v>1539</v>
      </c>
      <c r="B46" s="34" t="s">
        <v>278</v>
      </c>
      <c r="C46" s="36">
        <v>28329163</v>
      </c>
      <c r="D46" s="36">
        <f>jan!D46</f>
        <v>7019</v>
      </c>
      <c r="E46" s="37">
        <f t="shared" si="3"/>
        <v>4036.0682433395073</v>
      </c>
      <c r="F46" s="38">
        <f t="shared" si="1"/>
        <v>0.83093900992524594</v>
      </c>
      <c r="G46" s="39">
        <f t="shared" si="4"/>
        <v>492.7016436185632</v>
      </c>
      <c r="H46" s="39">
        <f t="shared" si="2"/>
        <v>117.40597438286296</v>
      </c>
      <c r="I46" s="66">
        <f t="shared" si="5"/>
        <v>610.1076180014262</v>
      </c>
      <c r="J46" s="81">
        <f t="shared" si="6"/>
        <v>-51.078641073637179</v>
      </c>
      <c r="K46" s="37">
        <f t="shared" si="7"/>
        <v>559.02897692778902</v>
      </c>
      <c r="L46" s="37">
        <f t="shared" si="9"/>
        <v>4282345.3707520105</v>
      </c>
      <c r="M46" s="37">
        <f t="shared" si="10"/>
        <v>3923824.3890561513</v>
      </c>
      <c r="N46" s="41">
        <f>jan!M46</f>
        <v>4080132.7717548972</v>
      </c>
      <c r="O46" s="41">
        <f t="shared" si="8"/>
        <v>-156308.38269874593</v>
      </c>
      <c r="P46" s="4"/>
      <c r="Q46" s="63"/>
      <c r="R46" s="4"/>
    </row>
    <row r="47" spans="1:18" s="34" customFormat="1" x14ac:dyDescent="0.2">
      <c r="A47" s="33">
        <v>1547</v>
      </c>
      <c r="B47" s="34" t="s">
        <v>279</v>
      </c>
      <c r="C47" s="36">
        <v>19521008</v>
      </c>
      <c r="D47" s="36">
        <f>jan!D47</f>
        <v>3518</v>
      </c>
      <c r="E47" s="37">
        <f t="shared" si="3"/>
        <v>5548.8936895963616</v>
      </c>
      <c r="F47" s="38">
        <f t="shared" si="1"/>
        <v>1.1423969939612821</v>
      </c>
      <c r="G47" s="39">
        <f t="shared" si="4"/>
        <v>-414.99362413554934</v>
      </c>
      <c r="H47" s="39">
        <f t="shared" si="2"/>
        <v>0</v>
      </c>
      <c r="I47" s="66">
        <f t="shared" si="5"/>
        <v>-414.99362413554934</v>
      </c>
      <c r="J47" s="81">
        <f t="shared" si="6"/>
        <v>-51.078641073637179</v>
      </c>
      <c r="K47" s="37">
        <f t="shared" si="7"/>
        <v>-466.07226520918653</v>
      </c>
      <c r="L47" s="37">
        <f t="shared" si="9"/>
        <v>-1459947.5697088626</v>
      </c>
      <c r="M47" s="37">
        <f t="shared" si="10"/>
        <v>-1639642.2290059181</v>
      </c>
      <c r="N47" s="41">
        <f>jan!M47</f>
        <v>-383418.07523083879</v>
      </c>
      <c r="O47" s="41">
        <f t="shared" si="8"/>
        <v>-1256224.1537750794</v>
      </c>
      <c r="P47" s="4"/>
      <c r="Q47" s="63"/>
      <c r="R47" s="4"/>
    </row>
    <row r="48" spans="1:18" s="34" customFormat="1" x14ac:dyDescent="0.2">
      <c r="A48" s="33">
        <v>1554</v>
      </c>
      <c r="B48" s="34" t="s">
        <v>280</v>
      </c>
      <c r="C48" s="36">
        <v>28296363</v>
      </c>
      <c r="D48" s="36">
        <f>jan!D48</f>
        <v>5828</v>
      </c>
      <c r="E48" s="37">
        <f t="shared" si="3"/>
        <v>4855.2441660947152</v>
      </c>
      <c r="F48" s="38">
        <f t="shared" si="1"/>
        <v>0.99958958498232242</v>
      </c>
      <c r="G48" s="39">
        <f t="shared" si="4"/>
        <v>1.1960899654384776</v>
      </c>
      <c r="H48" s="39">
        <f t="shared" si="2"/>
        <v>0</v>
      </c>
      <c r="I48" s="66">
        <f t="shared" si="5"/>
        <v>1.1960899654384776</v>
      </c>
      <c r="J48" s="81">
        <f t="shared" si="6"/>
        <v>-51.078641073637179</v>
      </c>
      <c r="K48" s="37">
        <f t="shared" si="7"/>
        <v>-49.882551108198705</v>
      </c>
      <c r="L48" s="37">
        <f t="shared" si="9"/>
        <v>6970.8123185754475</v>
      </c>
      <c r="M48" s="37">
        <f t="shared" si="10"/>
        <v>-290715.50785858207</v>
      </c>
      <c r="N48" s="41">
        <f>jan!M48</f>
        <v>-180851.03889861522</v>
      </c>
      <c r="O48" s="41">
        <f t="shared" si="8"/>
        <v>-109864.46895996685</v>
      </c>
      <c r="P48" s="4"/>
      <c r="Q48" s="63"/>
      <c r="R48" s="4"/>
    </row>
    <row r="49" spans="1:18" s="34" customFormat="1" x14ac:dyDescent="0.2">
      <c r="A49" s="33">
        <v>1557</v>
      </c>
      <c r="B49" s="34" t="s">
        <v>281</v>
      </c>
      <c r="C49" s="36">
        <v>9589370</v>
      </c>
      <c r="D49" s="36">
        <f>jan!D49</f>
        <v>2669</v>
      </c>
      <c r="E49" s="37">
        <f t="shared" si="3"/>
        <v>3592.869988759835</v>
      </c>
      <c r="F49" s="38">
        <f t="shared" si="1"/>
        <v>0.73969409119306984</v>
      </c>
      <c r="G49" s="39">
        <f t="shared" si="4"/>
        <v>758.62059636636661</v>
      </c>
      <c r="H49" s="39">
        <f t="shared" si="2"/>
        <v>272.52536348574824</v>
      </c>
      <c r="I49" s="66">
        <f t="shared" si="5"/>
        <v>1031.1459598521149</v>
      </c>
      <c r="J49" s="81">
        <f t="shared" si="6"/>
        <v>-51.078641073637179</v>
      </c>
      <c r="K49" s="37">
        <f t="shared" si="7"/>
        <v>980.06731877847767</v>
      </c>
      <c r="L49" s="37">
        <f t="shared" si="9"/>
        <v>2752128.5668452946</v>
      </c>
      <c r="M49" s="37">
        <f t="shared" si="10"/>
        <v>2615799.6738197571</v>
      </c>
      <c r="N49" s="41">
        <f>jan!M49</f>
        <v>2259256.7240581024</v>
      </c>
      <c r="O49" s="41">
        <f t="shared" si="8"/>
        <v>356542.94976165472</v>
      </c>
      <c r="P49" s="4"/>
      <c r="Q49" s="63"/>
      <c r="R49" s="4"/>
    </row>
    <row r="50" spans="1:18" s="34" customFormat="1" x14ac:dyDescent="0.2">
      <c r="A50" s="33">
        <v>1560</v>
      </c>
      <c r="B50" s="34" t="s">
        <v>282</v>
      </c>
      <c r="C50" s="36">
        <v>11032058</v>
      </c>
      <c r="D50" s="36">
        <f>jan!D50</f>
        <v>2960</v>
      </c>
      <c r="E50" s="37">
        <f t="shared" si="3"/>
        <v>3727.0466216216214</v>
      </c>
      <c r="F50" s="38">
        <f t="shared" si="1"/>
        <v>0.76731815296389494</v>
      </c>
      <c r="G50" s="39">
        <f t="shared" si="4"/>
        <v>678.1146166492947</v>
      </c>
      <c r="H50" s="39">
        <f t="shared" si="2"/>
        <v>225.56354198412302</v>
      </c>
      <c r="I50" s="66">
        <f t="shared" si="5"/>
        <v>903.67815863341775</v>
      </c>
      <c r="J50" s="81">
        <f t="shared" si="6"/>
        <v>-51.078641073637179</v>
      </c>
      <c r="K50" s="37">
        <f t="shared" si="7"/>
        <v>852.59951755978057</v>
      </c>
      <c r="L50" s="37">
        <f t="shared" si="9"/>
        <v>2674887.3495549164</v>
      </c>
      <c r="M50" s="37">
        <f t="shared" si="10"/>
        <v>2523694.5719769504</v>
      </c>
      <c r="N50" s="41">
        <f>jan!M50</f>
        <v>2090110.1000419578</v>
      </c>
      <c r="O50" s="41">
        <f t="shared" si="8"/>
        <v>433584.47193499259</v>
      </c>
      <c r="P50" s="4"/>
      <c r="Q50" s="63"/>
      <c r="R50" s="4"/>
    </row>
    <row r="51" spans="1:18" s="34" customFormat="1" x14ac:dyDescent="0.2">
      <c r="A51" s="33">
        <v>1563</v>
      </c>
      <c r="B51" s="34" t="s">
        <v>283</v>
      </c>
      <c r="C51" s="36">
        <v>35610067</v>
      </c>
      <c r="D51" s="36">
        <f>jan!D51</f>
        <v>6932</v>
      </c>
      <c r="E51" s="37">
        <f t="shared" si="3"/>
        <v>5137.0552510098096</v>
      </c>
      <c r="F51" s="38">
        <f t="shared" si="1"/>
        <v>1.0576083819319879</v>
      </c>
      <c r="G51" s="39">
        <f t="shared" si="4"/>
        <v>-167.89056098361814</v>
      </c>
      <c r="H51" s="39">
        <f t="shared" si="2"/>
        <v>0</v>
      </c>
      <c r="I51" s="66">
        <f t="shared" si="5"/>
        <v>-167.89056098361814</v>
      </c>
      <c r="J51" s="81">
        <f t="shared" si="6"/>
        <v>-51.078641073637179</v>
      </c>
      <c r="K51" s="37">
        <f t="shared" si="7"/>
        <v>-218.96920205725533</v>
      </c>
      <c r="L51" s="37">
        <f t="shared" si="9"/>
        <v>-1163817.368738441</v>
      </c>
      <c r="M51" s="37">
        <f t="shared" si="10"/>
        <v>-1517894.5086608939</v>
      </c>
      <c r="N51" s="41">
        <f>jan!M51</f>
        <v>2159929.9078009608</v>
      </c>
      <c r="O51" s="41">
        <f t="shared" si="8"/>
        <v>-3677824.4164618547</v>
      </c>
      <c r="P51" s="4"/>
      <c r="Q51" s="63"/>
      <c r="R51" s="4"/>
    </row>
    <row r="52" spans="1:18" s="34" customFormat="1" x14ac:dyDescent="0.2">
      <c r="A52" s="33">
        <v>1566</v>
      </c>
      <c r="B52" s="34" t="s">
        <v>284</v>
      </c>
      <c r="C52" s="36">
        <v>24581252</v>
      </c>
      <c r="D52" s="36">
        <f>jan!D52</f>
        <v>5849</v>
      </c>
      <c r="E52" s="37">
        <f t="shared" si="3"/>
        <v>4202.6418191143784</v>
      </c>
      <c r="F52" s="38">
        <f t="shared" si="1"/>
        <v>0.86523290036242906</v>
      </c>
      <c r="G52" s="39">
        <f t="shared" si="4"/>
        <v>392.75749815364048</v>
      </c>
      <c r="H52" s="39">
        <f t="shared" si="2"/>
        <v>59.105222861658056</v>
      </c>
      <c r="I52" s="66">
        <f t="shared" si="5"/>
        <v>451.86272101529852</v>
      </c>
      <c r="J52" s="81">
        <f t="shared" si="6"/>
        <v>-51.078641073637179</v>
      </c>
      <c r="K52" s="37">
        <f t="shared" si="7"/>
        <v>400.78407994166133</v>
      </c>
      <c r="L52" s="37">
        <f t="shared" si="9"/>
        <v>2642945.055218481</v>
      </c>
      <c r="M52" s="37">
        <f t="shared" si="10"/>
        <v>2344186.083578777</v>
      </c>
      <c r="N52" s="41">
        <f>jan!M52</f>
        <v>5234619.5409950707</v>
      </c>
      <c r="O52" s="41">
        <f t="shared" si="8"/>
        <v>-2890433.4574162937</v>
      </c>
      <c r="P52" s="4"/>
      <c r="Q52" s="63"/>
      <c r="R52" s="4"/>
    </row>
    <row r="53" spans="1:18" s="34" customFormat="1" x14ac:dyDescent="0.2">
      <c r="A53" s="33">
        <v>1573</v>
      </c>
      <c r="B53" s="34" t="s">
        <v>286</v>
      </c>
      <c r="C53" s="36">
        <v>10200432</v>
      </c>
      <c r="D53" s="36">
        <f>jan!D53</f>
        <v>2120</v>
      </c>
      <c r="E53" s="37">
        <f t="shared" si="3"/>
        <v>4811.5245283018867</v>
      </c>
      <c r="F53" s="38">
        <f t="shared" si="1"/>
        <v>0.99058865874629698</v>
      </c>
      <c r="G53" s="39">
        <f t="shared" si="4"/>
        <v>27.427872641135583</v>
      </c>
      <c r="H53" s="39">
        <f t="shared" si="2"/>
        <v>0</v>
      </c>
      <c r="I53" s="66">
        <f t="shared" si="5"/>
        <v>27.427872641135583</v>
      </c>
      <c r="J53" s="81">
        <f t="shared" si="6"/>
        <v>-51.078641073637179</v>
      </c>
      <c r="K53" s="37">
        <f t="shared" si="7"/>
        <v>-23.650768432501597</v>
      </c>
      <c r="L53" s="37">
        <f t="shared" si="9"/>
        <v>58147.089999207434</v>
      </c>
      <c r="M53" s="37">
        <f t="shared" si="10"/>
        <v>-50139.629076903388</v>
      </c>
      <c r="N53" s="41">
        <f>jan!M53</f>
        <v>-198000.38916696431</v>
      </c>
      <c r="O53" s="41">
        <f t="shared" si="8"/>
        <v>147860.76009006091</v>
      </c>
      <c r="P53" s="4"/>
      <c r="Q53" s="63"/>
      <c r="R53" s="4"/>
    </row>
    <row r="54" spans="1:18" s="34" customFormat="1" x14ac:dyDescent="0.2">
      <c r="A54" s="33">
        <v>1576</v>
      </c>
      <c r="B54" s="34" t="s">
        <v>287</v>
      </c>
      <c r="C54" s="36">
        <v>14995847</v>
      </c>
      <c r="D54" s="36">
        <f>jan!D54</f>
        <v>3384</v>
      </c>
      <c r="E54" s="37">
        <f t="shared" si="3"/>
        <v>4431.3968676122931</v>
      </c>
      <c r="F54" s="38">
        <f t="shared" si="1"/>
        <v>0.91232860887229872</v>
      </c>
      <c r="G54" s="39">
        <f t="shared" si="4"/>
        <v>255.5044690548917</v>
      </c>
      <c r="H54" s="39">
        <f t="shared" si="2"/>
        <v>0</v>
      </c>
      <c r="I54" s="66">
        <f t="shared" si="5"/>
        <v>255.5044690548917</v>
      </c>
      <c r="J54" s="81">
        <f t="shared" si="6"/>
        <v>-51.078641073637179</v>
      </c>
      <c r="K54" s="37">
        <f t="shared" si="7"/>
        <v>204.42582798125451</v>
      </c>
      <c r="L54" s="37">
        <f t="shared" si="9"/>
        <v>864627.12328175351</v>
      </c>
      <c r="M54" s="37">
        <f t="shared" si="10"/>
        <v>691777.00188856525</v>
      </c>
      <c r="N54" s="41">
        <f>jan!M54</f>
        <v>816502.77896688681</v>
      </c>
      <c r="O54" s="41">
        <f t="shared" si="8"/>
        <v>-124725.77707832155</v>
      </c>
      <c r="P54" s="4"/>
      <c r="Q54" s="63"/>
      <c r="R54" s="4"/>
    </row>
    <row r="55" spans="1:18" s="34" customFormat="1" x14ac:dyDescent="0.2">
      <c r="A55" s="33">
        <v>1577</v>
      </c>
      <c r="B55" s="34" t="s">
        <v>271</v>
      </c>
      <c r="C55" s="36">
        <v>43209371</v>
      </c>
      <c r="D55" s="36">
        <f>jan!D55</f>
        <v>10809</v>
      </c>
      <c r="E55" s="37">
        <f t="shared" si="3"/>
        <v>3997.5364048478118</v>
      </c>
      <c r="F55" s="38">
        <f t="shared" si="1"/>
        <v>0.82300613917170362</v>
      </c>
      <c r="G55" s="39">
        <f t="shared" si="4"/>
        <v>515.82074671358043</v>
      </c>
      <c r="H55" s="39">
        <f t="shared" si="2"/>
        <v>130.89211785495638</v>
      </c>
      <c r="I55" s="66">
        <f t="shared" si="5"/>
        <v>646.71286456853682</v>
      </c>
      <c r="J55" s="81">
        <f t="shared" si="6"/>
        <v>-51.078641073637179</v>
      </c>
      <c r="K55" s="37">
        <f t="shared" si="7"/>
        <v>595.63422349489963</v>
      </c>
      <c r="L55" s="37">
        <f t="shared" si="9"/>
        <v>6990319.3531213142</v>
      </c>
      <c r="M55" s="37">
        <f t="shared" si="10"/>
        <v>6438210.3217563704</v>
      </c>
      <c r="N55" s="41">
        <f>jan!M55</f>
        <v>7058575.6991734821</v>
      </c>
      <c r="O55" s="41">
        <f t="shared" si="8"/>
        <v>-620365.37741711177</v>
      </c>
      <c r="P55" s="4"/>
      <c r="Q55" s="63"/>
      <c r="R55" s="4"/>
    </row>
    <row r="56" spans="1:18" s="34" customFormat="1" x14ac:dyDescent="0.2">
      <c r="A56" s="33">
        <v>1578</v>
      </c>
      <c r="B56" s="34" t="s">
        <v>394</v>
      </c>
      <c r="C56" s="36">
        <v>13773902</v>
      </c>
      <c r="D56" s="36">
        <f>jan!D56</f>
        <v>2491</v>
      </c>
      <c r="E56" s="37">
        <f t="shared" si="3"/>
        <v>5529.4668807707749</v>
      </c>
      <c r="F56" s="38">
        <f t="shared" si="1"/>
        <v>1.1383974349057138</v>
      </c>
      <c r="G56" s="39">
        <f t="shared" si="4"/>
        <v>-403.33753884019734</v>
      </c>
      <c r="H56" s="39">
        <f t="shared" si="2"/>
        <v>0</v>
      </c>
      <c r="I56" s="66">
        <f t="shared" si="5"/>
        <v>-403.33753884019734</v>
      </c>
      <c r="J56" s="81">
        <f t="shared" si="6"/>
        <v>-51.078641073637179</v>
      </c>
      <c r="K56" s="37">
        <f t="shared" si="7"/>
        <v>-454.41617991383453</v>
      </c>
      <c r="L56" s="37">
        <f t="shared" si="9"/>
        <v>-1004713.8092509316</v>
      </c>
      <c r="M56" s="37">
        <f t="shared" si="10"/>
        <v>-1131950.7041653618</v>
      </c>
      <c r="N56" s="41">
        <f>jan!M56</f>
        <v>2030767.094933958</v>
      </c>
      <c r="O56" s="41">
        <f t="shared" si="8"/>
        <v>-3162717.7990993196</v>
      </c>
      <c r="P56" s="4"/>
      <c r="Q56" s="63"/>
      <c r="R56" s="4"/>
    </row>
    <row r="57" spans="1:18" s="34" customFormat="1" x14ac:dyDescent="0.2">
      <c r="A57" s="33">
        <v>1579</v>
      </c>
      <c r="B57" s="34" t="s">
        <v>395</v>
      </c>
      <c r="C57" s="36">
        <v>53747255</v>
      </c>
      <c r="D57" s="36">
        <f>jan!D57</f>
        <v>13287</v>
      </c>
      <c r="E57" s="37">
        <f t="shared" si="3"/>
        <v>4045.1008504553324</v>
      </c>
      <c r="F57" s="38">
        <f t="shared" si="1"/>
        <v>0.83279862803905103</v>
      </c>
      <c r="G57" s="39">
        <f t="shared" si="4"/>
        <v>487.28207934906811</v>
      </c>
      <c r="H57" s="39">
        <f t="shared" si="2"/>
        <v>114.24456189232416</v>
      </c>
      <c r="I57" s="66">
        <f t="shared" si="5"/>
        <v>601.52664124139233</v>
      </c>
      <c r="J57" s="81">
        <f t="shared" si="6"/>
        <v>-51.078641073637179</v>
      </c>
      <c r="K57" s="37">
        <f t="shared" si="7"/>
        <v>550.44800016775514</v>
      </c>
      <c r="L57" s="37">
        <f t="shared" si="9"/>
        <v>7992484.4821743798</v>
      </c>
      <c r="M57" s="37">
        <f t="shared" si="10"/>
        <v>7313802.5782289626</v>
      </c>
      <c r="N57" s="41">
        <f>jan!M57</f>
        <v>6376411.4776545549</v>
      </c>
      <c r="O57" s="41">
        <f t="shared" si="8"/>
        <v>937391.10057440773</v>
      </c>
      <c r="P57" s="4"/>
      <c r="Q57" s="63"/>
      <c r="R57" s="4"/>
    </row>
    <row r="58" spans="1:18" s="34" customFormat="1" x14ac:dyDescent="0.2">
      <c r="A58" s="33">
        <v>1804</v>
      </c>
      <c r="B58" s="34" t="s">
        <v>288</v>
      </c>
      <c r="C58" s="36">
        <v>264200339</v>
      </c>
      <c r="D58" s="36">
        <f>jan!D58</f>
        <v>52803</v>
      </c>
      <c r="E58" s="37">
        <f t="shared" si="3"/>
        <v>5003.5100089010093</v>
      </c>
      <c r="F58" s="38">
        <f t="shared" si="1"/>
        <v>1.0301143098381282</v>
      </c>
      <c r="G58" s="39">
        <f t="shared" si="4"/>
        <v>-87.763415718337995</v>
      </c>
      <c r="H58" s="39">
        <f t="shared" si="2"/>
        <v>0</v>
      </c>
      <c r="I58" s="66">
        <f t="shared" si="5"/>
        <v>-87.763415718337995</v>
      </c>
      <c r="J58" s="81">
        <f t="shared" si="6"/>
        <v>-51.078641073637179</v>
      </c>
      <c r="K58" s="37">
        <f t="shared" si="7"/>
        <v>-138.84205679197518</v>
      </c>
      <c r="L58" s="37">
        <f t="shared" si="9"/>
        <v>-4634171.6401754012</v>
      </c>
      <c r="M58" s="37">
        <f t="shared" si="10"/>
        <v>-7331277.1247866657</v>
      </c>
      <c r="N58" s="41">
        <f>jan!M58</f>
        <v>-11643217.645086398</v>
      </c>
      <c r="O58" s="41">
        <f t="shared" si="8"/>
        <v>4311940.5202997327</v>
      </c>
      <c r="P58" s="4"/>
      <c r="Q58" s="63"/>
      <c r="R58" s="4"/>
    </row>
    <row r="59" spans="1:18" s="34" customFormat="1" x14ac:dyDescent="0.2">
      <c r="A59" s="33">
        <v>1806</v>
      </c>
      <c r="B59" s="34" t="s">
        <v>289</v>
      </c>
      <c r="C59" s="36">
        <v>102787976</v>
      </c>
      <c r="D59" s="36">
        <f>jan!D59</f>
        <v>21530</v>
      </c>
      <c r="E59" s="37">
        <f t="shared" si="3"/>
        <v>4774.1744542498836</v>
      </c>
      <c r="F59" s="38">
        <f t="shared" si="1"/>
        <v>0.98289908768797252</v>
      </c>
      <c r="G59" s="39">
        <f t="shared" si="4"/>
        <v>49.837917072337405</v>
      </c>
      <c r="H59" s="39">
        <f t="shared" si="2"/>
        <v>0</v>
      </c>
      <c r="I59" s="66">
        <f t="shared" si="5"/>
        <v>49.837917072337405</v>
      </c>
      <c r="J59" s="81">
        <f t="shared" si="6"/>
        <v>-51.078641073637179</v>
      </c>
      <c r="K59" s="37">
        <f t="shared" si="7"/>
        <v>-1.2407240012997747</v>
      </c>
      <c r="L59" s="37">
        <f t="shared" si="9"/>
        <v>1073010.3545674244</v>
      </c>
      <c r="M59" s="37">
        <f t="shared" si="10"/>
        <v>-26712.787747984148</v>
      </c>
      <c r="N59" s="41">
        <f>jan!M59</f>
        <v>4254808.7420921139</v>
      </c>
      <c r="O59" s="41">
        <f t="shared" si="8"/>
        <v>-4281521.5298400978</v>
      </c>
      <c r="P59" s="4"/>
      <c r="Q59" s="63"/>
      <c r="R59" s="4"/>
    </row>
    <row r="60" spans="1:18" s="34" customFormat="1" x14ac:dyDescent="0.2">
      <c r="A60" s="33">
        <v>1811</v>
      </c>
      <c r="B60" s="34" t="s">
        <v>290</v>
      </c>
      <c r="C60" s="36">
        <v>6477911</v>
      </c>
      <c r="D60" s="36">
        <f>jan!D60</f>
        <v>1406</v>
      </c>
      <c r="E60" s="37">
        <f t="shared" si="3"/>
        <v>4607.3335704125175</v>
      </c>
      <c r="F60" s="38">
        <f t="shared" si="1"/>
        <v>0.94855016431194816</v>
      </c>
      <c r="G60" s="39">
        <f t="shared" si="4"/>
        <v>149.94244737475711</v>
      </c>
      <c r="H60" s="39">
        <f t="shared" si="2"/>
        <v>0</v>
      </c>
      <c r="I60" s="66">
        <f t="shared" si="5"/>
        <v>149.94244737475711</v>
      </c>
      <c r="J60" s="81">
        <f t="shared" si="6"/>
        <v>-51.078641073637179</v>
      </c>
      <c r="K60" s="37">
        <f t="shared" si="7"/>
        <v>98.863806301119922</v>
      </c>
      <c r="L60" s="37">
        <f t="shared" si="9"/>
        <v>210819.08100890848</v>
      </c>
      <c r="M60" s="37">
        <f t="shared" si="10"/>
        <v>139002.51165937461</v>
      </c>
      <c r="N60" s="41">
        <f>jan!M60</f>
        <v>1236970.2525199293</v>
      </c>
      <c r="O60" s="41">
        <f t="shared" si="8"/>
        <v>-1097967.7408605546</v>
      </c>
      <c r="P60" s="4"/>
      <c r="Q60" s="63"/>
      <c r="R60" s="4"/>
    </row>
    <row r="61" spans="1:18" s="34" customFormat="1" x14ac:dyDescent="0.2">
      <c r="A61" s="33">
        <v>1812</v>
      </c>
      <c r="B61" s="34" t="s">
        <v>291</v>
      </c>
      <c r="C61" s="36">
        <v>7112595</v>
      </c>
      <c r="D61" s="36">
        <f>jan!D61</f>
        <v>1981</v>
      </c>
      <c r="E61" s="37">
        <f t="shared" si="3"/>
        <v>3590.4063604240282</v>
      </c>
      <c r="F61" s="38">
        <f t="shared" si="1"/>
        <v>0.7391868834932106</v>
      </c>
      <c r="G61" s="39">
        <f t="shared" si="4"/>
        <v>760.09877336785064</v>
      </c>
      <c r="H61" s="39">
        <f t="shared" si="2"/>
        <v>273.38763340328063</v>
      </c>
      <c r="I61" s="66">
        <f t="shared" si="5"/>
        <v>1033.4864067711312</v>
      </c>
      <c r="J61" s="81">
        <f t="shared" si="6"/>
        <v>-51.078641073637179</v>
      </c>
      <c r="K61" s="37">
        <f t="shared" si="7"/>
        <v>982.40776569749403</v>
      </c>
      <c r="L61" s="37">
        <f t="shared" si="9"/>
        <v>2047336.5718136108</v>
      </c>
      <c r="M61" s="37">
        <f t="shared" si="10"/>
        <v>1946149.7838467357</v>
      </c>
      <c r="N61" s="41">
        <f>jan!M61</f>
        <v>1780242.7148591608</v>
      </c>
      <c r="O61" s="41">
        <f t="shared" si="8"/>
        <v>165907.06898757489</v>
      </c>
      <c r="P61" s="4"/>
      <c r="Q61" s="63"/>
      <c r="R61" s="4"/>
    </row>
    <row r="62" spans="1:18" s="34" customFormat="1" x14ac:dyDescent="0.2">
      <c r="A62" s="33">
        <v>1813</v>
      </c>
      <c r="B62" s="34" t="s">
        <v>292</v>
      </c>
      <c r="C62" s="36">
        <v>32540649</v>
      </c>
      <c r="D62" s="36">
        <f>jan!D62</f>
        <v>7777</v>
      </c>
      <c r="E62" s="37">
        <f t="shared" si="3"/>
        <v>4184.2161501864475</v>
      </c>
      <c r="F62" s="38">
        <f t="shared" si="1"/>
        <v>0.86143945432210223</v>
      </c>
      <c r="G62" s="39">
        <f t="shared" si="4"/>
        <v>403.81289951039906</v>
      </c>
      <c r="H62" s="39">
        <f t="shared" si="2"/>
        <v>65.554206986433883</v>
      </c>
      <c r="I62" s="66">
        <f t="shared" si="5"/>
        <v>469.36710649683295</v>
      </c>
      <c r="J62" s="81">
        <f t="shared" si="6"/>
        <v>-51.078641073637179</v>
      </c>
      <c r="K62" s="37">
        <f t="shared" si="7"/>
        <v>418.28846542319576</v>
      </c>
      <c r="L62" s="37">
        <f t="shared" si="9"/>
        <v>3650267.9872258697</v>
      </c>
      <c r="M62" s="37">
        <f t="shared" si="10"/>
        <v>3253029.3955961936</v>
      </c>
      <c r="N62" s="41">
        <f>jan!M62</f>
        <v>3508659.5272386144</v>
      </c>
      <c r="O62" s="41">
        <f t="shared" si="8"/>
        <v>-255630.13164242078</v>
      </c>
      <c r="P62" s="4"/>
      <c r="Q62" s="63"/>
      <c r="R62" s="4"/>
    </row>
    <row r="63" spans="1:18" s="34" customFormat="1" x14ac:dyDescent="0.2">
      <c r="A63" s="33">
        <v>1815</v>
      </c>
      <c r="B63" s="34" t="s">
        <v>293</v>
      </c>
      <c r="C63" s="36">
        <v>3864746</v>
      </c>
      <c r="D63" s="36">
        <f>jan!D63</f>
        <v>1175</v>
      </c>
      <c r="E63" s="37">
        <f t="shared" si="3"/>
        <v>3289.1455319148936</v>
      </c>
      <c r="F63" s="38">
        <f t="shared" si="1"/>
        <v>0.67716380571603385</v>
      </c>
      <c r="G63" s="39">
        <f t="shared" si="4"/>
        <v>940.85527047333142</v>
      </c>
      <c r="H63" s="39">
        <f t="shared" si="2"/>
        <v>378.82892338147775</v>
      </c>
      <c r="I63" s="66">
        <f t="shared" si="5"/>
        <v>1319.6841938548091</v>
      </c>
      <c r="J63" s="81">
        <f t="shared" si="6"/>
        <v>-51.078641073637179</v>
      </c>
      <c r="K63" s="37">
        <f t="shared" si="7"/>
        <v>1268.605552781172</v>
      </c>
      <c r="L63" s="37">
        <f t="shared" si="9"/>
        <v>1550628.9277794007</v>
      </c>
      <c r="M63" s="37">
        <f t="shared" si="10"/>
        <v>1490611.524517877</v>
      </c>
      <c r="N63" s="41">
        <f>jan!M63</f>
        <v>1302142.0447801687</v>
      </c>
      <c r="O63" s="41">
        <f t="shared" si="8"/>
        <v>188469.47973770835</v>
      </c>
      <c r="P63" s="4"/>
      <c r="Q63" s="63"/>
      <c r="R63" s="4"/>
    </row>
    <row r="64" spans="1:18" s="34" customFormat="1" x14ac:dyDescent="0.2">
      <c r="A64" s="33">
        <v>1816</v>
      </c>
      <c r="B64" s="34" t="s">
        <v>294</v>
      </c>
      <c r="C64" s="36">
        <v>1669763</v>
      </c>
      <c r="D64" s="36">
        <f>jan!D64</f>
        <v>462</v>
      </c>
      <c r="E64" s="37">
        <f t="shared" si="3"/>
        <v>3614.2056277056276</v>
      </c>
      <c r="F64" s="38">
        <f t="shared" si="1"/>
        <v>0.74408663701560296</v>
      </c>
      <c r="G64" s="39">
        <f t="shared" si="4"/>
        <v>745.81921299889098</v>
      </c>
      <c r="H64" s="39">
        <f t="shared" si="2"/>
        <v>265.05788985472083</v>
      </c>
      <c r="I64" s="66">
        <f t="shared" si="5"/>
        <v>1010.8771028536119</v>
      </c>
      <c r="J64" s="81">
        <f t="shared" si="6"/>
        <v>-51.078641073637179</v>
      </c>
      <c r="K64" s="37">
        <f t="shared" si="7"/>
        <v>959.79846177997467</v>
      </c>
      <c r="L64" s="37">
        <f t="shared" si="9"/>
        <v>467025.22151836869</v>
      </c>
      <c r="M64" s="37">
        <f t="shared" si="10"/>
        <v>443426.88934234832</v>
      </c>
      <c r="N64" s="41">
        <f>jan!M64</f>
        <v>409891.96547952172</v>
      </c>
      <c r="O64" s="41">
        <f t="shared" si="8"/>
        <v>33534.923862826603</v>
      </c>
      <c r="P64" s="4"/>
      <c r="Q64" s="63"/>
      <c r="R64" s="4"/>
    </row>
    <row r="65" spans="1:18" s="34" customFormat="1" x14ac:dyDescent="0.2">
      <c r="A65" s="33">
        <v>1818</v>
      </c>
      <c r="B65" s="34" t="s">
        <v>396</v>
      </c>
      <c r="C65" s="36">
        <v>7768294</v>
      </c>
      <c r="D65" s="36">
        <f>jan!D65</f>
        <v>1825</v>
      </c>
      <c r="E65" s="37">
        <f t="shared" si="3"/>
        <v>4256.5994520547947</v>
      </c>
      <c r="F65" s="38">
        <f t="shared" si="1"/>
        <v>0.87634160799327965</v>
      </c>
      <c r="G65" s="39">
        <f t="shared" si="4"/>
        <v>360.38291838939074</v>
      </c>
      <c r="H65" s="39">
        <f t="shared" si="2"/>
        <v>40.220051332512362</v>
      </c>
      <c r="I65" s="66">
        <f t="shared" si="5"/>
        <v>400.60296972190309</v>
      </c>
      <c r="J65" s="81">
        <f t="shared" si="6"/>
        <v>-51.078641073637179</v>
      </c>
      <c r="K65" s="37">
        <f t="shared" si="7"/>
        <v>349.52432864826591</v>
      </c>
      <c r="L65" s="37">
        <f t="shared" si="9"/>
        <v>731100.41974247317</v>
      </c>
      <c r="M65" s="37">
        <f t="shared" si="10"/>
        <v>637881.89978308533</v>
      </c>
      <c r="N65" s="41">
        <f>jan!M65</f>
        <v>594385.1674245178</v>
      </c>
      <c r="O65" s="41">
        <f t="shared" si="8"/>
        <v>43496.732358567533</v>
      </c>
      <c r="P65" s="4"/>
      <c r="Q65" s="63"/>
      <c r="R65" s="4"/>
    </row>
    <row r="66" spans="1:18" s="34" customFormat="1" x14ac:dyDescent="0.2">
      <c r="A66" s="33">
        <v>1820</v>
      </c>
      <c r="B66" s="34" t="s">
        <v>295</v>
      </c>
      <c r="C66" s="36">
        <v>29437706</v>
      </c>
      <c r="D66" s="36">
        <f>jan!D66</f>
        <v>7333</v>
      </c>
      <c r="E66" s="37">
        <f t="shared" si="3"/>
        <v>4014.4151097777171</v>
      </c>
      <c r="F66" s="38">
        <f t="shared" si="1"/>
        <v>0.8264810988397967</v>
      </c>
      <c r="G66" s="39">
        <f t="shared" si="4"/>
        <v>505.69352375563727</v>
      </c>
      <c r="H66" s="39">
        <f t="shared" si="2"/>
        <v>124.98457112948951</v>
      </c>
      <c r="I66" s="66">
        <f t="shared" si="5"/>
        <v>630.67809488512682</v>
      </c>
      <c r="J66" s="81">
        <f t="shared" si="6"/>
        <v>-51.078641073637179</v>
      </c>
      <c r="K66" s="37">
        <f t="shared" si="7"/>
        <v>579.59945381148964</v>
      </c>
      <c r="L66" s="37">
        <f t="shared" si="9"/>
        <v>4624762.4697926352</v>
      </c>
      <c r="M66" s="37">
        <f t="shared" si="10"/>
        <v>4250202.7947996538</v>
      </c>
      <c r="N66" s="41">
        <f>jan!M66</f>
        <v>2984764.9422323196</v>
      </c>
      <c r="O66" s="41">
        <f t="shared" si="8"/>
        <v>1265437.8525673342</v>
      </c>
      <c r="P66" s="4"/>
      <c r="Q66" s="63"/>
      <c r="R66" s="4"/>
    </row>
    <row r="67" spans="1:18" s="34" customFormat="1" x14ac:dyDescent="0.2">
      <c r="A67" s="33">
        <v>1822</v>
      </c>
      <c r="B67" s="34" t="s">
        <v>296</v>
      </c>
      <c r="C67" s="36">
        <v>7732961</v>
      </c>
      <c r="D67" s="36">
        <f>jan!D67</f>
        <v>2257</v>
      </c>
      <c r="E67" s="37">
        <f t="shared" si="3"/>
        <v>3426.2122286220647</v>
      </c>
      <c r="F67" s="38">
        <f t="shared" si="1"/>
        <v>0.70538286901941916</v>
      </c>
      <c r="G67" s="39">
        <f t="shared" si="4"/>
        <v>858.61525244902873</v>
      </c>
      <c r="H67" s="39">
        <f t="shared" si="2"/>
        <v>330.85557953396784</v>
      </c>
      <c r="I67" s="66">
        <f t="shared" si="5"/>
        <v>1189.4708319829965</v>
      </c>
      <c r="J67" s="81">
        <f t="shared" si="6"/>
        <v>-51.078641073637179</v>
      </c>
      <c r="K67" s="37">
        <f t="shared" si="7"/>
        <v>1138.3921909093594</v>
      </c>
      <c r="L67" s="37">
        <f t="shared" si="9"/>
        <v>2684635.6677856231</v>
      </c>
      <c r="M67" s="37">
        <f t="shared" si="10"/>
        <v>2569351.1748824241</v>
      </c>
      <c r="N67" s="41">
        <f>jan!M67</f>
        <v>2239603.5487819919</v>
      </c>
      <c r="O67" s="41">
        <f t="shared" si="8"/>
        <v>329747.62610043213</v>
      </c>
      <c r="P67" s="4"/>
      <c r="Q67" s="63"/>
      <c r="R67" s="4"/>
    </row>
    <row r="68" spans="1:18" s="34" customFormat="1" x14ac:dyDescent="0.2">
      <c r="A68" s="33">
        <v>1824</v>
      </c>
      <c r="B68" s="34" t="s">
        <v>297</v>
      </c>
      <c r="C68" s="36">
        <v>53647134</v>
      </c>
      <c r="D68" s="36">
        <f>jan!D68</f>
        <v>13233</v>
      </c>
      <c r="E68" s="37">
        <f t="shared" si="3"/>
        <v>4054.0417138970756</v>
      </c>
      <c r="F68" s="38">
        <f t="shared" si="1"/>
        <v>0.83463935811798839</v>
      </c>
      <c r="G68" s="39">
        <f t="shared" si="4"/>
        <v>481.91756128402221</v>
      </c>
      <c r="H68" s="39">
        <f t="shared" si="2"/>
        <v>111.11525968771404</v>
      </c>
      <c r="I68" s="66">
        <f t="shared" si="5"/>
        <v>593.03282097173621</v>
      </c>
      <c r="J68" s="81">
        <f t="shared" si="6"/>
        <v>-51.078641073637179</v>
      </c>
      <c r="K68" s="37">
        <f t="shared" si="7"/>
        <v>541.95417989809903</v>
      </c>
      <c r="L68" s="37">
        <f t="shared" si="9"/>
        <v>7847603.3199189855</v>
      </c>
      <c r="M68" s="37">
        <f t="shared" si="10"/>
        <v>7171679.662591544</v>
      </c>
      <c r="N68" s="41">
        <f>jan!M68</f>
        <v>5239220.8862348711</v>
      </c>
      <c r="O68" s="41">
        <f t="shared" si="8"/>
        <v>1932458.7763566729</v>
      </c>
      <c r="P68" s="4"/>
      <c r="Q68" s="63"/>
      <c r="R68" s="4"/>
    </row>
    <row r="69" spans="1:18" s="34" customFormat="1" x14ac:dyDescent="0.2">
      <c r="A69" s="33">
        <v>1825</v>
      </c>
      <c r="B69" s="34" t="s">
        <v>298</v>
      </c>
      <c r="C69" s="36">
        <v>6119039</v>
      </c>
      <c r="D69" s="36">
        <f>jan!D69</f>
        <v>1461</v>
      </c>
      <c r="E69" s="37">
        <f t="shared" si="3"/>
        <v>4188.2539356605066</v>
      </c>
      <c r="F69" s="38">
        <f t="shared" si="1"/>
        <v>0.86227074687262883</v>
      </c>
      <c r="G69" s="39">
        <f t="shared" si="4"/>
        <v>401.3902282259636</v>
      </c>
      <c r="H69" s="39">
        <f t="shared" si="2"/>
        <v>64.140982070513203</v>
      </c>
      <c r="I69" s="66">
        <f t="shared" si="5"/>
        <v>465.53121029647679</v>
      </c>
      <c r="J69" s="81">
        <f t="shared" si="6"/>
        <v>-51.078641073637179</v>
      </c>
      <c r="K69" s="37">
        <f t="shared" si="7"/>
        <v>414.4525692228396</v>
      </c>
      <c r="L69" s="37">
        <f t="shared" si="9"/>
        <v>680141.09824315261</v>
      </c>
      <c r="M69" s="37">
        <f t="shared" si="10"/>
        <v>605515.20363456861</v>
      </c>
      <c r="N69" s="41">
        <f>jan!M69</f>
        <v>1569736.9567436823</v>
      </c>
      <c r="O69" s="41">
        <f t="shared" si="8"/>
        <v>-964221.75310911366</v>
      </c>
      <c r="P69" s="4"/>
      <c r="Q69" s="63"/>
      <c r="R69" s="4"/>
    </row>
    <row r="70" spans="1:18" s="34" customFormat="1" x14ac:dyDescent="0.2">
      <c r="A70" s="33">
        <v>1826</v>
      </c>
      <c r="B70" s="34" t="s">
        <v>397</v>
      </c>
      <c r="C70" s="36">
        <v>5266055</v>
      </c>
      <c r="D70" s="36">
        <f>jan!D70</f>
        <v>1273</v>
      </c>
      <c r="E70" s="37">
        <f t="shared" si="3"/>
        <v>4136.7282010997642</v>
      </c>
      <c r="F70" s="38">
        <f t="shared" si="1"/>
        <v>0.85166271443109887</v>
      </c>
      <c r="G70" s="39">
        <f t="shared" si="4"/>
        <v>432.30566896240907</v>
      </c>
      <c r="H70" s="39">
        <f t="shared" si="2"/>
        <v>82.174989166773045</v>
      </c>
      <c r="I70" s="66">
        <f t="shared" si="5"/>
        <v>514.48065812918207</v>
      </c>
      <c r="J70" s="81">
        <f t="shared" si="6"/>
        <v>-51.078641073637179</v>
      </c>
      <c r="K70" s="37">
        <f t="shared" si="7"/>
        <v>463.40201705554489</v>
      </c>
      <c r="L70" s="37">
        <f t="shared" si="9"/>
        <v>654933.87779844878</v>
      </c>
      <c r="M70" s="37">
        <f t="shared" si="10"/>
        <v>589910.76771170867</v>
      </c>
      <c r="N70" s="41">
        <f>jan!M70</f>
        <v>1621261.5995788549</v>
      </c>
      <c r="O70" s="41">
        <f t="shared" si="8"/>
        <v>-1031350.8318671462</v>
      </c>
      <c r="P70" s="4"/>
      <c r="Q70" s="63"/>
      <c r="R70" s="4"/>
    </row>
    <row r="71" spans="1:18" s="34" customFormat="1" x14ac:dyDescent="0.2">
      <c r="A71" s="33">
        <v>1827</v>
      </c>
      <c r="B71" s="34" t="s">
        <v>299</v>
      </c>
      <c r="C71" s="36">
        <v>6200656</v>
      </c>
      <c r="D71" s="36">
        <f>jan!D71</f>
        <v>1369</v>
      </c>
      <c r="E71" s="37">
        <f t="shared" si="3"/>
        <v>4529.3323593864134</v>
      </c>
      <c r="F71" s="38">
        <f t="shared" si="1"/>
        <v>0.93249140485713455</v>
      </c>
      <c r="G71" s="39">
        <f t="shared" si="4"/>
        <v>196.74317399041956</v>
      </c>
      <c r="H71" s="39">
        <f t="shared" si="2"/>
        <v>0</v>
      </c>
      <c r="I71" s="66">
        <f t="shared" si="5"/>
        <v>196.74317399041956</v>
      </c>
      <c r="J71" s="81">
        <f t="shared" si="6"/>
        <v>-51.078641073637179</v>
      </c>
      <c r="K71" s="37">
        <f t="shared" si="7"/>
        <v>145.66453291678238</v>
      </c>
      <c r="L71" s="37">
        <f t="shared" si="9"/>
        <v>269341.40519288438</v>
      </c>
      <c r="M71" s="37">
        <f t="shared" si="10"/>
        <v>199414.74556307506</v>
      </c>
      <c r="N71" s="41">
        <f>jan!M71</f>
        <v>476324.72876940505</v>
      </c>
      <c r="O71" s="41">
        <f t="shared" si="8"/>
        <v>-276909.98320632998</v>
      </c>
      <c r="P71" s="4"/>
      <c r="Q71" s="63"/>
      <c r="R71" s="4"/>
    </row>
    <row r="72" spans="1:18" s="34" customFormat="1" x14ac:dyDescent="0.2">
      <c r="A72" s="33">
        <v>1828</v>
      </c>
      <c r="B72" s="34" t="s">
        <v>300</v>
      </c>
      <c r="C72" s="36">
        <v>4856809</v>
      </c>
      <c r="D72" s="36">
        <f>jan!D72</f>
        <v>1698</v>
      </c>
      <c r="E72" s="37">
        <f t="shared" si="3"/>
        <v>2860.3115429917552</v>
      </c>
      <c r="F72" s="38">
        <f t="shared" ref="F72:F135" si="11">IF(ISNUMBER(C72),E72/E$365,"")</f>
        <v>0.58887617808086545</v>
      </c>
      <c r="G72" s="39">
        <f t="shared" si="4"/>
        <v>1198.1556638272143</v>
      </c>
      <c r="H72" s="39">
        <f t="shared" ref="H72:H135" si="12">IF(E72&gt;=E$365*0.9,0,IF(E72&lt;0.9*E$365,(E$365*0.9-E72)*0.35))</f>
        <v>528.92081950457612</v>
      </c>
      <c r="I72" s="66">
        <f t="shared" si="5"/>
        <v>1727.0764833317903</v>
      </c>
      <c r="J72" s="81">
        <f t="shared" si="6"/>
        <v>-51.078641073637179</v>
      </c>
      <c r="K72" s="37">
        <f t="shared" ref="K72:K135" si="13">I72+J72</f>
        <v>1675.9978422581532</v>
      </c>
      <c r="L72" s="37">
        <f t="shared" si="9"/>
        <v>2932575.8686973802</v>
      </c>
      <c r="M72" s="37">
        <f t="shared" si="10"/>
        <v>2845844.336154344</v>
      </c>
      <c r="N72" s="41">
        <f>jan!M72</f>
        <v>2594037.5913078524</v>
      </c>
      <c r="O72" s="41">
        <f t="shared" si="8"/>
        <v>251806.74484649161</v>
      </c>
      <c r="P72" s="4"/>
      <c r="Q72" s="63"/>
      <c r="R72" s="4"/>
    </row>
    <row r="73" spans="1:18" s="34" customFormat="1" x14ac:dyDescent="0.2">
      <c r="A73" s="33">
        <v>1832</v>
      </c>
      <c r="B73" s="34" t="s">
        <v>301</v>
      </c>
      <c r="C73" s="36">
        <v>32729951</v>
      </c>
      <c r="D73" s="36">
        <f>jan!D73</f>
        <v>4420</v>
      </c>
      <c r="E73" s="37">
        <f t="shared" ref="E73:E136" si="14">(C73)/D73</f>
        <v>7404.9662895927604</v>
      </c>
      <c r="F73" s="38">
        <f t="shared" si="11"/>
        <v>1.5245221305061178</v>
      </c>
      <c r="G73" s="39">
        <f t="shared" ref="G73:G136" si="15">(E$365-E73)*0.6</f>
        <v>-1528.6371841333887</v>
      </c>
      <c r="H73" s="39">
        <f t="shared" si="12"/>
        <v>0</v>
      </c>
      <c r="I73" s="66">
        <f t="shared" ref="I73:I136" si="16">G73+H73</f>
        <v>-1528.6371841333887</v>
      </c>
      <c r="J73" s="81">
        <f t="shared" ref="J73:J136" si="17">I$367</f>
        <v>-51.078641073637179</v>
      </c>
      <c r="K73" s="37">
        <f t="shared" si="13"/>
        <v>-1579.7158252070258</v>
      </c>
      <c r="L73" s="37">
        <f t="shared" si="9"/>
        <v>-6756576.3538695779</v>
      </c>
      <c r="M73" s="37">
        <f t="shared" si="10"/>
        <v>-6982343.9474150538</v>
      </c>
      <c r="N73" s="41">
        <f>jan!M73</f>
        <v>3697732.093981571</v>
      </c>
      <c r="O73" s="41">
        <f t="shared" ref="O73:O136" si="18">M73-N73</f>
        <v>-10680076.041396625</v>
      </c>
      <c r="P73" s="4"/>
      <c r="Q73" s="63"/>
      <c r="R73" s="4"/>
    </row>
    <row r="74" spans="1:18" s="34" customFormat="1" x14ac:dyDescent="0.2">
      <c r="A74" s="33">
        <v>1833</v>
      </c>
      <c r="B74" s="34" t="s">
        <v>302</v>
      </c>
      <c r="C74" s="36">
        <v>123331095</v>
      </c>
      <c r="D74" s="36">
        <f>jan!D74</f>
        <v>26092</v>
      </c>
      <c r="E74" s="37">
        <f t="shared" si="14"/>
        <v>4726.7781312279621</v>
      </c>
      <c r="F74" s="38">
        <f t="shared" si="11"/>
        <v>0.97314121161862588</v>
      </c>
      <c r="G74" s="39">
        <f t="shared" si="15"/>
        <v>78.275710885490298</v>
      </c>
      <c r="H74" s="39">
        <f t="shared" si="12"/>
        <v>0</v>
      </c>
      <c r="I74" s="66">
        <f t="shared" si="16"/>
        <v>78.275710885490298</v>
      </c>
      <c r="J74" s="81">
        <f t="shared" si="17"/>
        <v>-51.078641073637179</v>
      </c>
      <c r="K74" s="37">
        <f t="shared" si="13"/>
        <v>27.197069811853119</v>
      </c>
      <c r="L74" s="37">
        <f t="shared" ref="L74:L137" si="19">(I74*D74)</f>
        <v>2042369.8484242128</v>
      </c>
      <c r="M74" s="37">
        <f t="shared" ref="M74:M137" si="20">(K74*D74)</f>
        <v>709625.94553087163</v>
      </c>
      <c r="N74" s="41">
        <f>jan!M74</f>
        <v>6750815.5837482186</v>
      </c>
      <c r="O74" s="41">
        <f t="shared" si="18"/>
        <v>-6041189.6382173467</v>
      </c>
      <c r="P74" s="4"/>
      <c r="Q74" s="63"/>
      <c r="R74" s="4"/>
    </row>
    <row r="75" spans="1:18" s="34" customFormat="1" x14ac:dyDescent="0.2">
      <c r="A75" s="33">
        <v>1834</v>
      </c>
      <c r="B75" s="34" t="s">
        <v>303</v>
      </c>
      <c r="C75" s="36">
        <v>9756833</v>
      </c>
      <c r="D75" s="36">
        <f>jan!D75</f>
        <v>1869</v>
      </c>
      <c r="E75" s="37">
        <f t="shared" si="14"/>
        <v>5220.349384697699</v>
      </c>
      <c r="F75" s="38">
        <f t="shared" si="11"/>
        <v>1.0747568394917462</v>
      </c>
      <c r="G75" s="39">
        <f t="shared" si="15"/>
        <v>-217.86704119635178</v>
      </c>
      <c r="H75" s="39">
        <f t="shared" si="12"/>
        <v>0</v>
      </c>
      <c r="I75" s="66">
        <f t="shared" si="16"/>
        <v>-217.86704119635178</v>
      </c>
      <c r="J75" s="81">
        <f t="shared" si="17"/>
        <v>-51.078641073637179</v>
      </c>
      <c r="K75" s="37">
        <f t="shared" si="13"/>
        <v>-268.94568226998894</v>
      </c>
      <c r="L75" s="37">
        <f t="shared" si="19"/>
        <v>-407193.49999598146</v>
      </c>
      <c r="M75" s="37">
        <f t="shared" si="20"/>
        <v>-502659.48016260931</v>
      </c>
      <c r="N75" s="41">
        <f>jan!M75</f>
        <v>-723380.2596948368</v>
      </c>
      <c r="O75" s="41">
        <f t="shared" si="18"/>
        <v>220720.77953222749</v>
      </c>
      <c r="P75" s="4"/>
      <c r="Q75" s="63"/>
      <c r="R75" s="4"/>
    </row>
    <row r="76" spans="1:18" s="34" customFormat="1" x14ac:dyDescent="0.2">
      <c r="A76" s="33">
        <v>1835</v>
      </c>
      <c r="B76" s="34" t="s">
        <v>304</v>
      </c>
      <c r="C76" s="36">
        <v>2113385</v>
      </c>
      <c r="D76" s="36">
        <f>jan!D76</f>
        <v>450</v>
      </c>
      <c r="E76" s="37">
        <f t="shared" si="14"/>
        <v>4696.4111111111115</v>
      </c>
      <c r="F76" s="38">
        <f t="shared" si="11"/>
        <v>0.9668893000777552</v>
      </c>
      <c r="G76" s="39">
        <f t="shared" si="15"/>
        <v>96.49592295560069</v>
      </c>
      <c r="H76" s="39">
        <f t="shared" si="12"/>
        <v>0</v>
      </c>
      <c r="I76" s="66">
        <f t="shared" si="16"/>
        <v>96.49592295560069</v>
      </c>
      <c r="J76" s="81">
        <f t="shared" si="17"/>
        <v>-51.078641073637179</v>
      </c>
      <c r="K76" s="37">
        <f t="shared" si="13"/>
        <v>45.417281881963511</v>
      </c>
      <c r="L76" s="37">
        <f t="shared" si="19"/>
        <v>43423.165330020311</v>
      </c>
      <c r="M76" s="37">
        <f t="shared" si="20"/>
        <v>20437.776846883578</v>
      </c>
      <c r="N76" s="41">
        <f>jan!M76</f>
        <v>38127.155129653904</v>
      </c>
      <c r="O76" s="41">
        <f t="shared" si="18"/>
        <v>-17689.378282770325</v>
      </c>
      <c r="P76" s="4"/>
      <c r="Q76" s="63"/>
      <c r="R76" s="4"/>
    </row>
    <row r="77" spans="1:18" s="34" customFormat="1" x14ac:dyDescent="0.2">
      <c r="A77" s="33">
        <v>1836</v>
      </c>
      <c r="B77" s="34" t="s">
        <v>305</v>
      </c>
      <c r="C77" s="36">
        <v>4827508</v>
      </c>
      <c r="D77" s="36">
        <f>jan!D77</f>
        <v>1153</v>
      </c>
      <c r="E77" s="37">
        <f t="shared" si="14"/>
        <v>4186.9106678230701</v>
      </c>
      <c r="F77" s="38">
        <f t="shared" si="11"/>
        <v>0.86199419712678504</v>
      </c>
      <c r="G77" s="39">
        <f t="shared" si="15"/>
        <v>402.19618892842556</v>
      </c>
      <c r="H77" s="39">
        <f t="shared" si="12"/>
        <v>64.611125813615985</v>
      </c>
      <c r="I77" s="66">
        <f t="shared" si="16"/>
        <v>466.80731474204151</v>
      </c>
      <c r="J77" s="81">
        <f t="shared" si="17"/>
        <v>-51.078641073637179</v>
      </c>
      <c r="K77" s="37">
        <f t="shared" si="13"/>
        <v>415.72867366840433</v>
      </c>
      <c r="L77" s="37">
        <f t="shared" si="19"/>
        <v>538228.83389757387</v>
      </c>
      <c r="M77" s="37">
        <f t="shared" si="20"/>
        <v>479335.16073967022</v>
      </c>
      <c r="N77" s="41">
        <f>jan!M77</f>
        <v>778739.26309066778</v>
      </c>
      <c r="O77" s="41">
        <f t="shared" si="18"/>
        <v>-299404.10235099756</v>
      </c>
      <c r="P77" s="4"/>
      <c r="Q77" s="63"/>
      <c r="R77" s="4"/>
    </row>
    <row r="78" spans="1:18" s="34" customFormat="1" x14ac:dyDescent="0.2">
      <c r="A78" s="33">
        <v>1837</v>
      </c>
      <c r="B78" s="34" t="s">
        <v>306</v>
      </c>
      <c r="C78" s="36">
        <v>32208309</v>
      </c>
      <c r="D78" s="36">
        <f>jan!D78</f>
        <v>6214</v>
      </c>
      <c r="E78" s="37">
        <f t="shared" si="14"/>
        <v>5183.1845831992277</v>
      </c>
      <c r="F78" s="38">
        <f t="shared" si="11"/>
        <v>1.0671054120382659</v>
      </c>
      <c r="G78" s="39">
        <f t="shared" si="15"/>
        <v>-195.56816029726906</v>
      </c>
      <c r="H78" s="39">
        <f t="shared" si="12"/>
        <v>0</v>
      </c>
      <c r="I78" s="66">
        <f t="shared" si="16"/>
        <v>-195.56816029726906</v>
      </c>
      <c r="J78" s="81">
        <f t="shared" si="17"/>
        <v>-51.078641073637179</v>
      </c>
      <c r="K78" s="37">
        <f t="shared" si="13"/>
        <v>-246.64680137090625</v>
      </c>
      <c r="L78" s="37">
        <f t="shared" si="19"/>
        <v>-1215260.54808723</v>
      </c>
      <c r="M78" s="37">
        <f t="shared" si="20"/>
        <v>-1532663.2237188115</v>
      </c>
      <c r="N78" s="41">
        <f>jan!M78</f>
        <v>1661908.8644799704</v>
      </c>
      <c r="O78" s="41">
        <f t="shared" si="18"/>
        <v>-3194572.0881987819</v>
      </c>
      <c r="P78" s="4"/>
      <c r="Q78" s="63"/>
      <c r="R78" s="4"/>
    </row>
    <row r="79" spans="1:18" s="34" customFormat="1" x14ac:dyDescent="0.2">
      <c r="A79" s="33">
        <v>1838</v>
      </c>
      <c r="B79" s="34" t="s">
        <v>307</v>
      </c>
      <c r="C79" s="36">
        <v>9333397</v>
      </c>
      <c r="D79" s="36">
        <f>jan!D79</f>
        <v>1894</v>
      </c>
      <c r="E79" s="37">
        <f t="shared" si="14"/>
        <v>4927.8759239704332</v>
      </c>
      <c r="F79" s="38">
        <f t="shared" si="11"/>
        <v>1.0145428903626206</v>
      </c>
      <c r="G79" s="39">
        <f t="shared" si="15"/>
        <v>-42.382964759992319</v>
      </c>
      <c r="H79" s="39">
        <f t="shared" si="12"/>
        <v>0</v>
      </c>
      <c r="I79" s="66">
        <f t="shared" si="16"/>
        <v>-42.382964759992319</v>
      </c>
      <c r="J79" s="81">
        <f t="shared" si="17"/>
        <v>-51.078641073637179</v>
      </c>
      <c r="K79" s="37">
        <f t="shared" si="13"/>
        <v>-93.461605833629505</v>
      </c>
      <c r="L79" s="37">
        <f t="shared" si="19"/>
        <v>-80273.335255425452</v>
      </c>
      <c r="M79" s="37">
        <f t="shared" si="20"/>
        <v>-177016.2814488943</v>
      </c>
      <c r="N79" s="41">
        <f>jan!M79</f>
        <v>1017099.9509052252</v>
      </c>
      <c r="O79" s="41">
        <f t="shared" si="18"/>
        <v>-1194116.2323541194</v>
      </c>
      <c r="P79" s="4"/>
      <c r="Q79" s="63"/>
      <c r="R79" s="4"/>
    </row>
    <row r="80" spans="1:18" s="34" customFormat="1" x14ac:dyDescent="0.2">
      <c r="A80" s="33">
        <v>1839</v>
      </c>
      <c r="B80" s="34" t="s">
        <v>308</v>
      </c>
      <c r="C80" s="36">
        <v>5774855</v>
      </c>
      <c r="D80" s="36">
        <f>jan!D80</f>
        <v>1012</v>
      </c>
      <c r="E80" s="37">
        <f t="shared" si="14"/>
        <v>5706.378458498024</v>
      </c>
      <c r="F80" s="38">
        <f t="shared" si="11"/>
        <v>1.1748196959721822</v>
      </c>
      <c r="G80" s="39">
        <f t="shared" si="15"/>
        <v>-509.48448547654675</v>
      </c>
      <c r="H80" s="39">
        <f t="shared" si="12"/>
        <v>0</v>
      </c>
      <c r="I80" s="66">
        <f t="shared" si="16"/>
        <v>-509.48448547654675</v>
      </c>
      <c r="J80" s="81">
        <f t="shared" si="17"/>
        <v>-51.078641073637179</v>
      </c>
      <c r="K80" s="37">
        <f t="shared" si="13"/>
        <v>-560.56312655018394</v>
      </c>
      <c r="L80" s="37">
        <f t="shared" si="19"/>
        <v>-515598.29930226534</v>
      </c>
      <c r="M80" s="37">
        <f t="shared" si="20"/>
        <v>-567289.88406878617</v>
      </c>
      <c r="N80" s="41">
        <f>jan!M80</f>
        <v>1381068.8077170476</v>
      </c>
      <c r="O80" s="41">
        <f t="shared" si="18"/>
        <v>-1948358.6917858338</v>
      </c>
      <c r="P80" s="4"/>
      <c r="Q80" s="63"/>
      <c r="R80" s="4"/>
    </row>
    <row r="81" spans="1:18" s="34" customFormat="1" x14ac:dyDescent="0.2">
      <c r="A81" s="33">
        <v>1840</v>
      </c>
      <c r="B81" s="34" t="s">
        <v>309</v>
      </c>
      <c r="C81" s="36">
        <v>17798260</v>
      </c>
      <c r="D81" s="36">
        <f>jan!D81</f>
        <v>4617</v>
      </c>
      <c r="E81" s="37">
        <f t="shared" si="14"/>
        <v>3854.9404375135368</v>
      </c>
      <c r="F81" s="38">
        <f t="shared" si="11"/>
        <v>0.79364871883779076</v>
      </c>
      <c r="G81" s="39">
        <f t="shared" si="15"/>
        <v>601.37832711414546</v>
      </c>
      <c r="H81" s="39">
        <f t="shared" si="12"/>
        <v>180.80070642195261</v>
      </c>
      <c r="I81" s="66">
        <f t="shared" si="16"/>
        <v>782.17903353609813</v>
      </c>
      <c r="J81" s="81">
        <f t="shared" si="17"/>
        <v>-51.078641073637179</v>
      </c>
      <c r="K81" s="37">
        <f t="shared" si="13"/>
        <v>731.10039246246095</v>
      </c>
      <c r="L81" s="37">
        <f t="shared" si="19"/>
        <v>3611320.5978361652</v>
      </c>
      <c r="M81" s="37">
        <f t="shared" si="20"/>
        <v>3375490.5119991824</v>
      </c>
      <c r="N81" s="41">
        <f>jan!M81</f>
        <v>2792486.2663830114</v>
      </c>
      <c r="O81" s="41">
        <f t="shared" si="18"/>
        <v>583004.24561617104</v>
      </c>
      <c r="P81" s="4"/>
      <c r="Q81" s="63"/>
      <c r="R81" s="4"/>
    </row>
    <row r="82" spans="1:18" s="34" customFormat="1" x14ac:dyDescent="0.2">
      <c r="A82" s="33">
        <v>1841</v>
      </c>
      <c r="B82" s="34" t="s">
        <v>398</v>
      </c>
      <c r="C82" s="36">
        <v>44826087</v>
      </c>
      <c r="D82" s="36">
        <f>jan!D82</f>
        <v>9603</v>
      </c>
      <c r="E82" s="37">
        <f t="shared" si="14"/>
        <v>4667.9253358325523</v>
      </c>
      <c r="F82" s="38">
        <f t="shared" si="11"/>
        <v>0.96102469609193797</v>
      </c>
      <c r="G82" s="39">
        <f t="shared" si="15"/>
        <v>113.58738812273623</v>
      </c>
      <c r="H82" s="39">
        <f t="shared" si="12"/>
        <v>0</v>
      </c>
      <c r="I82" s="66">
        <f t="shared" si="16"/>
        <v>113.58738812273623</v>
      </c>
      <c r="J82" s="81">
        <f t="shared" si="17"/>
        <v>-51.078641073637179</v>
      </c>
      <c r="K82" s="37">
        <f t="shared" si="13"/>
        <v>62.50874704909905</v>
      </c>
      <c r="L82" s="37">
        <f t="shared" si="19"/>
        <v>1090779.6881426361</v>
      </c>
      <c r="M82" s="37">
        <f t="shared" si="20"/>
        <v>600271.49791249819</v>
      </c>
      <c r="N82" s="41">
        <f>jan!M82</f>
        <v>3959746.7074672007</v>
      </c>
      <c r="O82" s="41">
        <f t="shared" si="18"/>
        <v>-3359475.2095547025</v>
      </c>
      <c r="P82" s="4"/>
      <c r="Q82" s="63"/>
      <c r="R82" s="4"/>
    </row>
    <row r="83" spans="1:18" s="34" customFormat="1" x14ac:dyDescent="0.2">
      <c r="A83" s="33">
        <v>1845</v>
      </c>
      <c r="B83" s="34" t="s">
        <v>310</v>
      </c>
      <c r="C83" s="36">
        <v>14424144</v>
      </c>
      <c r="D83" s="36">
        <f>jan!D83</f>
        <v>1869</v>
      </c>
      <c r="E83" s="37">
        <f t="shared" si="14"/>
        <v>7717.5730337078649</v>
      </c>
      <c r="F83" s="38">
        <f t="shared" si="11"/>
        <v>1.5888810864974152</v>
      </c>
      <c r="G83" s="39">
        <f t="shared" si="15"/>
        <v>-1716.2012306024512</v>
      </c>
      <c r="H83" s="39">
        <f t="shared" si="12"/>
        <v>0</v>
      </c>
      <c r="I83" s="66">
        <f t="shared" si="16"/>
        <v>-1716.2012306024512</v>
      </c>
      <c r="J83" s="81">
        <f t="shared" si="17"/>
        <v>-51.078641073637179</v>
      </c>
      <c r="K83" s="37">
        <f t="shared" si="13"/>
        <v>-1767.2798716760883</v>
      </c>
      <c r="L83" s="37">
        <f t="shared" si="19"/>
        <v>-3207580.0999959814</v>
      </c>
      <c r="M83" s="37">
        <f t="shared" si="20"/>
        <v>-3303046.080162609</v>
      </c>
      <c r="N83" s="41">
        <f>jan!M83</f>
        <v>995681.88080351951</v>
      </c>
      <c r="O83" s="41">
        <f t="shared" si="18"/>
        <v>-4298727.9609661289</v>
      </c>
      <c r="P83" s="4"/>
      <c r="Q83" s="63"/>
      <c r="R83" s="4"/>
    </row>
    <row r="84" spans="1:18" s="34" customFormat="1" x14ac:dyDescent="0.2">
      <c r="A84" s="33">
        <v>1848</v>
      </c>
      <c r="B84" s="34" t="s">
        <v>311</v>
      </c>
      <c r="C84" s="36">
        <v>10288474</v>
      </c>
      <c r="D84" s="36">
        <f>jan!D84</f>
        <v>2591</v>
      </c>
      <c r="E84" s="37">
        <f t="shared" si="14"/>
        <v>3970.8506368197609</v>
      </c>
      <c r="F84" s="38">
        <f t="shared" si="11"/>
        <v>0.8175121176816269</v>
      </c>
      <c r="G84" s="39">
        <f t="shared" si="15"/>
        <v>531.83220753041098</v>
      </c>
      <c r="H84" s="39">
        <f t="shared" si="12"/>
        <v>140.2321366647742</v>
      </c>
      <c r="I84" s="66">
        <f t="shared" si="16"/>
        <v>672.06434419518519</v>
      </c>
      <c r="J84" s="81">
        <f t="shared" si="17"/>
        <v>-51.078641073637179</v>
      </c>
      <c r="K84" s="37">
        <f t="shared" si="13"/>
        <v>620.985703121548</v>
      </c>
      <c r="L84" s="37">
        <f t="shared" si="19"/>
        <v>1741318.7158097248</v>
      </c>
      <c r="M84" s="37">
        <f t="shared" si="20"/>
        <v>1608973.9567879308</v>
      </c>
      <c r="N84" s="41">
        <f>jan!M84</f>
        <v>1374781.0253407802</v>
      </c>
      <c r="O84" s="41">
        <f t="shared" si="18"/>
        <v>234192.93144715065</v>
      </c>
      <c r="P84" s="4"/>
      <c r="Q84" s="63"/>
      <c r="R84" s="4"/>
    </row>
    <row r="85" spans="1:18" s="34" customFormat="1" x14ac:dyDescent="0.2">
      <c r="A85" s="33">
        <v>1851</v>
      </c>
      <c r="B85" s="34" t="s">
        <v>312</v>
      </c>
      <c r="C85" s="36">
        <v>8274516</v>
      </c>
      <c r="D85" s="36">
        <f>jan!D85</f>
        <v>1976</v>
      </c>
      <c r="E85" s="37">
        <f t="shared" si="14"/>
        <v>4187.5080971659918</v>
      </c>
      <c r="F85" s="38">
        <f t="shared" si="11"/>
        <v>0.86211719488519178</v>
      </c>
      <c r="G85" s="39">
        <f t="shared" si="15"/>
        <v>401.83773132267248</v>
      </c>
      <c r="H85" s="39">
        <f t="shared" si="12"/>
        <v>64.402025543593382</v>
      </c>
      <c r="I85" s="66">
        <f t="shared" si="16"/>
        <v>466.23975686626585</v>
      </c>
      <c r="J85" s="81">
        <f t="shared" si="17"/>
        <v>-51.078641073637179</v>
      </c>
      <c r="K85" s="37">
        <f t="shared" si="13"/>
        <v>415.16111579262866</v>
      </c>
      <c r="L85" s="37">
        <f t="shared" si="19"/>
        <v>921289.7595677413</v>
      </c>
      <c r="M85" s="37">
        <f t="shared" si="20"/>
        <v>820358.36480623425</v>
      </c>
      <c r="N85" s="41">
        <f>jan!M85</f>
        <v>505095.65083882021</v>
      </c>
      <c r="O85" s="41">
        <f t="shared" si="18"/>
        <v>315262.71396741405</v>
      </c>
      <c r="P85" s="4"/>
      <c r="Q85" s="63"/>
      <c r="R85" s="4"/>
    </row>
    <row r="86" spans="1:18" s="34" customFormat="1" x14ac:dyDescent="0.2">
      <c r="A86" s="33">
        <v>1853</v>
      </c>
      <c r="B86" s="34" t="s">
        <v>314</v>
      </c>
      <c r="C86" s="36">
        <v>4933820</v>
      </c>
      <c r="D86" s="36">
        <f>jan!D86</f>
        <v>1334</v>
      </c>
      <c r="E86" s="37">
        <f t="shared" si="14"/>
        <v>3698.5157421289355</v>
      </c>
      <c r="F86" s="38">
        <f t="shared" si="11"/>
        <v>0.7614442629975714</v>
      </c>
      <c r="G86" s="39">
        <f t="shared" si="15"/>
        <v>695.23314434490624</v>
      </c>
      <c r="H86" s="39">
        <f t="shared" si="12"/>
        <v>235.54934980656307</v>
      </c>
      <c r="I86" s="66">
        <f t="shared" si="16"/>
        <v>930.78249415146934</v>
      </c>
      <c r="J86" s="81">
        <f t="shared" si="17"/>
        <v>-51.078641073637179</v>
      </c>
      <c r="K86" s="37">
        <f t="shared" si="13"/>
        <v>879.70385307783215</v>
      </c>
      <c r="L86" s="37">
        <f t="shared" si="19"/>
        <v>1241663.84719806</v>
      </c>
      <c r="M86" s="37">
        <f t="shared" si="20"/>
        <v>1173524.9400058282</v>
      </c>
      <c r="N86" s="41">
        <f>jan!M86</f>
        <v>1387969.9306270173</v>
      </c>
      <c r="O86" s="41">
        <f t="shared" si="18"/>
        <v>-214444.99062118912</v>
      </c>
      <c r="P86" s="4"/>
      <c r="Q86" s="63"/>
      <c r="R86" s="4"/>
    </row>
    <row r="87" spans="1:18" s="34" customFormat="1" x14ac:dyDescent="0.2">
      <c r="A87" s="33">
        <v>1856</v>
      </c>
      <c r="B87" s="34" t="s">
        <v>315</v>
      </c>
      <c r="C87" s="36">
        <v>1953363</v>
      </c>
      <c r="D87" s="36">
        <f>jan!D87</f>
        <v>469</v>
      </c>
      <c r="E87" s="37">
        <f t="shared" si="14"/>
        <v>4164.9530916844351</v>
      </c>
      <c r="F87" s="38">
        <f t="shared" si="11"/>
        <v>0.85747360791050875</v>
      </c>
      <c r="G87" s="39">
        <f t="shared" si="15"/>
        <v>415.37073461160651</v>
      </c>
      <c r="H87" s="39">
        <f t="shared" si="12"/>
        <v>72.296277462138221</v>
      </c>
      <c r="I87" s="66">
        <f t="shared" si="16"/>
        <v>487.66701207374473</v>
      </c>
      <c r="J87" s="81">
        <f t="shared" si="17"/>
        <v>-51.078641073637179</v>
      </c>
      <c r="K87" s="37">
        <f t="shared" si="13"/>
        <v>436.58837100010754</v>
      </c>
      <c r="L87" s="37">
        <f t="shared" si="19"/>
        <v>228715.82866258628</v>
      </c>
      <c r="M87" s="37">
        <f t="shared" si="20"/>
        <v>204759.94599905043</v>
      </c>
      <c r="N87" s="41">
        <f>jan!M87</f>
        <v>158542.95510799933</v>
      </c>
      <c r="O87" s="41">
        <f t="shared" si="18"/>
        <v>46216.9908910511</v>
      </c>
      <c r="P87" s="4"/>
      <c r="Q87" s="63"/>
      <c r="R87" s="4"/>
    </row>
    <row r="88" spans="1:18" s="34" customFormat="1" x14ac:dyDescent="0.2">
      <c r="A88" s="33">
        <v>1857</v>
      </c>
      <c r="B88" s="34" t="s">
        <v>316</v>
      </c>
      <c r="C88" s="36">
        <v>3625814</v>
      </c>
      <c r="D88" s="36">
        <f>jan!D88</f>
        <v>678</v>
      </c>
      <c r="E88" s="37">
        <f t="shared" si="14"/>
        <v>5347.808259587021</v>
      </c>
      <c r="F88" s="38">
        <f t="shared" si="11"/>
        <v>1.1009978604362005</v>
      </c>
      <c r="G88" s="39">
        <f t="shared" si="15"/>
        <v>-294.34236612994499</v>
      </c>
      <c r="H88" s="39">
        <f t="shared" si="12"/>
        <v>0</v>
      </c>
      <c r="I88" s="66">
        <f t="shared" si="16"/>
        <v>-294.34236612994499</v>
      </c>
      <c r="J88" s="81">
        <f t="shared" si="17"/>
        <v>-51.078641073637179</v>
      </c>
      <c r="K88" s="37">
        <f t="shared" si="13"/>
        <v>-345.42100720358218</v>
      </c>
      <c r="L88" s="37">
        <f t="shared" si="19"/>
        <v>-199564.12423610271</v>
      </c>
      <c r="M88" s="37">
        <f t="shared" si="20"/>
        <v>-234195.44288402871</v>
      </c>
      <c r="N88" s="41">
        <f>jan!M88</f>
        <v>-342512.21427132149</v>
      </c>
      <c r="O88" s="41">
        <f t="shared" si="18"/>
        <v>108316.77138729277</v>
      </c>
      <c r="P88" s="4"/>
      <c r="Q88" s="63"/>
      <c r="R88" s="4"/>
    </row>
    <row r="89" spans="1:18" s="34" customFormat="1" x14ac:dyDescent="0.2">
      <c r="A89" s="33">
        <v>1859</v>
      </c>
      <c r="B89" s="34" t="s">
        <v>317</v>
      </c>
      <c r="C89" s="36">
        <v>5950292</v>
      </c>
      <c r="D89" s="36">
        <f>jan!D89</f>
        <v>1216</v>
      </c>
      <c r="E89" s="37">
        <f t="shared" si="14"/>
        <v>4893.332236842105</v>
      </c>
      <c r="F89" s="38">
        <f t="shared" si="11"/>
        <v>1.0074310935715358</v>
      </c>
      <c r="G89" s="39">
        <f t="shared" si="15"/>
        <v>-21.656752482995397</v>
      </c>
      <c r="H89" s="39">
        <f t="shared" si="12"/>
        <v>0</v>
      </c>
      <c r="I89" s="66">
        <f t="shared" si="16"/>
        <v>-21.656752482995397</v>
      </c>
      <c r="J89" s="81">
        <f t="shared" si="17"/>
        <v>-51.078641073637179</v>
      </c>
      <c r="K89" s="37">
        <f t="shared" si="13"/>
        <v>-72.735393556632573</v>
      </c>
      <c r="L89" s="37">
        <f t="shared" si="19"/>
        <v>-26334.611019322405</v>
      </c>
      <c r="M89" s="37">
        <f t="shared" si="20"/>
        <v>-88446.238564865213</v>
      </c>
      <c r="N89" s="41">
        <f>jan!M89</f>
        <v>-167918.63680520194</v>
      </c>
      <c r="O89" s="41">
        <f t="shared" si="18"/>
        <v>79472.398240336726</v>
      </c>
      <c r="P89" s="4"/>
      <c r="Q89" s="63"/>
      <c r="R89" s="4"/>
    </row>
    <row r="90" spans="1:18" s="34" customFormat="1" x14ac:dyDescent="0.2">
      <c r="A90" s="33">
        <v>1860</v>
      </c>
      <c r="B90" s="34" t="s">
        <v>318</v>
      </c>
      <c r="C90" s="36">
        <v>50077018</v>
      </c>
      <c r="D90" s="36">
        <f>jan!D90</f>
        <v>11566</v>
      </c>
      <c r="E90" s="37">
        <f t="shared" si="14"/>
        <v>4329.6747362960405</v>
      </c>
      <c r="F90" s="38">
        <f t="shared" si="11"/>
        <v>0.89138622584324578</v>
      </c>
      <c r="G90" s="39">
        <f t="shared" si="15"/>
        <v>316.53774784464332</v>
      </c>
      <c r="H90" s="39">
        <f t="shared" si="12"/>
        <v>14.643701848076352</v>
      </c>
      <c r="I90" s="66">
        <f t="shared" si="16"/>
        <v>331.1814496927197</v>
      </c>
      <c r="J90" s="81">
        <f t="shared" si="17"/>
        <v>-51.078641073637179</v>
      </c>
      <c r="K90" s="37">
        <f t="shared" si="13"/>
        <v>280.10280861908251</v>
      </c>
      <c r="L90" s="37">
        <f t="shared" si="19"/>
        <v>3830444.6471459959</v>
      </c>
      <c r="M90" s="37">
        <f t="shared" si="20"/>
        <v>3239669.0844883085</v>
      </c>
      <c r="N90" s="41">
        <f>jan!M90</f>
        <v>2839120.4918531361</v>
      </c>
      <c r="O90" s="41">
        <f t="shared" si="18"/>
        <v>400548.59263517242</v>
      </c>
      <c r="P90" s="4"/>
      <c r="Q90" s="63"/>
      <c r="R90" s="4"/>
    </row>
    <row r="91" spans="1:18" s="34" customFormat="1" x14ac:dyDescent="0.2">
      <c r="A91" s="33">
        <v>1865</v>
      </c>
      <c r="B91" s="34" t="s">
        <v>319</v>
      </c>
      <c r="C91" s="36">
        <v>43646167</v>
      </c>
      <c r="D91" s="36">
        <f>jan!D91</f>
        <v>9724</v>
      </c>
      <c r="E91" s="37">
        <f t="shared" si="14"/>
        <v>4488.499280131633</v>
      </c>
      <c r="F91" s="38">
        <f t="shared" si="11"/>
        <v>0.92408475848683136</v>
      </c>
      <c r="G91" s="39">
        <f t="shared" si="15"/>
        <v>221.2430215432878</v>
      </c>
      <c r="H91" s="39">
        <f t="shared" si="12"/>
        <v>0</v>
      </c>
      <c r="I91" s="66">
        <f t="shared" si="16"/>
        <v>221.2430215432878</v>
      </c>
      <c r="J91" s="81">
        <f t="shared" si="17"/>
        <v>-51.078641073637179</v>
      </c>
      <c r="K91" s="37">
        <f t="shared" si="13"/>
        <v>170.16438046965061</v>
      </c>
      <c r="L91" s="37">
        <f t="shared" si="19"/>
        <v>2151367.1414869307</v>
      </c>
      <c r="M91" s="37">
        <f t="shared" si="20"/>
        <v>1654678.4356868826</v>
      </c>
      <c r="N91" s="41">
        <f>jan!M91</f>
        <v>1331256.3681794526</v>
      </c>
      <c r="O91" s="41">
        <f t="shared" si="18"/>
        <v>323422.06750742998</v>
      </c>
      <c r="P91" s="4"/>
      <c r="Q91" s="63"/>
      <c r="R91" s="4"/>
    </row>
    <row r="92" spans="1:18" s="34" customFormat="1" x14ac:dyDescent="0.2">
      <c r="A92" s="33">
        <v>1866</v>
      </c>
      <c r="B92" s="34" t="s">
        <v>320</v>
      </c>
      <c r="C92" s="36">
        <v>37122486</v>
      </c>
      <c r="D92" s="36">
        <f>jan!D92</f>
        <v>8107</v>
      </c>
      <c r="E92" s="37">
        <f t="shared" si="14"/>
        <v>4579.0657456519057</v>
      </c>
      <c r="F92" s="38">
        <f t="shared" si="11"/>
        <v>0.94273043161588055</v>
      </c>
      <c r="G92" s="39">
        <f t="shared" si="15"/>
        <v>166.90314223112418</v>
      </c>
      <c r="H92" s="39">
        <f t="shared" si="12"/>
        <v>0</v>
      </c>
      <c r="I92" s="66">
        <f t="shared" si="16"/>
        <v>166.90314223112418</v>
      </c>
      <c r="J92" s="81">
        <f t="shared" si="17"/>
        <v>-51.078641073637179</v>
      </c>
      <c r="K92" s="37">
        <f t="shared" si="13"/>
        <v>115.82450115748699</v>
      </c>
      <c r="L92" s="37">
        <f t="shared" si="19"/>
        <v>1353083.7740677237</v>
      </c>
      <c r="M92" s="37">
        <f t="shared" si="20"/>
        <v>938989.23088374699</v>
      </c>
      <c r="N92" s="41">
        <f>jan!M92</f>
        <v>1185017.2827468992</v>
      </c>
      <c r="O92" s="41">
        <f t="shared" si="18"/>
        <v>-246028.05186315218</v>
      </c>
      <c r="P92" s="4"/>
      <c r="Q92" s="63"/>
      <c r="R92" s="4"/>
    </row>
    <row r="93" spans="1:18" s="34" customFormat="1" x14ac:dyDescent="0.2">
      <c r="A93" s="33">
        <v>1867</v>
      </c>
      <c r="B93" s="34" t="s">
        <v>170</v>
      </c>
      <c r="C93" s="36">
        <v>14566402</v>
      </c>
      <c r="D93" s="36">
        <f>jan!D93</f>
        <v>2565</v>
      </c>
      <c r="E93" s="37">
        <f t="shared" si="14"/>
        <v>5678.9091617933727</v>
      </c>
      <c r="F93" s="38">
        <f t="shared" si="11"/>
        <v>1.1691643629027344</v>
      </c>
      <c r="G93" s="39">
        <f t="shared" si="15"/>
        <v>-493.00290745375605</v>
      </c>
      <c r="H93" s="39">
        <f t="shared" si="12"/>
        <v>0</v>
      </c>
      <c r="I93" s="66">
        <f t="shared" si="16"/>
        <v>-493.00290745375605</v>
      </c>
      <c r="J93" s="81">
        <f t="shared" si="17"/>
        <v>-51.078641073637179</v>
      </c>
      <c r="K93" s="37">
        <f t="shared" si="13"/>
        <v>-544.08154852739324</v>
      </c>
      <c r="L93" s="37">
        <f t="shared" si="19"/>
        <v>-1264552.4576188843</v>
      </c>
      <c r="M93" s="37">
        <f t="shared" si="20"/>
        <v>-1395569.1719727637</v>
      </c>
      <c r="N93" s="41">
        <f>jan!M93</f>
        <v>-291911.95576097304</v>
      </c>
      <c r="O93" s="41">
        <f t="shared" si="18"/>
        <v>-1103657.2162117907</v>
      </c>
      <c r="P93" s="4"/>
      <c r="Q93" s="63"/>
      <c r="R93" s="4"/>
    </row>
    <row r="94" spans="1:18" s="34" customFormat="1" x14ac:dyDescent="0.2">
      <c r="A94" s="33">
        <v>1868</v>
      </c>
      <c r="B94" s="34" t="s">
        <v>321</v>
      </c>
      <c r="C94" s="36">
        <v>21297835</v>
      </c>
      <c r="D94" s="36">
        <f>jan!D94</f>
        <v>4458</v>
      </c>
      <c r="E94" s="37">
        <f t="shared" si="14"/>
        <v>4777.4416778824589</v>
      </c>
      <c r="F94" s="38">
        <f t="shared" si="11"/>
        <v>0.98357173824955224</v>
      </c>
      <c r="G94" s="39">
        <f t="shared" si="15"/>
        <v>47.877582892792269</v>
      </c>
      <c r="H94" s="39">
        <f t="shared" si="12"/>
        <v>0</v>
      </c>
      <c r="I94" s="66">
        <f t="shared" si="16"/>
        <v>47.877582892792269</v>
      </c>
      <c r="J94" s="81">
        <f t="shared" si="17"/>
        <v>-51.078641073637179</v>
      </c>
      <c r="K94" s="37">
        <f t="shared" si="13"/>
        <v>-3.2010581808449103</v>
      </c>
      <c r="L94" s="37">
        <f t="shared" si="19"/>
        <v>213438.26453606793</v>
      </c>
      <c r="M94" s="37">
        <f t="shared" si="20"/>
        <v>-14270.317370206611</v>
      </c>
      <c r="N94" s="41">
        <f>jan!M94</f>
        <v>-331360.99118222779</v>
      </c>
      <c r="O94" s="41">
        <f t="shared" si="18"/>
        <v>317090.67381202121</v>
      </c>
      <c r="P94" s="4"/>
      <c r="Q94" s="63"/>
      <c r="R94" s="4"/>
    </row>
    <row r="95" spans="1:18" s="34" customFormat="1" x14ac:dyDescent="0.2">
      <c r="A95" s="33">
        <v>1870</v>
      </c>
      <c r="B95" s="34" t="s">
        <v>385</v>
      </c>
      <c r="C95" s="36">
        <v>45171947</v>
      </c>
      <c r="D95" s="36">
        <f>jan!D95</f>
        <v>10468</v>
      </c>
      <c r="E95" s="37">
        <f t="shared" si="14"/>
        <v>4315.2414023691254</v>
      </c>
      <c r="F95" s="38">
        <f t="shared" si="11"/>
        <v>0.88841471508572989</v>
      </c>
      <c r="G95" s="39">
        <f t="shared" si="15"/>
        <v>325.19774820079238</v>
      </c>
      <c r="H95" s="39">
        <f t="shared" si="12"/>
        <v>19.695368722496639</v>
      </c>
      <c r="I95" s="66">
        <f t="shared" si="16"/>
        <v>344.89311692328903</v>
      </c>
      <c r="J95" s="81">
        <f t="shared" si="17"/>
        <v>-51.078641073637179</v>
      </c>
      <c r="K95" s="37">
        <f t="shared" si="13"/>
        <v>293.81447584965184</v>
      </c>
      <c r="L95" s="37">
        <f t="shared" si="19"/>
        <v>3610341.1479529897</v>
      </c>
      <c r="M95" s="37">
        <f t="shared" si="20"/>
        <v>3075649.9331941553</v>
      </c>
      <c r="N95" s="41">
        <f>jan!M95</f>
        <v>2181734.52066048</v>
      </c>
      <c r="O95" s="41">
        <f t="shared" si="18"/>
        <v>893915.41253367532</v>
      </c>
      <c r="P95" s="4"/>
      <c r="Q95" s="63"/>
      <c r="R95" s="4"/>
    </row>
    <row r="96" spans="1:18" s="34" customFormat="1" x14ac:dyDescent="0.2">
      <c r="A96" s="33">
        <v>1871</v>
      </c>
      <c r="B96" s="34" t="s">
        <v>322</v>
      </c>
      <c r="C96" s="36">
        <v>20104887</v>
      </c>
      <c r="D96" s="36">
        <f>jan!D96</f>
        <v>4572</v>
      </c>
      <c r="E96" s="37">
        <f t="shared" si="14"/>
        <v>4397.3943569553803</v>
      </c>
      <c r="F96" s="38">
        <f t="shared" si="11"/>
        <v>0.90532822859209561</v>
      </c>
      <c r="G96" s="39">
        <f t="shared" si="15"/>
        <v>275.90597544903937</v>
      </c>
      <c r="H96" s="39">
        <f t="shared" si="12"/>
        <v>0</v>
      </c>
      <c r="I96" s="66">
        <f t="shared" si="16"/>
        <v>275.90597544903937</v>
      </c>
      <c r="J96" s="81">
        <f t="shared" si="17"/>
        <v>-51.078641073637179</v>
      </c>
      <c r="K96" s="37">
        <f t="shared" si="13"/>
        <v>224.82733437540219</v>
      </c>
      <c r="L96" s="37">
        <f t="shared" si="19"/>
        <v>1261442.119753008</v>
      </c>
      <c r="M96" s="37">
        <f t="shared" si="20"/>
        <v>1027910.5727643388</v>
      </c>
      <c r="N96" s="41">
        <f>jan!M96</f>
        <v>903290.22411728452</v>
      </c>
      <c r="O96" s="41">
        <f t="shared" si="18"/>
        <v>124620.34864705428</v>
      </c>
      <c r="P96" s="4"/>
      <c r="Q96" s="63"/>
      <c r="R96" s="4"/>
    </row>
    <row r="97" spans="1:18" s="34" customFormat="1" x14ac:dyDescent="0.2">
      <c r="A97" s="33">
        <v>1874</v>
      </c>
      <c r="B97" s="34" t="s">
        <v>323</v>
      </c>
      <c r="C97" s="36">
        <v>6006585</v>
      </c>
      <c r="D97" s="36">
        <f>jan!D97</f>
        <v>982</v>
      </c>
      <c r="E97" s="37">
        <f t="shared" si="14"/>
        <v>6116.6853360488794</v>
      </c>
      <c r="F97" s="38">
        <f t="shared" si="11"/>
        <v>1.259292992765481</v>
      </c>
      <c r="G97" s="39">
        <f t="shared" si="15"/>
        <v>-755.66861200706001</v>
      </c>
      <c r="H97" s="39">
        <f t="shared" si="12"/>
        <v>0</v>
      </c>
      <c r="I97" s="66">
        <f t="shared" si="16"/>
        <v>-755.66861200706001</v>
      </c>
      <c r="J97" s="81">
        <f t="shared" si="17"/>
        <v>-51.078641073637179</v>
      </c>
      <c r="K97" s="37">
        <f t="shared" si="13"/>
        <v>-806.74725308069719</v>
      </c>
      <c r="L97" s="37">
        <f t="shared" si="19"/>
        <v>-742066.57699093292</v>
      </c>
      <c r="M97" s="37">
        <f t="shared" si="20"/>
        <v>-792225.80252524465</v>
      </c>
      <c r="N97" s="41">
        <f>jan!M97</f>
        <v>-375702.17347262206</v>
      </c>
      <c r="O97" s="41">
        <f t="shared" si="18"/>
        <v>-416523.62905262259</v>
      </c>
      <c r="P97" s="4"/>
      <c r="Q97" s="63"/>
      <c r="R97" s="4"/>
    </row>
    <row r="98" spans="1:18" s="34" customFormat="1" x14ac:dyDescent="0.2">
      <c r="A98" s="33">
        <v>1875</v>
      </c>
      <c r="B98" s="34" t="s">
        <v>384</v>
      </c>
      <c r="C98" s="36">
        <v>12828711</v>
      </c>
      <c r="D98" s="36">
        <f>jan!D98</f>
        <v>2708</v>
      </c>
      <c r="E98" s="37">
        <f t="shared" si="14"/>
        <v>4737.3378877400291</v>
      </c>
      <c r="F98" s="38">
        <f t="shared" si="11"/>
        <v>0.97531523670744069</v>
      </c>
      <c r="G98" s="39">
        <f t="shared" si="15"/>
        <v>71.939856978250091</v>
      </c>
      <c r="H98" s="39">
        <f t="shared" si="12"/>
        <v>0</v>
      </c>
      <c r="I98" s="66">
        <f t="shared" si="16"/>
        <v>71.939856978250091</v>
      </c>
      <c r="J98" s="81">
        <f t="shared" si="17"/>
        <v>-51.078641073637179</v>
      </c>
      <c r="K98" s="37">
        <f t="shared" si="13"/>
        <v>20.861215904612912</v>
      </c>
      <c r="L98" s="37">
        <f t="shared" si="19"/>
        <v>194813.13269710125</v>
      </c>
      <c r="M98" s="37">
        <f t="shared" si="20"/>
        <v>56492.172669691769</v>
      </c>
      <c r="N98" s="41">
        <f>jan!M98</f>
        <v>1612618.8234167637</v>
      </c>
      <c r="O98" s="41">
        <f t="shared" si="18"/>
        <v>-1556126.650747072</v>
      </c>
      <c r="P98" s="4"/>
      <c r="Q98" s="63"/>
      <c r="R98" s="4"/>
    </row>
    <row r="99" spans="1:18" s="34" customFormat="1" x14ac:dyDescent="0.2">
      <c r="A99" s="33">
        <v>3001</v>
      </c>
      <c r="B99" s="34" t="s">
        <v>63</v>
      </c>
      <c r="C99" s="36">
        <v>112998046</v>
      </c>
      <c r="D99" s="36">
        <f>jan!D99</f>
        <v>31444</v>
      </c>
      <c r="E99" s="37">
        <f t="shared" si="14"/>
        <v>3593.6282279608195</v>
      </c>
      <c r="F99" s="38">
        <f t="shared" si="11"/>
        <v>0.73985019621730785</v>
      </c>
      <c r="G99" s="39">
        <f t="shared" si="15"/>
        <v>758.16565284577587</v>
      </c>
      <c r="H99" s="39">
        <f t="shared" si="12"/>
        <v>272.25997976540367</v>
      </c>
      <c r="I99" s="66">
        <f t="shared" si="16"/>
        <v>1030.4256326111795</v>
      </c>
      <c r="J99" s="81">
        <f t="shared" si="17"/>
        <v>-51.078641073637179</v>
      </c>
      <c r="K99" s="37">
        <f t="shared" si="13"/>
        <v>979.34699153754229</v>
      </c>
      <c r="L99" s="37">
        <f t="shared" si="19"/>
        <v>32400703.591825929</v>
      </c>
      <c r="M99" s="37">
        <f t="shared" si="20"/>
        <v>30794586.801906481</v>
      </c>
      <c r="N99" s="41">
        <f>jan!M99</f>
        <v>25414630.661121383</v>
      </c>
      <c r="O99" s="41">
        <f t="shared" si="18"/>
        <v>5379956.1407850981</v>
      </c>
      <c r="P99" s="4"/>
      <c r="Q99" s="63"/>
      <c r="R99" s="4"/>
    </row>
    <row r="100" spans="1:18" s="34" customFormat="1" x14ac:dyDescent="0.2">
      <c r="A100" s="33">
        <v>3002</v>
      </c>
      <c r="B100" s="34" t="s">
        <v>64</v>
      </c>
      <c r="C100" s="36">
        <v>207003510</v>
      </c>
      <c r="D100" s="36">
        <f>jan!D100</f>
        <v>50290</v>
      </c>
      <c r="E100" s="37">
        <f t="shared" si="14"/>
        <v>4116.1962616822429</v>
      </c>
      <c r="F100" s="38">
        <f t="shared" si="11"/>
        <v>0.84743563292929458</v>
      </c>
      <c r="G100" s="39">
        <f t="shared" si="15"/>
        <v>444.62483261292181</v>
      </c>
      <c r="H100" s="39">
        <f t="shared" si="12"/>
        <v>89.361167962905483</v>
      </c>
      <c r="I100" s="66">
        <f t="shared" si="16"/>
        <v>533.98600057582735</v>
      </c>
      <c r="J100" s="81">
        <f t="shared" si="17"/>
        <v>-51.078641073637179</v>
      </c>
      <c r="K100" s="37">
        <f t="shared" si="13"/>
        <v>482.90735950219016</v>
      </c>
      <c r="L100" s="37">
        <f t="shared" si="19"/>
        <v>26854155.968958355</v>
      </c>
      <c r="M100" s="37">
        <f t="shared" si="20"/>
        <v>24285411.109365143</v>
      </c>
      <c r="N100" s="41">
        <f>jan!M100</f>
        <v>18310670.316591214</v>
      </c>
      <c r="O100" s="41">
        <f t="shared" si="18"/>
        <v>5974740.7927739285</v>
      </c>
      <c r="P100" s="4"/>
      <c r="Q100" s="63"/>
      <c r="R100" s="4"/>
    </row>
    <row r="101" spans="1:18" s="34" customFormat="1" x14ac:dyDescent="0.2">
      <c r="A101" s="33">
        <v>3003</v>
      </c>
      <c r="B101" s="34" t="s">
        <v>65</v>
      </c>
      <c r="C101" s="36">
        <v>226375321</v>
      </c>
      <c r="D101" s="36">
        <f>jan!D101</f>
        <v>58182</v>
      </c>
      <c r="E101" s="37">
        <f t="shared" si="14"/>
        <v>3890.8136708947786</v>
      </c>
      <c r="F101" s="38">
        <f t="shared" si="11"/>
        <v>0.80103424039774396</v>
      </c>
      <c r="G101" s="39">
        <f t="shared" si="15"/>
        <v>579.85438708540039</v>
      </c>
      <c r="H101" s="39">
        <f t="shared" si="12"/>
        <v>168.24507473851799</v>
      </c>
      <c r="I101" s="66">
        <f t="shared" si="16"/>
        <v>748.09946182391832</v>
      </c>
      <c r="J101" s="81">
        <f t="shared" si="17"/>
        <v>-51.078641073637179</v>
      </c>
      <c r="K101" s="37">
        <f t="shared" si="13"/>
        <v>697.02082075028113</v>
      </c>
      <c r="L101" s="37">
        <f t="shared" si="19"/>
        <v>43525922.887839213</v>
      </c>
      <c r="M101" s="37">
        <f t="shared" si="20"/>
        <v>40554065.39289286</v>
      </c>
      <c r="N101" s="41">
        <f>jan!M101</f>
        <v>36532443.016297698</v>
      </c>
      <c r="O101" s="41">
        <f t="shared" si="18"/>
        <v>4021622.3765951619</v>
      </c>
      <c r="P101" s="4"/>
      <c r="Q101" s="63"/>
      <c r="R101" s="4"/>
    </row>
    <row r="102" spans="1:18" s="34" customFormat="1" x14ac:dyDescent="0.2">
      <c r="A102" s="33">
        <v>3004</v>
      </c>
      <c r="B102" s="34" t="s">
        <v>66</v>
      </c>
      <c r="C102" s="36">
        <v>337372784</v>
      </c>
      <c r="D102" s="36">
        <f>jan!D102</f>
        <v>83892</v>
      </c>
      <c r="E102" s="37">
        <f t="shared" si="14"/>
        <v>4021.5131836170312</v>
      </c>
      <c r="F102" s="38">
        <f t="shared" si="11"/>
        <v>0.82794243846361226</v>
      </c>
      <c r="G102" s="39">
        <f t="shared" si="15"/>
        <v>501.43467945204884</v>
      </c>
      <c r="H102" s="39">
        <f t="shared" si="12"/>
        <v>122.50024528572958</v>
      </c>
      <c r="I102" s="66">
        <f t="shared" si="16"/>
        <v>623.93492473777837</v>
      </c>
      <c r="J102" s="81">
        <f t="shared" si="17"/>
        <v>-51.078641073637179</v>
      </c>
      <c r="K102" s="37">
        <f t="shared" si="13"/>
        <v>572.85628366414119</v>
      </c>
      <c r="L102" s="37">
        <f t="shared" si="19"/>
        <v>52343148.706101701</v>
      </c>
      <c r="M102" s="37">
        <f t="shared" si="20"/>
        <v>48058059.349152133</v>
      </c>
      <c r="N102" s="41">
        <f>jan!M102</f>
        <v>36480138.408891834</v>
      </c>
      <c r="O102" s="41">
        <f t="shared" si="18"/>
        <v>11577920.940260299</v>
      </c>
      <c r="P102" s="4"/>
      <c r="Q102" s="63"/>
      <c r="R102" s="4"/>
    </row>
    <row r="103" spans="1:18" s="34" customFormat="1" x14ac:dyDescent="0.2">
      <c r="A103" s="33">
        <v>3005</v>
      </c>
      <c r="B103" s="34" t="s">
        <v>138</v>
      </c>
      <c r="C103" s="36">
        <v>450057805</v>
      </c>
      <c r="D103" s="36">
        <f>jan!D103</f>
        <v>102273</v>
      </c>
      <c r="E103" s="37">
        <f t="shared" si="14"/>
        <v>4400.5534696351924</v>
      </c>
      <c r="F103" s="38">
        <f t="shared" si="11"/>
        <v>0.90597862145072416</v>
      </c>
      <c r="G103" s="39">
        <f t="shared" si="15"/>
        <v>274.0105078411521</v>
      </c>
      <c r="H103" s="39">
        <f t="shared" si="12"/>
        <v>0</v>
      </c>
      <c r="I103" s="66">
        <f t="shared" si="16"/>
        <v>274.0105078411521</v>
      </c>
      <c r="J103" s="81">
        <f t="shared" si="17"/>
        <v>-51.078641073637179</v>
      </c>
      <c r="K103" s="37">
        <f t="shared" si="13"/>
        <v>222.93186676751492</v>
      </c>
      <c r="L103" s="37">
        <f t="shared" si="19"/>
        <v>28023876.668438148</v>
      </c>
      <c r="M103" s="37">
        <f t="shared" si="20"/>
        <v>22799910.809914052</v>
      </c>
      <c r="N103" s="41">
        <f>jan!M103</f>
        <v>15126813.888833547</v>
      </c>
      <c r="O103" s="41">
        <f t="shared" si="18"/>
        <v>7673096.9210805055</v>
      </c>
      <c r="P103" s="4"/>
      <c r="Q103" s="63"/>
      <c r="R103" s="4"/>
    </row>
    <row r="104" spans="1:18" s="34" customFormat="1" x14ac:dyDescent="0.2">
      <c r="A104" s="33">
        <v>3006</v>
      </c>
      <c r="B104" s="34" t="s">
        <v>139</v>
      </c>
      <c r="C104" s="36">
        <v>131726191</v>
      </c>
      <c r="D104" s="36">
        <f>jan!D104</f>
        <v>27879</v>
      </c>
      <c r="E104" s="37">
        <f t="shared" si="14"/>
        <v>4724.9252483948494</v>
      </c>
      <c r="F104" s="38">
        <f t="shared" si="11"/>
        <v>0.97275974318597613</v>
      </c>
      <c r="G104" s="39">
        <f t="shared" si="15"/>
        <v>79.387440585357936</v>
      </c>
      <c r="H104" s="39">
        <f t="shared" si="12"/>
        <v>0</v>
      </c>
      <c r="I104" s="66">
        <f t="shared" si="16"/>
        <v>79.387440585357936</v>
      </c>
      <c r="J104" s="81">
        <f t="shared" si="17"/>
        <v>-51.078641073637179</v>
      </c>
      <c r="K104" s="37">
        <f t="shared" si="13"/>
        <v>28.308799511720757</v>
      </c>
      <c r="L104" s="37">
        <f t="shared" si="19"/>
        <v>2213242.4560791939</v>
      </c>
      <c r="M104" s="37">
        <f t="shared" si="20"/>
        <v>789221.02158726298</v>
      </c>
      <c r="N104" s="41">
        <f>jan!M104</f>
        <v>452231.14679916267</v>
      </c>
      <c r="O104" s="41">
        <f t="shared" si="18"/>
        <v>336989.87478810031</v>
      </c>
      <c r="P104" s="4"/>
      <c r="Q104" s="63"/>
      <c r="R104" s="4"/>
    </row>
    <row r="105" spans="1:18" s="34" customFormat="1" x14ac:dyDescent="0.2">
      <c r="A105" s="33">
        <v>3007</v>
      </c>
      <c r="B105" s="34" t="s">
        <v>140</v>
      </c>
      <c r="C105" s="36">
        <v>125677512</v>
      </c>
      <c r="D105" s="36">
        <f>jan!D105</f>
        <v>31011</v>
      </c>
      <c r="E105" s="37">
        <f t="shared" si="14"/>
        <v>4052.6752442681627</v>
      </c>
      <c r="F105" s="38">
        <f t="shared" si="11"/>
        <v>0.83435803162594613</v>
      </c>
      <c r="G105" s="39">
        <f t="shared" si="15"/>
        <v>482.73744306136996</v>
      </c>
      <c r="H105" s="39">
        <f t="shared" si="12"/>
        <v>111.59352405783356</v>
      </c>
      <c r="I105" s="66">
        <f t="shared" si="16"/>
        <v>594.33096711920348</v>
      </c>
      <c r="J105" s="81">
        <f t="shared" si="17"/>
        <v>-51.078641073637179</v>
      </c>
      <c r="K105" s="37">
        <f t="shared" si="13"/>
        <v>543.25232604556629</v>
      </c>
      <c r="L105" s="37">
        <f t="shared" si="19"/>
        <v>18430797.621333618</v>
      </c>
      <c r="M105" s="37">
        <f t="shared" si="20"/>
        <v>16846797.882999055</v>
      </c>
      <c r="N105" s="41">
        <f>jan!M105</f>
        <v>12614117.066959847</v>
      </c>
      <c r="O105" s="41">
        <f t="shared" si="18"/>
        <v>4232680.8160392083</v>
      </c>
      <c r="P105" s="4"/>
      <c r="Q105" s="63"/>
      <c r="R105" s="4"/>
    </row>
    <row r="106" spans="1:18" s="34" customFormat="1" x14ac:dyDescent="0.2">
      <c r="A106" s="33">
        <v>3011</v>
      </c>
      <c r="B106" s="34" t="s">
        <v>67</v>
      </c>
      <c r="C106" s="36">
        <v>22599637</v>
      </c>
      <c r="D106" s="36">
        <f>jan!D106</f>
        <v>4741</v>
      </c>
      <c r="E106" s="37">
        <f t="shared" si="14"/>
        <v>4766.8502425648594</v>
      </c>
      <c r="F106" s="38">
        <f t="shared" si="11"/>
        <v>0.98139119118099938</v>
      </c>
      <c r="G106" s="39">
        <f t="shared" si="15"/>
        <v>54.232444083351943</v>
      </c>
      <c r="H106" s="39">
        <f t="shared" si="12"/>
        <v>0</v>
      </c>
      <c r="I106" s="66">
        <f t="shared" si="16"/>
        <v>54.232444083351943</v>
      </c>
      <c r="J106" s="81">
        <f t="shared" si="17"/>
        <v>-51.078641073637179</v>
      </c>
      <c r="K106" s="37">
        <f t="shared" si="13"/>
        <v>3.153803009714764</v>
      </c>
      <c r="L106" s="37">
        <f t="shared" si="19"/>
        <v>257116.01739917157</v>
      </c>
      <c r="M106" s="37">
        <f t="shared" si="20"/>
        <v>14952.180069057697</v>
      </c>
      <c r="N106" s="41">
        <f>jan!M106</f>
        <v>-27375.221622911664</v>
      </c>
      <c r="O106" s="41">
        <f t="shared" si="18"/>
        <v>42327.40169196936</v>
      </c>
      <c r="P106" s="4"/>
      <c r="Q106" s="63"/>
      <c r="R106" s="4"/>
    </row>
    <row r="107" spans="1:18" s="34" customFormat="1" x14ac:dyDescent="0.2">
      <c r="A107" s="33">
        <v>3012</v>
      </c>
      <c r="B107" s="34" t="s">
        <v>68</v>
      </c>
      <c r="C107" s="36">
        <v>4669563</v>
      </c>
      <c r="D107" s="36">
        <f>jan!D107</f>
        <v>1315</v>
      </c>
      <c r="E107" s="37">
        <f t="shared" si="14"/>
        <v>3550.9984790874523</v>
      </c>
      <c r="F107" s="38">
        <f t="shared" si="11"/>
        <v>0.73107365449736694</v>
      </c>
      <c r="G107" s="39">
        <f t="shared" si="15"/>
        <v>783.74350216979622</v>
      </c>
      <c r="H107" s="39">
        <f t="shared" si="12"/>
        <v>287.18039187108218</v>
      </c>
      <c r="I107" s="66">
        <f t="shared" si="16"/>
        <v>1070.9238940408784</v>
      </c>
      <c r="J107" s="81">
        <f t="shared" si="17"/>
        <v>-51.078641073637179</v>
      </c>
      <c r="K107" s="37">
        <f t="shared" si="13"/>
        <v>1019.8452529672412</v>
      </c>
      <c r="L107" s="37">
        <f t="shared" si="19"/>
        <v>1408264.9206637552</v>
      </c>
      <c r="M107" s="37">
        <f t="shared" si="20"/>
        <v>1341096.5076519223</v>
      </c>
      <c r="N107" s="41">
        <f>jan!M107</f>
        <v>1146031.287349721</v>
      </c>
      <c r="O107" s="41">
        <f t="shared" si="18"/>
        <v>195065.22030220134</v>
      </c>
      <c r="P107" s="4"/>
      <c r="Q107" s="63"/>
      <c r="R107" s="4"/>
    </row>
    <row r="108" spans="1:18" s="34" customFormat="1" x14ac:dyDescent="0.2">
      <c r="A108" s="33">
        <v>3013</v>
      </c>
      <c r="B108" s="34" t="s">
        <v>69</v>
      </c>
      <c r="C108" s="36">
        <v>12763448</v>
      </c>
      <c r="D108" s="36">
        <f>jan!D108</f>
        <v>3578</v>
      </c>
      <c r="E108" s="37">
        <f t="shared" si="14"/>
        <v>3567.2017887087759</v>
      </c>
      <c r="F108" s="38">
        <f t="shared" si="11"/>
        <v>0.73440956490385567</v>
      </c>
      <c r="G108" s="39">
        <f t="shared" si="15"/>
        <v>774.02151639700207</v>
      </c>
      <c r="H108" s="39">
        <f t="shared" si="12"/>
        <v>281.50923350361893</v>
      </c>
      <c r="I108" s="66">
        <f t="shared" si="16"/>
        <v>1055.530749900621</v>
      </c>
      <c r="J108" s="81">
        <f t="shared" si="17"/>
        <v>-51.078641073637179</v>
      </c>
      <c r="K108" s="37">
        <f t="shared" si="13"/>
        <v>1004.4521088269838</v>
      </c>
      <c r="L108" s="37">
        <f t="shared" si="19"/>
        <v>3776689.0231444221</v>
      </c>
      <c r="M108" s="37">
        <f t="shared" si="20"/>
        <v>3593929.6453829482</v>
      </c>
      <c r="N108" s="41">
        <f>jan!M108</f>
        <v>3197360.112956123</v>
      </c>
      <c r="O108" s="41">
        <f t="shared" si="18"/>
        <v>396569.53242682526</v>
      </c>
      <c r="P108" s="4"/>
      <c r="Q108" s="63"/>
      <c r="R108" s="4"/>
    </row>
    <row r="109" spans="1:18" s="34" customFormat="1" x14ac:dyDescent="0.2">
      <c r="A109" s="33">
        <v>3014</v>
      </c>
      <c r="B109" s="34" t="s">
        <v>399</v>
      </c>
      <c r="C109" s="36">
        <v>184749187</v>
      </c>
      <c r="D109" s="36">
        <f>jan!D109</f>
        <v>45608</v>
      </c>
      <c r="E109" s="37">
        <f t="shared" si="14"/>
        <v>4050.8065909489565</v>
      </c>
      <c r="F109" s="38">
        <f t="shared" si="11"/>
        <v>0.83397331639187711</v>
      </c>
      <c r="G109" s="39">
        <f t="shared" si="15"/>
        <v>483.8586350528937</v>
      </c>
      <c r="H109" s="39">
        <f t="shared" si="12"/>
        <v>112.24755271955574</v>
      </c>
      <c r="I109" s="66">
        <f t="shared" si="16"/>
        <v>596.1061877724494</v>
      </c>
      <c r="J109" s="81">
        <f t="shared" si="17"/>
        <v>-51.078641073637179</v>
      </c>
      <c r="K109" s="37">
        <f t="shared" si="13"/>
        <v>545.02754669881222</v>
      </c>
      <c r="L109" s="37">
        <f t="shared" si="19"/>
        <v>27187211.011925872</v>
      </c>
      <c r="M109" s="37">
        <f t="shared" si="20"/>
        <v>24857616.349839427</v>
      </c>
      <c r="N109" s="41">
        <f>jan!M109</f>
        <v>33175260.367943782</v>
      </c>
      <c r="O109" s="41">
        <f t="shared" si="18"/>
        <v>-8317644.0181043558</v>
      </c>
      <c r="P109" s="4"/>
      <c r="Q109" s="63"/>
      <c r="R109" s="4"/>
    </row>
    <row r="110" spans="1:18" s="34" customFormat="1" x14ac:dyDescent="0.2">
      <c r="A110" s="33">
        <v>3015</v>
      </c>
      <c r="B110" s="34" t="s">
        <v>70</v>
      </c>
      <c r="C110" s="36">
        <v>16186488</v>
      </c>
      <c r="D110" s="36">
        <f>jan!D110</f>
        <v>3846</v>
      </c>
      <c r="E110" s="37">
        <f t="shared" si="14"/>
        <v>4208.6552262090481</v>
      </c>
      <c r="F110" s="38">
        <f t="shared" si="11"/>
        <v>0.86647093060281666</v>
      </c>
      <c r="G110" s="39">
        <f t="shared" si="15"/>
        <v>389.14945389683868</v>
      </c>
      <c r="H110" s="39">
        <f t="shared" si="12"/>
        <v>57.000530378523671</v>
      </c>
      <c r="I110" s="66">
        <f t="shared" si="16"/>
        <v>446.14998427536233</v>
      </c>
      <c r="J110" s="81">
        <f t="shared" si="17"/>
        <v>-51.078641073637179</v>
      </c>
      <c r="K110" s="37">
        <f t="shared" si="13"/>
        <v>395.07134320172514</v>
      </c>
      <c r="L110" s="37">
        <f t="shared" si="19"/>
        <v>1715892.8395230435</v>
      </c>
      <c r="M110" s="37">
        <f t="shared" si="20"/>
        <v>1519444.385953835</v>
      </c>
      <c r="N110" s="41">
        <f>jan!M110</f>
        <v>2722964.8944464084</v>
      </c>
      <c r="O110" s="41">
        <f t="shared" si="18"/>
        <v>-1203520.5084925734</v>
      </c>
      <c r="P110" s="4"/>
      <c r="Q110" s="63"/>
      <c r="R110" s="4"/>
    </row>
    <row r="111" spans="1:18" s="34" customFormat="1" x14ac:dyDescent="0.2">
      <c r="A111" s="33">
        <v>3016</v>
      </c>
      <c r="B111" s="34" t="s">
        <v>71</v>
      </c>
      <c r="C111" s="36">
        <v>30933238</v>
      </c>
      <c r="D111" s="36">
        <f>jan!D111</f>
        <v>8312</v>
      </c>
      <c r="E111" s="37">
        <f t="shared" si="14"/>
        <v>3721.5156400384985</v>
      </c>
      <c r="F111" s="38">
        <f t="shared" si="11"/>
        <v>0.7661794436845909</v>
      </c>
      <c r="G111" s="39">
        <f t="shared" si="15"/>
        <v>681.43320559916845</v>
      </c>
      <c r="H111" s="39">
        <f t="shared" si="12"/>
        <v>227.49938553821602</v>
      </c>
      <c r="I111" s="66">
        <f t="shared" si="16"/>
        <v>908.93259113738441</v>
      </c>
      <c r="J111" s="81">
        <f t="shared" si="17"/>
        <v>-51.078641073637179</v>
      </c>
      <c r="K111" s="37">
        <f t="shared" si="13"/>
        <v>857.85395006374722</v>
      </c>
      <c r="L111" s="37">
        <f t="shared" si="19"/>
        <v>7555047.697533939</v>
      </c>
      <c r="M111" s="37">
        <f t="shared" si="20"/>
        <v>7130482.0329298666</v>
      </c>
      <c r="N111" s="41">
        <f>jan!M111</f>
        <v>6246507.4774151165</v>
      </c>
      <c r="O111" s="41">
        <f t="shared" si="18"/>
        <v>883974.55551475007</v>
      </c>
      <c r="P111" s="4"/>
      <c r="Q111" s="63"/>
      <c r="R111" s="4"/>
    </row>
    <row r="112" spans="1:18" s="34" customFormat="1" x14ac:dyDescent="0.2">
      <c r="A112" s="33">
        <v>3017</v>
      </c>
      <c r="B112" s="34" t="s">
        <v>72</v>
      </c>
      <c r="C112" s="36">
        <v>31038087</v>
      </c>
      <c r="D112" s="36">
        <f>jan!D112</f>
        <v>7633</v>
      </c>
      <c r="E112" s="37">
        <f t="shared" si="14"/>
        <v>4066.3025022926768</v>
      </c>
      <c r="F112" s="38">
        <f t="shared" si="11"/>
        <v>0.83716358881878394</v>
      </c>
      <c r="G112" s="39">
        <f t="shared" si="15"/>
        <v>474.56108824666148</v>
      </c>
      <c r="H112" s="39">
        <f t="shared" si="12"/>
        <v>106.82398374925364</v>
      </c>
      <c r="I112" s="66">
        <f t="shared" si="16"/>
        <v>581.38507199591515</v>
      </c>
      <c r="J112" s="81">
        <f t="shared" si="17"/>
        <v>-51.078641073637179</v>
      </c>
      <c r="K112" s="37">
        <f t="shared" si="13"/>
        <v>530.30643092227797</v>
      </c>
      <c r="L112" s="37">
        <f t="shared" si="19"/>
        <v>4437712.2545448206</v>
      </c>
      <c r="M112" s="37">
        <f t="shared" si="20"/>
        <v>4047828.9872297477</v>
      </c>
      <c r="N112" s="41">
        <f>jan!M112</f>
        <v>3199841.1834527915</v>
      </c>
      <c r="O112" s="41">
        <f t="shared" si="18"/>
        <v>847987.80377695616</v>
      </c>
      <c r="P112" s="4"/>
      <c r="Q112" s="63"/>
      <c r="R112" s="4"/>
    </row>
    <row r="113" spans="1:18" s="34" customFormat="1" x14ac:dyDescent="0.2">
      <c r="A113" s="33">
        <v>3018</v>
      </c>
      <c r="B113" s="34" t="s">
        <v>400</v>
      </c>
      <c r="C113" s="36">
        <v>22973437</v>
      </c>
      <c r="D113" s="36">
        <f>jan!D113</f>
        <v>5913</v>
      </c>
      <c r="E113" s="37">
        <f t="shared" si="14"/>
        <v>3885.2421782513106</v>
      </c>
      <c r="F113" s="38">
        <f t="shared" si="11"/>
        <v>0.79988719076878667</v>
      </c>
      <c r="G113" s="39">
        <f t="shared" si="15"/>
        <v>583.19728267148116</v>
      </c>
      <c r="H113" s="39">
        <f t="shared" si="12"/>
        <v>170.19509716373179</v>
      </c>
      <c r="I113" s="66">
        <f t="shared" si="16"/>
        <v>753.39237983521298</v>
      </c>
      <c r="J113" s="81">
        <f t="shared" si="17"/>
        <v>-51.078641073637179</v>
      </c>
      <c r="K113" s="37">
        <f t="shared" si="13"/>
        <v>702.31373876157579</v>
      </c>
      <c r="L113" s="37">
        <f t="shared" si="19"/>
        <v>4454809.1419656146</v>
      </c>
      <c r="M113" s="37">
        <f t="shared" si="20"/>
        <v>4152781.1372971977</v>
      </c>
      <c r="N113" s="41">
        <f>jan!M113</f>
        <v>3449245.4604554377</v>
      </c>
      <c r="O113" s="41">
        <f t="shared" si="18"/>
        <v>703535.67684176005</v>
      </c>
      <c r="P113" s="4"/>
      <c r="Q113" s="63"/>
      <c r="R113" s="4"/>
    </row>
    <row r="114" spans="1:18" s="34" customFormat="1" x14ac:dyDescent="0.2">
      <c r="A114" s="33">
        <v>3019</v>
      </c>
      <c r="B114" s="34" t="s">
        <v>73</v>
      </c>
      <c r="C114" s="36">
        <v>84702910</v>
      </c>
      <c r="D114" s="36">
        <f>jan!D114</f>
        <v>18699</v>
      </c>
      <c r="E114" s="37">
        <f t="shared" si="14"/>
        <v>4529.8096154874593</v>
      </c>
      <c r="F114" s="38">
        <f t="shared" si="11"/>
        <v>0.93258966154859124</v>
      </c>
      <c r="G114" s="39">
        <f t="shared" si="15"/>
        <v>196.45682032979201</v>
      </c>
      <c r="H114" s="39">
        <f t="shared" si="12"/>
        <v>0</v>
      </c>
      <c r="I114" s="66">
        <f t="shared" si="16"/>
        <v>196.45682032979201</v>
      </c>
      <c r="J114" s="81">
        <f t="shared" si="17"/>
        <v>-51.078641073637179</v>
      </c>
      <c r="K114" s="37">
        <f t="shared" si="13"/>
        <v>145.37817925615482</v>
      </c>
      <c r="L114" s="37">
        <f t="shared" si="19"/>
        <v>3673546.0833467809</v>
      </c>
      <c r="M114" s="37">
        <f t="shared" si="20"/>
        <v>2718426.5739108389</v>
      </c>
      <c r="N114" s="41">
        <f>jan!M114</f>
        <v>1423149.0621542206</v>
      </c>
      <c r="O114" s="41">
        <f t="shared" si="18"/>
        <v>1295277.5117566183</v>
      </c>
      <c r="P114" s="4"/>
      <c r="Q114" s="63"/>
      <c r="R114" s="4"/>
    </row>
    <row r="115" spans="1:18" s="34" customFormat="1" x14ac:dyDescent="0.2">
      <c r="A115" s="33">
        <v>3020</v>
      </c>
      <c r="B115" s="34" t="s">
        <v>401</v>
      </c>
      <c r="C115" s="36">
        <v>323582545</v>
      </c>
      <c r="D115" s="36">
        <f>jan!D115</f>
        <v>61032</v>
      </c>
      <c r="E115" s="37">
        <f t="shared" si="14"/>
        <v>5301.8505865775332</v>
      </c>
      <c r="F115" s="38">
        <f t="shared" si="11"/>
        <v>1.0915361712360758</v>
      </c>
      <c r="G115" s="39">
        <f t="shared" si="15"/>
        <v>-266.76776232425237</v>
      </c>
      <c r="H115" s="39">
        <f t="shared" si="12"/>
        <v>0</v>
      </c>
      <c r="I115" s="66">
        <f t="shared" si="16"/>
        <v>-266.76776232425237</v>
      </c>
      <c r="J115" s="81">
        <f t="shared" si="17"/>
        <v>-51.078641073637179</v>
      </c>
      <c r="K115" s="37">
        <f t="shared" si="13"/>
        <v>-317.84640339788956</v>
      </c>
      <c r="L115" s="37">
        <f t="shared" si="19"/>
        <v>-16281370.07017377</v>
      </c>
      <c r="M115" s="37">
        <f t="shared" si="20"/>
        <v>-19398801.692179997</v>
      </c>
      <c r="N115" s="41">
        <f>jan!M115</f>
        <v>-23386932.272282127</v>
      </c>
      <c r="O115" s="41">
        <f t="shared" si="18"/>
        <v>3988130.5801021308</v>
      </c>
      <c r="P115" s="4"/>
      <c r="Q115" s="63"/>
      <c r="R115" s="4"/>
    </row>
    <row r="116" spans="1:18" s="34" customFormat="1" x14ac:dyDescent="0.2">
      <c r="A116" s="33">
        <v>3021</v>
      </c>
      <c r="B116" s="34" t="s">
        <v>74</v>
      </c>
      <c r="C116" s="36">
        <v>93325614</v>
      </c>
      <c r="D116" s="36">
        <f>jan!D116</f>
        <v>20780</v>
      </c>
      <c r="E116" s="37">
        <f t="shared" si="14"/>
        <v>4491.1267564966311</v>
      </c>
      <c r="F116" s="38">
        <f t="shared" si="11"/>
        <v>0.92462569894613511</v>
      </c>
      <c r="G116" s="39">
        <f t="shared" si="15"/>
        <v>219.66653572428893</v>
      </c>
      <c r="H116" s="39">
        <f t="shared" si="12"/>
        <v>0</v>
      </c>
      <c r="I116" s="66">
        <f t="shared" si="16"/>
        <v>219.66653572428893</v>
      </c>
      <c r="J116" s="81">
        <f t="shared" si="17"/>
        <v>-51.078641073637179</v>
      </c>
      <c r="K116" s="37">
        <f t="shared" si="13"/>
        <v>168.58789465065175</v>
      </c>
      <c r="L116" s="37">
        <f t="shared" si="19"/>
        <v>4564670.6123507237</v>
      </c>
      <c r="M116" s="37">
        <f t="shared" si="20"/>
        <v>3503256.4508405435</v>
      </c>
      <c r="N116" s="41">
        <f>jan!M116</f>
        <v>1971847.483542681</v>
      </c>
      <c r="O116" s="41">
        <f t="shared" si="18"/>
        <v>1531408.9672978625</v>
      </c>
      <c r="P116" s="4"/>
      <c r="Q116" s="63"/>
      <c r="R116" s="4"/>
    </row>
    <row r="117" spans="1:18" s="34" customFormat="1" x14ac:dyDescent="0.2">
      <c r="A117" s="33">
        <v>3022</v>
      </c>
      <c r="B117" s="34" t="s">
        <v>75</v>
      </c>
      <c r="C117" s="36">
        <v>86827556</v>
      </c>
      <c r="D117" s="36">
        <f>jan!D117</f>
        <v>16084</v>
      </c>
      <c r="E117" s="37">
        <f t="shared" si="14"/>
        <v>5398.3807510569513</v>
      </c>
      <c r="F117" s="38">
        <f t="shared" si="11"/>
        <v>1.1114096407773344</v>
      </c>
      <c r="G117" s="39">
        <f t="shared" si="15"/>
        <v>-324.68586101190323</v>
      </c>
      <c r="H117" s="39">
        <f t="shared" si="12"/>
        <v>0</v>
      </c>
      <c r="I117" s="66">
        <f t="shared" si="16"/>
        <v>-324.68586101190323</v>
      </c>
      <c r="J117" s="81">
        <f t="shared" si="17"/>
        <v>-51.078641073637179</v>
      </c>
      <c r="K117" s="37">
        <f t="shared" si="13"/>
        <v>-375.76450208554041</v>
      </c>
      <c r="L117" s="37">
        <f t="shared" si="19"/>
        <v>-5222247.3885154519</v>
      </c>
      <c r="M117" s="37">
        <f t="shared" si="20"/>
        <v>-6043796.251543832</v>
      </c>
      <c r="N117" s="41">
        <f>jan!M117</f>
        <v>-6913724.5993214324</v>
      </c>
      <c r="O117" s="41">
        <f t="shared" si="18"/>
        <v>869928.3477776004</v>
      </c>
      <c r="P117" s="4"/>
      <c r="Q117" s="63"/>
      <c r="R117" s="4"/>
    </row>
    <row r="118" spans="1:18" s="34" customFormat="1" x14ac:dyDescent="0.2">
      <c r="A118" s="33">
        <v>3023</v>
      </c>
      <c r="B118" s="34" t="s">
        <v>76</v>
      </c>
      <c r="C118" s="36">
        <v>100095207</v>
      </c>
      <c r="D118" s="36">
        <f>jan!D118</f>
        <v>19939</v>
      </c>
      <c r="E118" s="37">
        <f t="shared" si="14"/>
        <v>5020.0715682832642</v>
      </c>
      <c r="F118" s="38">
        <f t="shared" si="11"/>
        <v>1.0335239761089152</v>
      </c>
      <c r="G118" s="39">
        <f t="shared" si="15"/>
        <v>-97.700351347690955</v>
      </c>
      <c r="H118" s="39">
        <f t="shared" si="12"/>
        <v>0</v>
      </c>
      <c r="I118" s="66">
        <f t="shared" si="16"/>
        <v>-97.700351347690955</v>
      </c>
      <c r="J118" s="81">
        <f t="shared" si="17"/>
        <v>-51.078641073637179</v>
      </c>
      <c r="K118" s="37">
        <f t="shared" si="13"/>
        <v>-148.77899242132813</v>
      </c>
      <c r="L118" s="37">
        <f t="shared" si="19"/>
        <v>-1948047.30552161</v>
      </c>
      <c r="M118" s="37">
        <f t="shared" si="20"/>
        <v>-2966504.3298888616</v>
      </c>
      <c r="N118" s="41">
        <f>jan!M118</f>
        <v>-3296192.350377406</v>
      </c>
      <c r="O118" s="41">
        <f t="shared" si="18"/>
        <v>329688.02048854437</v>
      </c>
      <c r="P118" s="4"/>
      <c r="Q118" s="63"/>
      <c r="R118" s="4"/>
    </row>
    <row r="119" spans="1:18" s="34" customFormat="1" x14ac:dyDescent="0.2">
      <c r="A119" s="33">
        <v>3024</v>
      </c>
      <c r="B119" s="34" t="s">
        <v>77</v>
      </c>
      <c r="C119" s="36">
        <v>908836666</v>
      </c>
      <c r="D119" s="36">
        <f>jan!D119</f>
        <v>128982</v>
      </c>
      <c r="E119" s="37">
        <f t="shared" si="14"/>
        <v>7046.2286675660171</v>
      </c>
      <c r="F119" s="38">
        <f t="shared" si="11"/>
        <v>1.4506658261778256</v>
      </c>
      <c r="G119" s="39">
        <f t="shared" si="15"/>
        <v>-1313.3946109173426</v>
      </c>
      <c r="H119" s="39">
        <f t="shared" si="12"/>
        <v>0</v>
      </c>
      <c r="I119" s="66">
        <f t="shared" si="16"/>
        <v>-1313.3946109173426</v>
      </c>
      <c r="J119" s="81">
        <f t="shared" si="17"/>
        <v>-51.078641073637179</v>
      </c>
      <c r="K119" s="37">
        <f t="shared" si="13"/>
        <v>-1364.4732519909796</v>
      </c>
      <c r="L119" s="37">
        <f t="shared" si="19"/>
        <v>-169404263.70534068</v>
      </c>
      <c r="M119" s="37">
        <f t="shared" si="20"/>
        <v>-175992488.98830053</v>
      </c>
      <c r="N119" s="41">
        <f>jan!M119</f>
        <v>-175208539.44770434</v>
      </c>
      <c r="O119" s="41">
        <f t="shared" si="18"/>
        <v>-783949.54059618711</v>
      </c>
      <c r="P119" s="4"/>
      <c r="Q119" s="63"/>
      <c r="R119" s="4"/>
    </row>
    <row r="120" spans="1:18" s="34" customFormat="1" x14ac:dyDescent="0.2">
      <c r="A120" s="33">
        <v>3025</v>
      </c>
      <c r="B120" s="34" t="s">
        <v>78</v>
      </c>
      <c r="C120" s="36">
        <v>574779549</v>
      </c>
      <c r="D120" s="36">
        <f>jan!D120</f>
        <v>96088</v>
      </c>
      <c r="E120" s="37">
        <f t="shared" si="14"/>
        <v>5981.8036487386562</v>
      </c>
      <c r="F120" s="38">
        <f t="shared" si="11"/>
        <v>1.2315237755587205</v>
      </c>
      <c r="G120" s="39">
        <f t="shared" si="15"/>
        <v>-674.73959962092613</v>
      </c>
      <c r="H120" s="39">
        <f t="shared" si="12"/>
        <v>0</v>
      </c>
      <c r="I120" s="66">
        <f t="shared" si="16"/>
        <v>-674.73959962092613</v>
      </c>
      <c r="J120" s="81">
        <f t="shared" si="17"/>
        <v>-51.078641073637179</v>
      </c>
      <c r="K120" s="37">
        <f t="shared" si="13"/>
        <v>-725.81824069456331</v>
      </c>
      <c r="L120" s="37">
        <f t="shared" si="19"/>
        <v>-64834378.648375548</v>
      </c>
      <c r="M120" s="37">
        <f t="shared" si="20"/>
        <v>-69742423.111859202</v>
      </c>
      <c r="N120" s="41">
        <f>jan!M120</f>
        <v>-75417722.28333737</v>
      </c>
      <c r="O120" s="41">
        <f t="shared" si="18"/>
        <v>5675299.1714781672</v>
      </c>
      <c r="P120" s="4"/>
      <c r="Q120" s="63"/>
      <c r="R120" s="4"/>
    </row>
    <row r="121" spans="1:18" s="34" customFormat="1" x14ac:dyDescent="0.2">
      <c r="A121" s="33">
        <v>3026</v>
      </c>
      <c r="B121" s="34" t="s">
        <v>79</v>
      </c>
      <c r="C121" s="36">
        <v>68037591</v>
      </c>
      <c r="D121" s="36">
        <f>jan!D121</f>
        <v>17754</v>
      </c>
      <c r="E121" s="37">
        <f t="shared" si="14"/>
        <v>3832.2401149036837</v>
      </c>
      <c r="F121" s="38">
        <f t="shared" si="11"/>
        <v>0.78897521421468564</v>
      </c>
      <c r="G121" s="39">
        <f t="shared" si="15"/>
        <v>614.99852068005737</v>
      </c>
      <c r="H121" s="39">
        <f t="shared" si="12"/>
        <v>188.74581933540122</v>
      </c>
      <c r="I121" s="66">
        <f t="shared" si="16"/>
        <v>803.74434001545865</v>
      </c>
      <c r="J121" s="81">
        <f t="shared" si="17"/>
        <v>-51.078641073637179</v>
      </c>
      <c r="K121" s="37">
        <f t="shared" si="13"/>
        <v>752.66569894182146</v>
      </c>
      <c r="L121" s="37">
        <f t="shared" si="19"/>
        <v>14269677.012634452</v>
      </c>
      <c r="M121" s="37">
        <f t="shared" si="20"/>
        <v>13362826.819013098</v>
      </c>
      <c r="N121" s="41">
        <f>jan!M121</f>
        <v>10824116.923427334</v>
      </c>
      <c r="O121" s="41">
        <f t="shared" si="18"/>
        <v>2538709.8955857642</v>
      </c>
      <c r="P121" s="4"/>
      <c r="Q121" s="63"/>
      <c r="R121" s="4"/>
    </row>
    <row r="122" spans="1:18" s="34" customFormat="1" x14ac:dyDescent="0.2">
      <c r="A122" s="33">
        <v>3027</v>
      </c>
      <c r="B122" s="34" t="s">
        <v>80</v>
      </c>
      <c r="C122" s="36">
        <v>91595445</v>
      </c>
      <c r="D122" s="36">
        <f>jan!D122</f>
        <v>19024</v>
      </c>
      <c r="E122" s="37">
        <f t="shared" si="14"/>
        <v>4814.7311291000842</v>
      </c>
      <c r="F122" s="38">
        <f t="shared" si="11"/>
        <v>0.99124882837967154</v>
      </c>
      <c r="G122" s="39">
        <f t="shared" si="15"/>
        <v>25.503912162217055</v>
      </c>
      <c r="H122" s="39">
        <f t="shared" si="12"/>
        <v>0</v>
      </c>
      <c r="I122" s="66">
        <f t="shared" si="16"/>
        <v>25.503912162217055</v>
      </c>
      <c r="J122" s="81">
        <f t="shared" si="17"/>
        <v>-51.078641073637179</v>
      </c>
      <c r="K122" s="37">
        <f t="shared" si="13"/>
        <v>-25.574728911420124</v>
      </c>
      <c r="L122" s="37">
        <f t="shared" si="19"/>
        <v>485186.42497401725</v>
      </c>
      <c r="M122" s="37">
        <f t="shared" si="20"/>
        <v>-486533.64281085646</v>
      </c>
      <c r="N122" s="41">
        <f>jan!M122</f>
        <v>-2129691.0258076959</v>
      </c>
      <c r="O122" s="41">
        <f t="shared" si="18"/>
        <v>1643157.3829968395</v>
      </c>
      <c r="P122" s="4"/>
      <c r="Q122" s="63"/>
      <c r="R122" s="4"/>
    </row>
    <row r="123" spans="1:18" s="34" customFormat="1" x14ac:dyDescent="0.2">
      <c r="A123" s="33">
        <v>3028</v>
      </c>
      <c r="B123" s="34" t="s">
        <v>81</v>
      </c>
      <c r="C123" s="36">
        <v>45563119</v>
      </c>
      <c r="D123" s="36">
        <f>jan!D123</f>
        <v>11249</v>
      </c>
      <c r="E123" s="37">
        <f t="shared" si="14"/>
        <v>4050.4150591163657</v>
      </c>
      <c r="F123" s="38">
        <f t="shared" si="11"/>
        <v>0.8338927084700799</v>
      </c>
      <c r="G123" s="39">
        <f t="shared" si="15"/>
        <v>484.09355415244818</v>
      </c>
      <c r="H123" s="39">
        <f t="shared" si="12"/>
        <v>112.38458886096252</v>
      </c>
      <c r="I123" s="66">
        <f t="shared" si="16"/>
        <v>596.47814301341066</v>
      </c>
      <c r="J123" s="81">
        <f t="shared" si="17"/>
        <v>-51.078641073637179</v>
      </c>
      <c r="K123" s="37">
        <f t="shared" si="13"/>
        <v>545.39950193977347</v>
      </c>
      <c r="L123" s="37">
        <f t="shared" si="19"/>
        <v>6709782.6307578562</v>
      </c>
      <c r="M123" s="37">
        <f t="shared" si="20"/>
        <v>6135198.9973205114</v>
      </c>
      <c r="N123" s="41">
        <f>jan!M123</f>
        <v>4475513.282963505</v>
      </c>
      <c r="O123" s="41">
        <f t="shared" si="18"/>
        <v>1659685.7143570064</v>
      </c>
      <c r="P123" s="4"/>
      <c r="Q123" s="63"/>
      <c r="R123" s="4"/>
    </row>
    <row r="124" spans="1:18" s="34" customFormat="1" x14ac:dyDescent="0.2">
      <c r="A124" s="33">
        <v>3029</v>
      </c>
      <c r="B124" s="34" t="s">
        <v>82</v>
      </c>
      <c r="C124" s="36">
        <v>208556944</v>
      </c>
      <c r="D124" s="36">
        <f>jan!D124</f>
        <v>44693</v>
      </c>
      <c r="E124" s="37">
        <f t="shared" si="14"/>
        <v>4666.4342066990357</v>
      </c>
      <c r="F124" s="38">
        <f t="shared" si="11"/>
        <v>0.96071770490864483</v>
      </c>
      <c r="G124" s="39">
        <f t="shared" si="15"/>
        <v>114.48206560284616</v>
      </c>
      <c r="H124" s="39">
        <f t="shared" si="12"/>
        <v>0</v>
      </c>
      <c r="I124" s="66">
        <f t="shared" si="16"/>
        <v>114.48206560284616</v>
      </c>
      <c r="J124" s="81">
        <f t="shared" si="17"/>
        <v>-51.078641073637179</v>
      </c>
      <c r="K124" s="37">
        <f t="shared" si="13"/>
        <v>63.403424529208984</v>
      </c>
      <c r="L124" s="37">
        <f t="shared" si="19"/>
        <v>5116546.9579880033</v>
      </c>
      <c r="M124" s="37">
        <f t="shared" si="20"/>
        <v>2833689.252483937</v>
      </c>
      <c r="N124" s="41">
        <f>jan!M124</f>
        <v>-254393.08086750234</v>
      </c>
      <c r="O124" s="41">
        <f t="shared" si="18"/>
        <v>3088082.3333514393</v>
      </c>
      <c r="P124" s="4"/>
      <c r="Q124" s="63"/>
      <c r="R124" s="4"/>
    </row>
    <row r="125" spans="1:18" s="34" customFormat="1" x14ac:dyDescent="0.2">
      <c r="A125" s="33">
        <v>3030</v>
      </c>
      <c r="B125" s="34" t="s">
        <v>402</v>
      </c>
      <c r="C125" s="36">
        <v>423766442</v>
      </c>
      <c r="D125" s="36">
        <f>jan!D125</f>
        <v>89095</v>
      </c>
      <c r="E125" s="37">
        <f t="shared" si="14"/>
        <v>4756.3437005443629</v>
      </c>
      <c r="F125" s="38">
        <f t="shared" si="11"/>
        <v>0.97922812180310759</v>
      </c>
      <c r="G125" s="39">
        <f t="shared" si="15"/>
        <v>60.53636929564982</v>
      </c>
      <c r="H125" s="39">
        <f t="shared" si="12"/>
        <v>0</v>
      </c>
      <c r="I125" s="66">
        <f t="shared" si="16"/>
        <v>60.53636929564982</v>
      </c>
      <c r="J125" s="81">
        <f t="shared" si="17"/>
        <v>-51.078641073637179</v>
      </c>
      <c r="K125" s="37">
        <f t="shared" si="13"/>
        <v>9.4577282220126406</v>
      </c>
      <c r="L125" s="37">
        <f t="shared" si="19"/>
        <v>5393487.8223959208</v>
      </c>
      <c r="M125" s="37">
        <f t="shared" si="20"/>
        <v>842636.29594021617</v>
      </c>
      <c r="N125" s="41">
        <f>jan!M125</f>
        <v>-5924207.0060521727</v>
      </c>
      <c r="O125" s="41">
        <f t="shared" si="18"/>
        <v>6766843.3019923884</v>
      </c>
      <c r="P125" s="4"/>
      <c r="Q125" s="63"/>
      <c r="R125" s="4"/>
    </row>
    <row r="126" spans="1:18" s="34" customFormat="1" x14ac:dyDescent="0.2">
      <c r="A126" s="33">
        <v>3031</v>
      </c>
      <c r="B126" s="34" t="s">
        <v>83</v>
      </c>
      <c r="C126" s="36">
        <v>127409391</v>
      </c>
      <c r="D126" s="36">
        <f>jan!D126</f>
        <v>24947</v>
      </c>
      <c r="E126" s="37">
        <f t="shared" si="14"/>
        <v>5107.2029101695598</v>
      </c>
      <c r="F126" s="38">
        <f t="shared" si="11"/>
        <v>1.0514624317036478</v>
      </c>
      <c r="G126" s="39">
        <f t="shared" si="15"/>
        <v>-149.97915647946829</v>
      </c>
      <c r="H126" s="39">
        <f t="shared" si="12"/>
        <v>0</v>
      </c>
      <c r="I126" s="66">
        <f t="shared" si="16"/>
        <v>-149.97915647946829</v>
      </c>
      <c r="J126" s="81">
        <f t="shared" si="17"/>
        <v>-51.078641073637179</v>
      </c>
      <c r="K126" s="37">
        <f t="shared" si="13"/>
        <v>-201.05779755310547</v>
      </c>
      <c r="L126" s="37">
        <f t="shared" si="19"/>
        <v>-3741530.0166932954</v>
      </c>
      <c r="M126" s="37">
        <f t="shared" si="20"/>
        <v>-5015788.8755573221</v>
      </c>
      <c r="N126" s="41">
        <f>jan!M126</f>
        <v>-6936422.5519567225</v>
      </c>
      <c r="O126" s="41">
        <f t="shared" si="18"/>
        <v>1920633.6763994005</v>
      </c>
      <c r="P126" s="4"/>
      <c r="Q126" s="63"/>
      <c r="R126" s="4"/>
    </row>
    <row r="127" spans="1:18" s="34" customFormat="1" x14ac:dyDescent="0.2">
      <c r="A127" s="33">
        <v>3032</v>
      </c>
      <c r="B127" s="34" t="s">
        <v>84</v>
      </c>
      <c r="C127" s="36">
        <v>36014414</v>
      </c>
      <c r="D127" s="36">
        <f>jan!D127</f>
        <v>6989</v>
      </c>
      <c r="E127" s="37">
        <f t="shared" si="14"/>
        <v>5153.01387895264</v>
      </c>
      <c r="F127" s="38">
        <f t="shared" si="11"/>
        <v>1.060893917681901</v>
      </c>
      <c r="G127" s="39">
        <f t="shared" si="15"/>
        <v>-177.46573774931639</v>
      </c>
      <c r="H127" s="39">
        <f t="shared" si="12"/>
        <v>0</v>
      </c>
      <c r="I127" s="66">
        <f t="shared" si="16"/>
        <v>-177.46573774931639</v>
      </c>
      <c r="J127" s="81">
        <f t="shared" si="17"/>
        <v>-51.078641073637179</v>
      </c>
      <c r="K127" s="37">
        <f t="shared" si="13"/>
        <v>-228.54437882295358</v>
      </c>
      <c r="L127" s="37">
        <f t="shared" si="19"/>
        <v>-1240308.0411299723</v>
      </c>
      <c r="M127" s="37">
        <f t="shared" si="20"/>
        <v>-1597296.6635936226</v>
      </c>
      <c r="N127" s="41">
        <f>jan!M127</f>
        <v>-2172560.2146641077</v>
      </c>
      <c r="O127" s="41">
        <f t="shared" si="18"/>
        <v>575263.55107048503</v>
      </c>
      <c r="P127" s="4"/>
      <c r="Q127" s="63"/>
      <c r="R127" s="4"/>
    </row>
    <row r="128" spans="1:18" s="34" customFormat="1" x14ac:dyDescent="0.2">
      <c r="A128" s="33">
        <v>3033</v>
      </c>
      <c r="B128" s="34" t="s">
        <v>85</v>
      </c>
      <c r="C128" s="36">
        <v>183294239</v>
      </c>
      <c r="D128" s="36">
        <f>jan!D128</f>
        <v>41565</v>
      </c>
      <c r="E128" s="37">
        <f t="shared" si="14"/>
        <v>4409.8217009503187</v>
      </c>
      <c r="F128" s="38">
        <f t="shared" si="11"/>
        <v>0.90788674948236936</v>
      </c>
      <c r="G128" s="39">
        <f t="shared" si="15"/>
        <v>268.44956905207636</v>
      </c>
      <c r="H128" s="39">
        <f t="shared" si="12"/>
        <v>0</v>
      </c>
      <c r="I128" s="66">
        <f t="shared" si="16"/>
        <v>268.44956905207636</v>
      </c>
      <c r="J128" s="81">
        <f t="shared" si="17"/>
        <v>-51.078641073637179</v>
      </c>
      <c r="K128" s="37">
        <f t="shared" si="13"/>
        <v>217.37092797843917</v>
      </c>
      <c r="L128" s="37">
        <f t="shared" si="19"/>
        <v>11158106.337649554</v>
      </c>
      <c r="M128" s="37">
        <f t="shared" si="20"/>
        <v>9035022.6214238238</v>
      </c>
      <c r="N128" s="41">
        <f>jan!M128</f>
        <v>6534749.0888090376</v>
      </c>
      <c r="O128" s="41">
        <f t="shared" si="18"/>
        <v>2500273.5326147862</v>
      </c>
      <c r="P128" s="4"/>
      <c r="Q128" s="63"/>
      <c r="R128" s="4"/>
    </row>
    <row r="129" spans="1:18" s="34" customFormat="1" x14ac:dyDescent="0.2">
      <c r="A129" s="33">
        <v>3034</v>
      </c>
      <c r="B129" s="34" t="s">
        <v>86</v>
      </c>
      <c r="C129" s="36">
        <v>94545628</v>
      </c>
      <c r="D129" s="36">
        <f>jan!D129</f>
        <v>23898</v>
      </c>
      <c r="E129" s="37">
        <f t="shared" si="14"/>
        <v>3956.2150807598964</v>
      </c>
      <c r="F129" s="38">
        <f t="shared" si="11"/>
        <v>0.81449897376807734</v>
      </c>
      <c r="G129" s="39">
        <f t="shared" si="15"/>
        <v>540.6135411663297</v>
      </c>
      <c r="H129" s="39">
        <f t="shared" si="12"/>
        <v>145.35458128572677</v>
      </c>
      <c r="I129" s="66">
        <f t="shared" si="16"/>
        <v>685.96812245205649</v>
      </c>
      <c r="J129" s="81">
        <f t="shared" si="17"/>
        <v>-51.078641073637179</v>
      </c>
      <c r="K129" s="37">
        <f t="shared" si="13"/>
        <v>634.8894813784193</v>
      </c>
      <c r="L129" s="37">
        <f t="shared" si="19"/>
        <v>16393266.190359246</v>
      </c>
      <c r="M129" s="37">
        <f t="shared" si="20"/>
        <v>15172588.825981464</v>
      </c>
      <c r="N129" s="41">
        <f>jan!M129</f>
        <v>14772637.84162253</v>
      </c>
      <c r="O129" s="41">
        <f t="shared" si="18"/>
        <v>399950.98435893469</v>
      </c>
      <c r="P129" s="4"/>
      <c r="Q129" s="63"/>
      <c r="R129" s="4"/>
    </row>
    <row r="130" spans="1:18" s="34" customFormat="1" x14ac:dyDescent="0.2">
      <c r="A130" s="33">
        <v>3035</v>
      </c>
      <c r="B130" s="34" t="s">
        <v>87</v>
      </c>
      <c r="C130" s="36">
        <v>104221897</v>
      </c>
      <c r="D130" s="36">
        <f>jan!D130</f>
        <v>26716</v>
      </c>
      <c r="E130" s="37">
        <f t="shared" si="14"/>
        <v>3901.1040949243898</v>
      </c>
      <c r="F130" s="38">
        <f t="shared" si="11"/>
        <v>0.80315281576350661</v>
      </c>
      <c r="G130" s="39">
        <f t="shared" si="15"/>
        <v>573.68013266763376</v>
      </c>
      <c r="H130" s="39">
        <f t="shared" si="12"/>
        <v>164.64342632815408</v>
      </c>
      <c r="I130" s="66">
        <f t="shared" si="16"/>
        <v>738.32355899578783</v>
      </c>
      <c r="J130" s="81">
        <f t="shared" si="17"/>
        <v>-51.078641073637179</v>
      </c>
      <c r="K130" s="37">
        <f t="shared" si="13"/>
        <v>687.24491792215065</v>
      </c>
      <c r="L130" s="37">
        <f t="shared" si="19"/>
        <v>19725052.202131469</v>
      </c>
      <c r="M130" s="37">
        <f t="shared" si="20"/>
        <v>18360435.227208178</v>
      </c>
      <c r="N130" s="41">
        <f>jan!M130</f>
        <v>14825644.023486797</v>
      </c>
      <c r="O130" s="41">
        <f t="shared" si="18"/>
        <v>3534791.2037213817</v>
      </c>
      <c r="P130" s="4"/>
      <c r="Q130" s="63"/>
      <c r="R130" s="4"/>
    </row>
    <row r="131" spans="1:18" s="34" customFormat="1" x14ac:dyDescent="0.2">
      <c r="A131" s="33">
        <v>3036</v>
      </c>
      <c r="B131" s="34" t="s">
        <v>88</v>
      </c>
      <c r="C131" s="36">
        <v>60696725</v>
      </c>
      <c r="D131" s="36">
        <f>jan!D131</f>
        <v>15074</v>
      </c>
      <c r="E131" s="37">
        <f t="shared" si="14"/>
        <v>4026.5838529919065</v>
      </c>
      <c r="F131" s="38">
        <f t="shared" si="11"/>
        <v>0.82898637943189746</v>
      </c>
      <c r="G131" s="39">
        <f t="shared" si="15"/>
        <v>498.39227782712368</v>
      </c>
      <c r="H131" s="39">
        <f t="shared" si="12"/>
        <v>120.72551100452323</v>
      </c>
      <c r="I131" s="66">
        <f t="shared" si="16"/>
        <v>619.11778883164686</v>
      </c>
      <c r="J131" s="81">
        <f t="shared" si="17"/>
        <v>-51.078641073637179</v>
      </c>
      <c r="K131" s="37">
        <f t="shared" si="13"/>
        <v>568.03914775800968</v>
      </c>
      <c r="L131" s="37">
        <f t="shared" si="19"/>
        <v>9332581.5488482453</v>
      </c>
      <c r="M131" s="37">
        <f t="shared" si="20"/>
        <v>8562622.1133042388</v>
      </c>
      <c r="N131" s="41">
        <f>jan!M131</f>
        <v>6675973.1585244779</v>
      </c>
      <c r="O131" s="41">
        <f t="shared" si="18"/>
        <v>1886648.9547797609</v>
      </c>
      <c r="P131" s="4"/>
      <c r="Q131" s="63"/>
      <c r="R131" s="4"/>
    </row>
    <row r="132" spans="1:18" s="34" customFormat="1" x14ac:dyDescent="0.2">
      <c r="A132" s="33">
        <v>3037</v>
      </c>
      <c r="B132" s="34" t="s">
        <v>89</v>
      </c>
      <c r="C132" s="36">
        <v>10120838</v>
      </c>
      <c r="D132" s="36">
        <f>jan!D132</f>
        <v>2905</v>
      </c>
      <c r="E132" s="37">
        <f t="shared" si="14"/>
        <v>3483.9373493975904</v>
      </c>
      <c r="F132" s="38">
        <f t="shared" si="11"/>
        <v>0.71726722077293226</v>
      </c>
      <c r="G132" s="39">
        <f t="shared" si="15"/>
        <v>823.98017998371336</v>
      </c>
      <c r="H132" s="39">
        <f t="shared" si="12"/>
        <v>310.65178726253384</v>
      </c>
      <c r="I132" s="66">
        <f t="shared" si="16"/>
        <v>1134.6319672462473</v>
      </c>
      <c r="J132" s="81">
        <f t="shared" si="17"/>
        <v>-51.078641073637179</v>
      </c>
      <c r="K132" s="37">
        <f t="shared" si="13"/>
        <v>1083.5533261726102</v>
      </c>
      <c r="L132" s="37">
        <f t="shared" si="19"/>
        <v>3296105.8648503483</v>
      </c>
      <c r="M132" s="37">
        <f t="shared" si="20"/>
        <v>3147722.4125314327</v>
      </c>
      <c r="N132" s="41">
        <f>jan!M132</f>
        <v>2725677.4458182049</v>
      </c>
      <c r="O132" s="41">
        <f t="shared" si="18"/>
        <v>422044.9667132278</v>
      </c>
      <c r="P132" s="4"/>
      <c r="Q132" s="63"/>
      <c r="R132" s="4"/>
    </row>
    <row r="133" spans="1:18" s="34" customFormat="1" x14ac:dyDescent="0.2">
      <c r="A133" s="33">
        <v>3038</v>
      </c>
      <c r="B133" s="34" t="s">
        <v>141</v>
      </c>
      <c r="C133" s="36">
        <v>34995570</v>
      </c>
      <c r="D133" s="36">
        <f>jan!D133</f>
        <v>6859</v>
      </c>
      <c r="E133" s="37">
        <f t="shared" si="14"/>
        <v>5102.1387957428196</v>
      </c>
      <c r="F133" s="38">
        <f t="shared" si="11"/>
        <v>1.0504198402571707</v>
      </c>
      <c r="G133" s="39">
        <f t="shared" si="15"/>
        <v>-146.94068782342418</v>
      </c>
      <c r="H133" s="39">
        <f t="shared" si="12"/>
        <v>0</v>
      </c>
      <c r="I133" s="66">
        <f t="shared" si="16"/>
        <v>-146.94068782342418</v>
      </c>
      <c r="J133" s="81">
        <f t="shared" si="17"/>
        <v>-51.078641073637179</v>
      </c>
      <c r="K133" s="37">
        <f t="shared" si="13"/>
        <v>-198.01932889706137</v>
      </c>
      <c r="L133" s="37">
        <f t="shared" si="19"/>
        <v>-1007866.1777808665</v>
      </c>
      <c r="M133" s="37">
        <f t="shared" si="20"/>
        <v>-1358214.5769049439</v>
      </c>
      <c r="N133" s="41">
        <f>jan!M133</f>
        <v>-1987794.9794793415</v>
      </c>
      <c r="O133" s="41">
        <f t="shared" si="18"/>
        <v>629580.40257439762</v>
      </c>
      <c r="P133" s="4"/>
      <c r="Q133" s="63"/>
      <c r="R133" s="4"/>
    </row>
    <row r="134" spans="1:18" s="34" customFormat="1" x14ac:dyDescent="0.2">
      <c r="A134" s="33">
        <v>3039</v>
      </c>
      <c r="B134" s="34" t="s">
        <v>142</v>
      </c>
      <c r="C134" s="36">
        <v>5285512</v>
      </c>
      <c r="D134" s="36">
        <f>jan!D134</f>
        <v>1057</v>
      </c>
      <c r="E134" s="37">
        <f t="shared" si="14"/>
        <v>5000.484389782403</v>
      </c>
      <c r="F134" s="38">
        <f t="shared" si="11"/>
        <v>1.0294914004116154</v>
      </c>
      <c r="G134" s="39">
        <f t="shared" si="15"/>
        <v>-85.948044247174224</v>
      </c>
      <c r="H134" s="39">
        <f t="shared" si="12"/>
        <v>0</v>
      </c>
      <c r="I134" s="66">
        <f t="shared" si="16"/>
        <v>-85.948044247174224</v>
      </c>
      <c r="J134" s="81">
        <f t="shared" si="17"/>
        <v>-51.078641073637179</v>
      </c>
      <c r="K134" s="37">
        <f t="shared" si="13"/>
        <v>-137.0266853208114</v>
      </c>
      <c r="L134" s="37">
        <f t="shared" si="19"/>
        <v>-90847.082769263157</v>
      </c>
      <c r="M134" s="37">
        <f t="shared" si="20"/>
        <v>-144837.20638409763</v>
      </c>
      <c r="N134" s="41">
        <f>jan!M134</f>
        <v>-219369.74761767947</v>
      </c>
      <c r="O134" s="41">
        <f t="shared" si="18"/>
        <v>74532.54123358184</v>
      </c>
      <c r="P134" s="4"/>
      <c r="Q134" s="63"/>
      <c r="R134" s="4"/>
    </row>
    <row r="135" spans="1:18" s="34" customFormat="1" x14ac:dyDescent="0.2">
      <c r="A135" s="33">
        <v>3040</v>
      </c>
      <c r="B135" s="34" t="s">
        <v>403</v>
      </c>
      <c r="C135" s="36">
        <v>16379529</v>
      </c>
      <c r="D135" s="36">
        <f>jan!D135</f>
        <v>3273</v>
      </c>
      <c r="E135" s="37">
        <f t="shared" si="14"/>
        <v>5004.4390467461044</v>
      </c>
      <c r="F135" s="38">
        <f t="shared" si="11"/>
        <v>1.0303055786028377</v>
      </c>
      <c r="G135" s="39">
        <f t="shared" si="15"/>
        <v>-88.320838425395053</v>
      </c>
      <c r="H135" s="39">
        <f t="shared" si="12"/>
        <v>0</v>
      </c>
      <c r="I135" s="66">
        <f t="shared" si="16"/>
        <v>-88.320838425395053</v>
      </c>
      <c r="J135" s="81">
        <f t="shared" si="17"/>
        <v>-51.078641073637179</v>
      </c>
      <c r="K135" s="37">
        <f t="shared" si="13"/>
        <v>-139.39947949903222</v>
      </c>
      <c r="L135" s="37">
        <f t="shared" si="19"/>
        <v>-289074.10416631802</v>
      </c>
      <c r="M135" s="37">
        <f t="shared" si="20"/>
        <v>-456254.49640033249</v>
      </c>
      <c r="N135" s="41">
        <f>jan!M135</f>
        <v>-100366.43969031803</v>
      </c>
      <c r="O135" s="41">
        <f t="shared" si="18"/>
        <v>-355888.05671001447</v>
      </c>
      <c r="P135" s="4"/>
      <c r="Q135" s="63"/>
      <c r="R135" s="4"/>
    </row>
    <row r="136" spans="1:18" s="34" customFormat="1" x14ac:dyDescent="0.2">
      <c r="A136" s="33">
        <v>3041</v>
      </c>
      <c r="B136" s="34" t="s">
        <v>143</v>
      </c>
      <c r="C136" s="36">
        <v>22178621</v>
      </c>
      <c r="D136" s="36">
        <f>jan!D136</f>
        <v>4667</v>
      </c>
      <c r="E136" s="37">
        <f t="shared" si="14"/>
        <v>4752.2221984143989</v>
      </c>
      <c r="F136" s="38">
        <f t="shared" ref="F136:F199" si="21">IF(ISNUMBER(C136),E136/E$365,"")</f>
        <v>0.97837959380685058</v>
      </c>
      <c r="G136" s="39">
        <f t="shared" si="15"/>
        <v>63.009270573628235</v>
      </c>
      <c r="H136" s="39">
        <f t="shared" ref="H136:H199" si="22">IF(E136&gt;=E$365*0.9,0,IF(E136&lt;0.9*E$365,(E$365*0.9-E136)*0.35))</f>
        <v>0</v>
      </c>
      <c r="I136" s="66">
        <f t="shared" si="16"/>
        <v>63.009270573628235</v>
      </c>
      <c r="J136" s="81">
        <f t="shared" si="17"/>
        <v>-51.078641073637179</v>
      </c>
      <c r="K136" s="37">
        <f t="shared" ref="K136:K199" si="23">I136+J136</f>
        <v>11.930629499991056</v>
      </c>
      <c r="L136" s="37">
        <f t="shared" si="19"/>
        <v>294064.26576712297</v>
      </c>
      <c r="M136" s="37">
        <f t="shared" si="20"/>
        <v>55680.247876458263</v>
      </c>
      <c r="N136" s="41">
        <f>jan!M136</f>
        <v>427553.33686687751</v>
      </c>
      <c r="O136" s="41">
        <f t="shared" si="18"/>
        <v>-371873.08899041923</v>
      </c>
      <c r="P136" s="4"/>
      <c r="Q136" s="63"/>
      <c r="R136" s="4"/>
    </row>
    <row r="137" spans="1:18" s="34" customFormat="1" x14ac:dyDescent="0.2">
      <c r="A137" s="33">
        <v>3042</v>
      </c>
      <c r="B137" s="34" t="s">
        <v>144</v>
      </c>
      <c r="C137" s="36">
        <v>13329842</v>
      </c>
      <c r="D137" s="36">
        <f>jan!D137</f>
        <v>2611</v>
      </c>
      <c r="E137" s="37">
        <f t="shared" ref="E137:E200" si="24">(C137)/D137</f>
        <v>5105.2631175794713</v>
      </c>
      <c r="F137" s="38">
        <f t="shared" si="21"/>
        <v>1.051063070434936</v>
      </c>
      <c r="G137" s="39">
        <f t="shared" ref="G137:G200" si="25">(E$365-E137)*0.6</f>
        <v>-148.81528092541521</v>
      </c>
      <c r="H137" s="39">
        <f t="shared" si="22"/>
        <v>0</v>
      </c>
      <c r="I137" s="66">
        <f t="shared" ref="I137:I200" si="26">G137+H137</f>
        <v>-148.81528092541521</v>
      </c>
      <c r="J137" s="81">
        <f t="shared" ref="J137:J200" si="27">I$367</f>
        <v>-51.078641073637179</v>
      </c>
      <c r="K137" s="37">
        <f t="shared" si="23"/>
        <v>-199.8939219990524</v>
      </c>
      <c r="L137" s="37">
        <f t="shared" si="19"/>
        <v>-388556.69849625911</v>
      </c>
      <c r="M137" s="37">
        <f t="shared" si="20"/>
        <v>-521923.03033952578</v>
      </c>
      <c r="N137" s="41">
        <f>jan!M137</f>
        <v>-53181.475903274397</v>
      </c>
      <c r="O137" s="41">
        <f t="shared" ref="O137:O200" si="28">M137-N137</f>
        <v>-468741.5544362514</v>
      </c>
      <c r="P137" s="4"/>
      <c r="Q137" s="63"/>
      <c r="R137" s="4"/>
    </row>
    <row r="138" spans="1:18" s="34" customFormat="1" x14ac:dyDescent="0.2">
      <c r="A138" s="33">
        <v>3043</v>
      </c>
      <c r="B138" s="34" t="s">
        <v>145</v>
      </c>
      <c r="C138" s="36">
        <v>22242316</v>
      </c>
      <c r="D138" s="36">
        <f>jan!D138</f>
        <v>4650</v>
      </c>
      <c r="E138" s="37">
        <f t="shared" si="24"/>
        <v>4783.2937634408599</v>
      </c>
      <c r="F138" s="38">
        <f t="shared" si="21"/>
        <v>0.98477655588065161</v>
      </c>
      <c r="G138" s="39">
        <f t="shared" si="25"/>
        <v>44.366331557751614</v>
      </c>
      <c r="H138" s="39">
        <f t="shared" si="22"/>
        <v>0</v>
      </c>
      <c r="I138" s="66">
        <f t="shared" si="26"/>
        <v>44.366331557751614</v>
      </c>
      <c r="J138" s="81">
        <f t="shared" si="27"/>
        <v>-51.078641073637179</v>
      </c>
      <c r="K138" s="37">
        <f t="shared" si="23"/>
        <v>-6.7123095158855648</v>
      </c>
      <c r="L138" s="37">
        <f t="shared" ref="L138:L201" si="29">(I138*D138)</f>
        <v>206303.441743545</v>
      </c>
      <c r="M138" s="37">
        <f t="shared" ref="M138:M201" si="30">(K138*D138)</f>
        <v>-31212.239248867878</v>
      </c>
      <c r="N138" s="41">
        <f>jan!M138</f>
        <v>974051.20300642424</v>
      </c>
      <c r="O138" s="41">
        <f t="shared" si="28"/>
        <v>-1005263.4422552921</v>
      </c>
      <c r="P138" s="4"/>
      <c r="Q138" s="63"/>
      <c r="R138" s="4"/>
    </row>
    <row r="139" spans="1:18" s="34" customFormat="1" x14ac:dyDescent="0.2">
      <c r="A139" s="33">
        <v>3044</v>
      </c>
      <c r="B139" s="34" t="s">
        <v>146</v>
      </c>
      <c r="C139" s="36">
        <v>26021638</v>
      </c>
      <c r="D139" s="36">
        <f>jan!D139</f>
        <v>4504</v>
      </c>
      <c r="E139" s="37">
        <f t="shared" si="24"/>
        <v>5777.4507104795739</v>
      </c>
      <c r="F139" s="38">
        <f t="shared" si="21"/>
        <v>1.1894519328755508</v>
      </c>
      <c r="G139" s="39">
        <f t="shared" si="25"/>
        <v>-552.12783666547671</v>
      </c>
      <c r="H139" s="39">
        <f t="shared" si="22"/>
        <v>0</v>
      </c>
      <c r="I139" s="66">
        <f t="shared" si="26"/>
        <v>-552.12783666547671</v>
      </c>
      <c r="J139" s="81">
        <f t="shared" si="27"/>
        <v>-51.078641073637179</v>
      </c>
      <c r="K139" s="37">
        <f t="shared" si="23"/>
        <v>-603.20647773911389</v>
      </c>
      <c r="L139" s="37">
        <f t="shared" si="29"/>
        <v>-2486783.776341307</v>
      </c>
      <c r="M139" s="37">
        <f t="shared" si="30"/>
        <v>-2716841.9757369692</v>
      </c>
      <c r="N139" s="41">
        <f>jan!M139</f>
        <v>-1258671.1113245301</v>
      </c>
      <c r="O139" s="41">
        <f t="shared" si="28"/>
        <v>-1458170.8644124391</v>
      </c>
      <c r="P139" s="4"/>
      <c r="Q139" s="63"/>
      <c r="R139" s="4"/>
    </row>
    <row r="140" spans="1:18" s="34" customFormat="1" x14ac:dyDescent="0.2">
      <c r="A140" s="33">
        <v>3045</v>
      </c>
      <c r="B140" s="34" t="s">
        <v>147</v>
      </c>
      <c r="C140" s="36">
        <v>16193293</v>
      </c>
      <c r="D140" s="36">
        <f>jan!D140</f>
        <v>3492</v>
      </c>
      <c r="E140" s="37">
        <f t="shared" si="24"/>
        <v>4637.2545819014895</v>
      </c>
      <c r="F140" s="38">
        <f t="shared" si="21"/>
        <v>0.95471025233911111</v>
      </c>
      <c r="G140" s="39">
        <f t="shared" si="25"/>
        <v>131.9898404813739</v>
      </c>
      <c r="H140" s="39">
        <f t="shared" si="22"/>
        <v>0</v>
      </c>
      <c r="I140" s="66">
        <f t="shared" si="26"/>
        <v>131.9898404813739</v>
      </c>
      <c r="J140" s="81">
        <f t="shared" si="27"/>
        <v>-51.078641073637179</v>
      </c>
      <c r="K140" s="37">
        <f t="shared" si="23"/>
        <v>80.911199407736717</v>
      </c>
      <c r="L140" s="37">
        <f t="shared" si="29"/>
        <v>460908.52296095766</v>
      </c>
      <c r="M140" s="37">
        <f t="shared" si="30"/>
        <v>282541.90833181661</v>
      </c>
      <c r="N140" s="41">
        <f>jan!M140</f>
        <v>244424.93180611377</v>
      </c>
      <c r="O140" s="41">
        <f t="shared" si="28"/>
        <v>38116.976525702834</v>
      </c>
      <c r="P140" s="4"/>
      <c r="Q140" s="63"/>
      <c r="R140" s="4"/>
    </row>
    <row r="141" spans="1:18" s="34" customFormat="1" x14ac:dyDescent="0.2">
      <c r="A141" s="33">
        <v>3046</v>
      </c>
      <c r="B141" s="34" t="s">
        <v>148</v>
      </c>
      <c r="C141" s="36">
        <v>13026674</v>
      </c>
      <c r="D141" s="36">
        <f>jan!D141</f>
        <v>2189</v>
      </c>
      <c r="E141" s="37">
        <f t="shared" si="24"/>
        <v>5950.9703060758338</v>
      </c>
      <c r="F141" s="38">
        <f t="shared" si="21"/>
        <v>1.2251758583085075</v>
      </c>
      <c r="G141" s="39">
        <f t="shared" si="25"/>
        <v>-656.23959402323271</v>
      </c>
      <c r="H141" s="39">
        <f t="shared" si="22"/>
        <v>0</v>
      </c>
      <c r="I141" s="66">
        <f t="shared" si="26"/>
        <v>-656.23959402323271</v>
      </c>
      <c r="J141" s="81">
        <f t="shared" si="27"/>
        <v>-51.078641073637179</v>
      </c>
      <c r="K141" s="37">
        <f t="shared" si="23"/>
        <v>-707.3182350968699</v>
      </c>
      <c r="L141" s="37">
        <f t="shared" si="29"/>
        <v>-1436508.4713168563</v>
      </c>
      <c r="M141" s="37">
        <f t="shared" si="30"/>
        <v>-1548319.6166270482</v>
      </c>
      <c r="N141" s="41">
        <f>jan!M141</f>
        <v>-1536203.0693804168</v>
      </c>
      <c r="O141" s="41">
        <f t="shared" si="28"/>
        <v>-12116.547246631468</v>
      </c>
      <c r="P141" s="4"/>
      <c r="Q141" s="63"/>
      <c r="R141" s="4"/>
    </row>
    <row r="142" spans="1:18" s="34" customFormat="1" x14ac:dyDescent="0.2">
      <c r="A142" s="33">
        <v>3047</v>
      </c>
      <c r="B142" s="34" t="s">
        <v>149</v>
      </c>
      <c r="C142" s="36">
        <v>54190659</v>
      </c>
      <c r="D142" s="36">
        <f>jan!D142</f>
        <v>14273</v>
      </c>
      <c r="E142" s="37">
        <f t="shared" si="24"/>
        <v>3796.7252154417433</v>
      </c>
      <c r="F142" s="38">
        <f t="shared" si="21"/>
        <v>0.78166346584541579</v>
      </c>
      <c r="G142" s="39">
        <f t="shared" si="25"/>
        <v>636.30746035722154</v>
      </c>
      <c r="H142" s="39">
        <f t="shared" si="22"/>
        <v>201.17603414708034</v>
      </c>
      <c r="I142" s="66">
        <f t="shared" si="26"/>
        <v>837.48349450430192</v>
      </c>
      <c r="J142" s="81">
        <f t="shared" si="27"/>
        <v>-51.078641073637179</v>
      </c>
      <c r="K142" s="37">
        <f t="shared" si="23"/>
        <v>786.40485343066473</v>
      </c>
      <c r="L142" s="37">
        <f t="shared" si="29"/>
        <v>11953401.917059902</v>
      </c>
      <c r="M142" s="37">
        <f t="shared" si="30"/>
        <v>11224356.473015878</v>
      </c>
      <c r="N142" s="41">
        <f>jan!M142</f>
        <v>9141246.1524658259</v>
      </c>
      <c r="O142" s="41">
        <f t="shared" si="28"/>
        <v>2083110.3205500524</v>
      </c>
      <c r="P142" s="4"/>
      <c r="Q142" s="63"/>
      <c r="R142" s="4"/>
    </row>
    <row r="143" spans="1:18" s="34" customFormat="1" x14ac:dyDescent="0.2">
      <c r="A143" s="33">
        <v>3048</v>
      </c>
      <c r="B143" s="34" t="s">
        <v>150</v>
      </c>
      <c r="C143" s="36">
        <v>88492018</v>
      </c>
      <c r="D143" s="36">
        <f>jan!D143</f>
        <v>20044</v>
      </c>
      <c r="E143" s="37">
        <f t="shared" si="24"/>
        <v>4414.888146078627</v>
      </c>
      <c r="F143" s="38">
        <f t="shared" si="21"/>
        <v>0.90892982076980466</v>
      </c>
      <c r="G143" s="39">
        <f t="shared" si="25"/>
        <v>265.40970197509142</v>
      </c>
      <c r="H143" s="39">
        <f t="shared" si="22"/>
        <v>0</v>
      </c>
      <c r="I143" s="66">
        <f t="shared" si="26"/>
        <v>265.40970197509142</v>
      </c>
      <c r="J143" s="81">
        <f t="shared" si="27"/>
        <v>-51.078641073637179</v>
      </c>
      <c r="K143" s="37">
        <f t="shared" si="23"/>
        <v>214.33106090145424</v>
      </c>
      <c r="L143" s="37">
        <f t="shared" si="29"/>
        <v>5319872.0663887328</v>
      </c>
      <c r="M143" s="37">
        <f t="shared" si="30"/>
        <v>4296051.7847087486</v>
      </c>
      <c r="N143" s="41">
        <f>jan!M143</f>
        <v>2975946.2058195188</v>
      </c>
      <c r="O143" s="41">
        <f t="shared" si="28"/>
        <v>1320105.5788892298</v>
      </c>
      <c r="P143" s="4"/>
      <c r="Q143" s="63"/>
      <c r="R143" s="4"/>
    </row>
    <row r="144" spans="1:18" s="34" customFormat="1" x14ac:dyDescent="0.2">
      <c r="A144" s="33">
        <v>3049</v>
      </c>
      <c r="B144" s="34" t="s">
        <v>151</v>
      </c>
      <c r="C144" s="36">
        <v>141455088</v>
      </c>
      <c r="D144" s="36">
        <f>jan!D144</f>
        <v>27584</v>
      </c>
      <c r="E144" s="37">
        <f t="shared" si="24"/>
        <v>5128.157192575406</v>
      </c>
      <c r="F144" s="38">
        <f t="shared" si="21"/>
        <v>1.0557764644766916</v>
      </c>
      <c r="G144" s="39">
        <f t="shared" si="25"/>
        <v>-162.55172592297603</v>
      </c>
      <c r="H144" s="39">
        <f t="shared" si="22"/>
        <v>0</v>
      </c>
      <c r="I144" s="66">
        <f t="shared" si="26"/>
        <v>-162.55172592297603</v>
      </c>
      <c r="J144" s="81">
        <f t="shared" si="27"/>
        <v>-51.078641073637179</v>
      </c>
      <c r="K144" s="37">
        <f t="shared" si="23"/>
        <v>-213.63036699661322</v>
      </c>
      <c r="L144" s="37">
        <f t="shared" si="29"/>
        <v>-4483826.8078593705</v>
      </c>
      <c r="M144" s="37">
        <f t="shared" si="30"/>
        <v>-5892780.0432345793</v>
      </c>
      <c r="N144" s="41">
        <f>jan!M144</f>
        <v>-7612338.6348969508</v>
      </c>
      <c r="O144" s="41">
        <f t="shared" si="28"/>
        <v>1719558.5916623715</v>
      </c>
      <c r="P144" s="4"/>
      <c r="Q144" s="63"/>
      <c r="R144" s="4"/>
    </row>
    <row r="145" spans="1:18" s="34" customFormat="1" x14ac:dyDescent="0.2">
      <c r="A145" s="33">
        <v>3050</v>
      </c>
      <c r="B145" s="34" t="s">
        <v>152</v>
      </c>
      <c r="C145" s="36">
        <v>12488780</v>
      </c>
      <c r="D145" s="36">
        <f>jan!D145</f>
        <v>2720</v>
      </c>
      <c r="E145" s="37">
        <f t="shared" si="24"/>
        <v>4591.463235294118</v>
      </c>
      <c r="F145" s="38">
        <f t="shared" si="21"/>
        <v>0.94528280614172222</v>
      </c>
      <c r="G145" s="39">
        <f t="shared" si="25"/>
        <v>159.46464844579677</v>
      </c>
      <c r="H145" s="39">
        <f t="shared" si="22"/>
        <v>0</v>
      </c>
      <c r="I145" s="66">
        <f t="shared" si="26"/>
        <v>159.46464844579677</v>
      </c>
      <c r="J145" s="81">
        <f t="shared" si="27"/>
        <v>-51.078641073637179</v>
      </c>
      <c r="K145" s="37">
        <f t="shared" si="23"/>
        <v>108.38600737215958</v>
      </c>
      <c r="L145" s="37">
        <f t="shared" si="29"/>
        <v>433743.84377256723</v>
      </c>
      <c r="M145" s="37">
        <f t="shared" si="30"/>
        <v>294809.94005227409</v>
      </c>
      <c r="N145" s="41">
        <f>jan!M145</f>
        <v>471669.41767257522</v>
      </c>
      <c r="O145" s="41">
        <f t="shared" si="28"/>
        <v>-176859.47762030113</v>
      </c>
      <c r="P145" s="4"/>
      <c r="Q145" s="63"/>
      <c r="R145" s="4"/>
    </row>
    <row r="146" spans="1:18" s="34" customFormat="1" x14ac:dyDescent="0.2">
      <c r="A146" s="33">
        <v>3051</v>
      </c>
      <c r="B146" s="34" t="s">
        <v>153</v>
      </c>
      <c r="C146" s="36">
        <v>5299320</v>
      </c>
      <c r="D146" s="36">
        <f>jan!D146</f>
        <v>1370</v>
      </c>
      <c r="E146" s="37">
        <f t="shared" si="24"/>
        <v>3868.1167883211679</v>
      </c>
      <c r="F146" s="38">
        <f t="shared" si="21"/>
        <v>0.79636144400357278</v>
      </c>
      <c r="G146" s="39">
        <f t="shared" si="25"/>
        <v>593.47251662956683</v>
      </c>
      <c r="H146" s="39">
        <f t="shared" si="22"/>
        <v>176.18898363928176</v>
      </c>
      <c r="I146" s="66">
        <f t="shared" si="26"/>
        <v>769.66150026884861</v>
      </c>
      <c r="J146" s="81">
        <f t="shared" si="27"/>
        <v>-51.078641073637179</v>
      </c>
      <c r="K146" s="37">
        <f t="shared" si="23"/>
        <v>718.58285919521143</v>
      </c>
      <c r="L146" s="37">
        <f t="shared" si="29"/>
        <v>1054436.2553683226</v>
      </c>
      <c r="M146" s="37">
        <f t="shared" si="30"/>
        <v>984458.51709743962</v>
      </c>
      <c r="N146" s="41">
        <f>jan!M146</f>
        <v>835969.09157347342</v>
      </c>
      <c r="O146" s="41">
        <f t="shared" si="28"/>
        <v>148489.4255239662</v>
      </c>
      <c r="P146" s="4"/>
      <c r="Q146" s="63"/>
      <c r="R146" s="4"/>
    </row>
    <row r="147" spans="1:18" s="34" customFormat="1" x14ac:dyDescent="0.2">
      <c r="A147" s="33">
        <v>3052</v>
      </c>
      <c r="B147" s="34" t="s">
        <v>154</v>
      </c>
      <c r="C147" s="36">
        <v>20675772</v>
      </c>
      <c r="D147" s="36">
        <f>jan!D147</f>
        <v>2455</v>
      </c>
      <c r="E147" s="37">
        <f t="shared" si="24"/>
        <v>8421.9030549898162</v>
      </c>
      <c r="F147" s="38">
        <f t="shared" si="21"/>
        <v>1.7338873785764615</v>
      </c>
      <c r="G147" s="39">
        <f t="shared" si="25"/>
        <v>-2138.7992433716222</v>
      </c>
      <c r="H147" s="39">
        <f t="shared" si="22"/>
        <v>0</v>
      </c>
      <c r="I147" s="66">
        <f t="shared" si="26"/>
        <v>-2138.7992433716222</v>
      </c>
      <c r="J147" s="81">
        <f t="shared" si="27"/>
        <v>-51.078641073637179</v>
      </c>
      <c r="K147" s="37">
        <f t="shared" si="23"/>
        <v>-2189.8778844452595</v>
      </c>
      <c r="L147" s="37">
        <f t="shared" si="29"/>
        <v>-5250752.1424773326</v>
      </c>
      <c r="M147" s="37">
        <f t="shared" si="30"/>
        <v>-5376150.2063131118</v>
      </c>
      <c r="N147" s="41">
        <f>jan!M147</f>
        <v>1356867.0339875021</v>
      </c>
      <c r="O147" s="41">
        <f t="shared" si="28"/>
        <v>-6733017.2403006144</v>
      </c>
      <c r="P147" s="4"/>
      <c r="Q147" s="63"/>
      <c r="R147" s="4"/>
    </row>
    <row r="148" spans="1:18" s="34" customFormat="1" x14ac:dyDescent="0.2">
      <c r="A148" s="33">
        <v>3053</v>
      </c>
      <c r="B148" s="34" t="s">
        <v>127</v>
      </c>
      <c r="C148" s="36">
        <v>27852145</v>
      </c>
      <c r="D148" s="36">
        <f>jan!D148</f>
        <v>6908</v>
      </c>
      <c r="E148" s="37">
        <f t="shared" si="24"/>
        <v>4031.868123914302</v>
      </c>
      <c r="F148" s="38">
        <f t="shared" si="21"/>
        <v>0.83007429633114171</v>
      </c>
      <c r="G148" s="39">
        <f t="shared" si="25"/>
        <v>495.22171527368636</v>
      </c>
      <c r="H148" s="39">
        <f t="shared" si="22"/>
        <v>118.87601618168479</v>
      </c>
      <c r="I148" s="66">
        <f t="shared" si="26"/>
        <v>614.0977314553711</v>
      </c>
      <c r="J148" s="81">
        <f t="shared" si="27"/>
        <v>-51.078641073637179</v>
      </c>
      <c r="K148" s="37">
        <f t="shared" si="23"/>
        <v>563.01909038173392</v>
      </c>
      <c r="L148" s="37">
        <f t="shared" si="29"/>
        <v>4242187.1288937032</v>
      </c>
      <c r="M148" s="37">
        <f t="shared" si="30"/>
        <v>3889335.876357018</v>
      </c>
      <c r="N148" s="41">
        <f>jan!M148</f>
        <v>2819099.4505033242</v>
      </c>
      <c r="O148" s="41">
        <f t="shared" si="28"/>
        <v>1070236.4258536939</v>
      </c>
      <c r="P148" s="4"/>
      <c r="Q148" s="63"/>
      <c r="R148" s="4"/>
    </row>
    <row r="149" spans="1:18" s="34" customFormat="1" x14ac:dyDescent="0.2">
      <c r="A149" s="33">
        <v>3054</v>
      </c>
      <c r="B149" s="34" t="s">
        <v>128</v>
      </c>
      <c r="C149" s="36">
        <v>38708539</v>
      </c>
      <c r="D149" s="36">
        <f>jan!D149</f>
        <v>9144</v>
      </c>
      <c r="E149" s="37">
        <f t="shared" si="24"/>
        <v>4233.2173009623793</v>
      </c>
      <c r="F149" s="38">
        <f t="shared" si="21"/>
        <v>0.87152772965742231</v>
      </c>
      <c r="G149" s="39">
        <f t="shared" si="25"/>
        <v>374.41220904483998</v>
      </c>
      <c r="H149" s="39">
        <f t="shared" si="22"/>
        <v>48.403804214857743</v>
      </c>
      <c r="I149" s="66">
        <f t="shared" si="26"/>
        <v>422.81601325969774</v>
      </c>
      <c r="J149" s="81">
        <f t="shared" si="27"/>
        <v>-51.078641073637179</v>
      </c>
      <c r="K149" s="37">
        <f t="shared" si="23"/>
        <v>371.73737218606055</v>
      </c>
      <c r="L149" s="37">
        <f t="shared" si="29"/>
        <v>3866229.6252466762</v>
      </c>
      <c r="M149" s="37">
        <f t="shared" si="30"/>
        <v>3399166.5312693375</v>
      </c>
      <c r="N149" s="41">
        <f>jan!M149</f>
        <v>2119469.648234569</v>
      </c>
      <c r="O149" s="41">
        <f t="shared" si="28"/>
        <v>1279696.8830347685</v>
      </c>
      <c r="P149" s="4"/>
      <c r="Q149" s="63"/>
      <c r="R149" s="4"/>
    </row>
    <row r="150" spans="1:18" s="34" customFormat="1" x14ac:dyDescent="0.2">
      <c r="A150" s="33">
        <v>3401</v>
      </c>
      <c r="B150" s="34" t="s">
        <v>91</v>
      </c>
      <c r="C150" s="36">
        <v>68802303</v>
      </c>
      <c r="D150" s="36">
        <f>jan!D150</f>
        <v>17949</v>
      </c>
      <c r="E150" s="37">
        <f t="shared" si="24"/>
        <v>3833.210930971085</v>
      </c>
      <c r="F150" s="38">
        <f t="shared" si="21"/>
        <v>0.78917508421024307</v>
      </c>
      <c r="G150" s="39">
        <f t="shared" si="25"/>
        <v>614.41603103961654</v>
      </c>
      <c r="H150" s="39">
        <f t="shared" si="22"/>
        <v>188.40603371181078</v>
      </c>
      <c r="I150" s="66">
        <f t="shared" si="26"/>
        <v>802.82206475142732</v>
      </c>
      <c r="J150" s="81">
        <f t="shared" si="27"/>
        <v>-51.078641073637179</v>
      </c>
      <c r="K150" s="37">
        <f t="shared" si="23"/>
        <v>751.74342367779013</v>
      </c>
      <c r="L150" s="37">
        <f t="shared" si="29"/>
        <v>14409853.240223369</v>
      </c>
      <c r="M150" s="37">
        <f t="shared" si="30"/>
        <v>13493042.711592656</v>
      </c>
      <c r="N150" s="41">
        <f>jan!M150</f>
        <v>11622916.470220635</v>
      </c>
      <c r="O150" s="41">
        <f t="shared" si="28"/>
        <v>1870126.2413720209</v>
      </c>
      <c r="P150" s="4"/>
      <c r="Q150" s="63"/>
      <c r="R150" s="4"/>
    </row>
    <row r="151" spans="1:18" s="34" customFormat="1" x14ac:dyDescent="0.2">
      <c r="A151" s="33">
        <v>3403</v>
      </c>
      <c r="B151" s="34" t="s">
        <v>92</v>
      </c>
      <c r="C151" s="36">
        <v>137852678</v>
      </c>
      <c r="D151" s="36">
        <f>jan!D151</f>
        <v>31999</v>
      </c>
      <c r="E151" s="37">
        <f t="shared" si="24"/>
        <v>4308.0308134629204</v>
      </c>
      <c r="F151" s="38">
        <f t="shared" si="21"/>
        <v>0.88693021104727932</v>
      </c>
      <c r="G151" s="39">
        <f t="shared" si="25"/>
        <v>329.52410154451536</v>
      </c>
      <c r="H151" s="39">
        <f t="shared" si="22"/>
        <v>22.21907483966838</v>
      </c>
      <c r="I151" s="66">
        <f t="shared" si="26"/>
        <v>351.74317638418376</v>
      </c>
      <c r="J151" s="81">
        <f t="shared" si="27"/>
        <v>-51.078641073637179</v>
      </c>
      <c r="K151" s="37">
        <f t="shared" si="23"/>
        <v>300.66453531054657</v>
      </c>
      <c r="L151" s="37">
        <f t="shared" si="29"/>
        <v>11255429.901117496</v>
      </c>
      <c r="M151" s="37">
        <f t="shared" si="30"/>
        <v>9620964.4654021803</v>
      </c>
      <c r="N151" s="41">
        <f>jan!M151</f>
        <v>6676037.0470973253</v>
      </c>
      <c r="O151" s="41">
        <f t="shared" si="28"/>
        <v>2944927.418304855</v>
      </c>
      <c r="P151" s="4"/>
      <c r="Q151" s="63"/>
      <c r="R151" s="4"/>
    </row>
    <row r="152" spans="1:18" s="34" customFormat="1" x14ac:dyDescent="0.2">
      <c r="A152" s="33">
        <v>3405</v>
      </c>
      <c r="B152" s="34" t="s">
        <v>112</v>
      </c>
      <c r="C152" s="36">
        <v>125969754</v>
      </c>
      <c r="D152" s="36">
        <f>jan!D152</f>
        <v>28425</v>
      </c>
      <c r="E152" s="37">
        <f t="shared" si="24"/>
        <v>4431.6536147757251</v>
      </c>
      <c r="F152" s="38">
        <f t="shared" si="21"/>
        <v>0.91238146755082461</v>
      </c>
      <c r="G152" s="39">
        <f t="shared" si="25"/>
        <v>255.35042075683248</v>
      </c>
      <c r="H152" s="39">
        <f t="shared" si="22"/>
        <v>0</v>
      </c>
      <c r="I152" s="66">
        <f t="shared" si="26"/>
        <v>255.35042075683248</v>
      </c>
      <c r="J152" s="81">
        <f t="shared" si="27"/>
        <v>-51.078641073637179</v>
      </c>
      <c r="K152" s="37">
        <f t="shared" si="23"/>
        <v>204.27177968319529</v>
      </c>
      <c r="L152" s="37">
        <f t="shared" si="29"/>
        <v>7258335.710012963</v>
      </c>
      <c r="M152" s="37">
        <f t="shared" si="30"/>
        <v>5806425.3374948259</v>
      </c>
      <c r="N152" s="41">
        <f>jan!M152</f>
        <v>3974977.3990231389</v>
      </c>
      <c r="O152" s="41">
        <f t="shared" si="28"/>
        <v>1831447.938471687</v>
      </c>
      <c r="P152" s="4"/>
      <c r="Q152" s="63"/>
      <c r="R152" s="4"/>
    </row>
    <row r="153" spans="1:18" s="34" customFormat="1" x14ac:dyDescent="0.2">
      <c r="A153" s="33">
        <v>3407</v>
      </c>
      <c r="B153" s="34" t="s">
        <v>113</v>
      </c>
      <c r="C153" s="36">
        <v>123804521</v>
      </c>
      <c r="D153" s="36">
        <f>jan!D153</f>
        <v>30267</v>
      </c>
      <c r="E153" s="37">
        <f t="shared" si="24"/>
        <v>4090.4126936928005</v>
      </c>
      <c r="F153" s="38">
        <f t="shared" si="21"/>
        <v>0.84212735488101254</v>
      </c>
      <c r="G153" s="39">
        <f t="shared" si="25"/>
        <v>460.09497340658726</v>
      </c>
      <c r="H153" s="39">
        <f t="shared" si="22"/>
        <v>98.385416759210329</v>
      </c>
      <c r="I153" s="66">
        <f t="shared" si="26"/>
        <v>558.48039016579764</v>
      </c>
      <c r="J153" s="81">
        <f t="shared" si="27"/>
        <v>-51.078641073637179</v>
      </c>
      <c r="K153" s="37">
        <f t="shared" si="23"/>
        <v>507.40174909216046</v>
      </c>
      <c r="L153" s="37">
        <f t="shared" si="29"/>
        <v>16903525.969148196</v>
      </c>
      <c r="M153" s="37">
        <f t="shared" si="30"/>
        <v>15357528.73977242</v>
      </c>
      <c r="N153" s="41">
        <f>jan!M153</f>
        <v>12904092.190733075</v>
      </c>
      <c r="O153" s="41">
        <f t="shared" si="28"/>
        <v>2453436.5490393452</v>
      </c>
      <c r="P153" s="4"/>
      <c r="Q153" s="63"/>
      <c r="R153" s="4"/>
    </row>
    <row r="154" spans="1:18" s="34" customFormat="1" x14ac:dyDescent="0.2">
      <c r="A154" s="33">
        <v>3411</v>
      </c>
      <c r="B154" s="34" t="s">
        <v>93</v>
      </c>
      <c r="C154" s="36">
        <v>132113403</v>
      </c>
      <c r="D154" s="36">
        <f>jan!D154</f>
        <v>35073</v>
      </c>
      <c r="E154" s="37">
        <f t="shared" si="24"/>
        <v>3766.8121632024636</v>
      </c>
      <c r="F154" s="38">
        <f t="shared" si="21"/>
        <v>0.77550501645532743</v>
      </c>
      <c r="G154" s="39">
        <f t="shared" si="25"/>
        <v>654.25529170078937</v>
      </c>
      <c r="H154" s="39">
        <f t="shared" si="22"/>
        <v>211.64560243082826</v>
      </c>
      <c r="I154" s="66">
        <f t="shared" si="26"/>
        <v>865.90089413161763</v>
      </c>
      <c r="J154" s="81">
        <f t="shared" si="27"/>
        <v>-51.078641073637179</v>
      </c>
      <c r="K154" s="37">
        <f t="shared" si="23"/>
        <v>814.82225305798045</v>
      </c>
      <c r="L154" s="37">
        <f t="shared" si="29"/>
        <v>30369742.059878226</v>
      </c>
      <c r="M154" s="37">
        <f t="shared" si="30"/>
        <v>28578260.881502546</v>
      </c>
      <c r="N154" s="41">
        <f>jan!M154</f>
        <v>23603412.827084992</v>
      </c>
      <c r="O154" s="41">
        <f t="shared" si="28"/>
        <v>4974848.0544175543</v>
      </c>
      <c r="P154" s="4"/>
      <c r="Q154" s="63"/>
      <c r="R154" s="4"/>
    </row>
    <row r="155" spans="1:18" s="34" customFormat="1" x14ac:dyDescent="0.2">
      <c r="A155" s="33">
        <v>3412</v>
      </c>
      <c r="B155" s="34" t="s">
        <v>94</v>
      </c>
      <c r="C155" s="36">
        <v>26828635</v>
      </c>
      <c r="D155" s="36">
        <f>jan!D155</f>
        <v>7715</v>
      </c>
      <c r="E155" s="37">
        <f t="shared" si="24"/>
        <v>3477.4640311082308</v>
      </c>
      <c r="F155" s="38">
        <f t="shared" si="21"/>
        <v>0.71593450478152953</v>
      </c>
      <c r="G155" s="39">
        <f t="shared" si="25"/>
        <v>827.86417095732907</v>
      </c>
      <c r="H155" s="39">
        <f t="shared" si="22"/>
        <v>312.91744866380975</v>
      </c>
      <c r="I155" s="66">
        <f t="shared" si="26"/>
        <v>1140.7816196211388</v>
      </c>
      <c r="J155" s="81">
        <f t="shared" si="27"/>
        <v>-51.078641073637179</v>
      </c>
      <c r="K155" s="37">
        <f t="shared" si="23"/>
        <v>1089.7029785475017</v>
      </c>
      <c r="L155" s="37">
        <f t="shared" si="29"/>
        <v>8801130.1953770854</v>
      </c>
      <c r="M155" s="37">
        <f t="shared" si="30"/>
        <v>8407058.4794939756</v>
      </c>
      <c r="N155" s="41">
        <f>jan!M155</f>
        <v>7412679.9333863854</v>
      </c>
      <c r="O155" s="41">
        <f t="shared" si="28"/>
        <v>994378.5461075902</v>
      </c>
      <c r="P155" s="4"/>
      <c r="Q155" s="63"/>
      <c r="R155" s="4"/>
    </row>
    <row r="156" spans="1:18" s="34" customFormat="1" x14ac:dyDescent="0.2">
      <c r="A156" s="33">
        <v>3413</v>
      </c>
      <c r="B156" s="34" t="s">
        <v>95</v>
      </c>
      <c r="C156" s="36">
        <v>79390221</v>
      </c>
      <c r="D156" s="36">
        <f>jan!D156</f>
        <v>21156</v>
      </c>
      <c r="E156" s="37">
        <f t="shared" si="24"/>
        <v>3752.6101815087918</v>
      </c>
      <c r="F156" s="38">
        <f t="shared" si="21"/>
        <v>0.77258113611039259</v>
      </c>
      <c r="G156" s="39">
        <f t="shared" si="25"/>
        <v>662.77648071699252</v>
      </c>
      <c r="H156" s="39">
        <f t="shared" si="22"/>
        <v>216.61629602361336</v>
      </c>
      <c r="I156" s="66">
        <f t="shared" si="26"/>
        <v>879.39277674060588</v>
      </c>
      <c r="J156" s="81">
        <f t="shared" si="27"/>
        <v>-51.078641073637179</v>
      </c>
      <c r="K156" s="37">
        <f t="shared" si="23"/>
        <v>828.3141356669687</v>
      </c>
      <c r="L156" s="37">
        <f t="shared" si="29"/>
        <v>18604433.584724259</v>
      </c>
      <c r="M156" s="37">
        <f t="shared" si="30"/>
        <v>17523813.854170389</v>
      </c>
      <c r="N156" s="41">
        <f>jan!M156</f>
        <v>14372466.532867443</v>
      </c>
      <c r="O156" s="41">
        <f t="shared" si="28"/>
        <v>3151347.3213029467</v>
      </c>
      <c r="P156" s="4"/>
      <c r="Q156" s="63"/>
      <c r="R156" s="4"/>
    </row>
    <row r="157" spans="1:18" s="34" customFormat="1" x14ac:dyDescent="0.2">
      <c r="A157" s="33">
        <v>3414</v>
      </c>
      <c r="B157" s="34" t="s">
        <v>96</v>
      </c>
      <c r="C157" s="36">
        <v>16423650</v>
      </c>
      <c r="D157" s="36">
        <f>jan!D157</f>
        <v>5016</v>
      </c>
      <c r="E157" s="37">
        <f t="shared" si="24"/>
        <v>3274.2523923444978</v>
      </c>
      <c r="F157" s="38">
        <f t="shared" si="21"/>
        <v>0.67409763093821007</v>
      </c>
      <c r="G157" s="39">
        <f t="shared" si="25"/>
        <v>949.79115421556889</v>
      </c>
      <c r="H157" s="39">
        <f t="shared" si="22"/>
        <v>384.04152223111623</v>
      </c>
      <c r="I157" s="66">
        <f t="shared" si="26"/>
        <v>1333.8326764466851</v>
      </c>
      <c r="J157" s="81">
        <f t="shared" si="27"/>
        <v>-51.078641073637179</v>
      </c>
      <c r="K157" s="37">
        <f t="shared" si="23"/>
        <v>1282.7540353730481</v>
      </c>
      <c r="L157" s="37">
        <f t="shared" si="29"/>
        <v>6690504.7050565723</v>
      </c>
      <c r="M157" s="37">
        <f t="shared" si="30"/>
        <v>6434294.2414312093</v>
      </c>
      <c r="N157" s="41">
        <f>jan!M157</f>
        <v>5601934.9252062337</v>
      </c>
      <c r="O157" s="41">
        <f t="shared" si="28"/>
        <v>832359.31622497551</v>
      </c>
      <c r="P157" s="4"/>
      <c r="Q157" s="63"/>
      <c r="R157" s="4"/>
    </row>
    <row r="158" spans="1:18" s="34" customFormat="1" x14ac:dyDescent="0.2">
      <c r="A158" s="33">
        <v>3415</v>
      </c>
      <c r="B158" s="34" t="s">
        <v>97</v>
      </c>
      <c r="C158" s="36">
        <v>29932929</v>
      </c>
      <c r="D158" s="36">
        <f>jan!D158</f>
        <v>7978</v>
      </c>
      <c r="E158" s="37">
        <f t="shared" si="24"/>
        <v>3751.9339433441965</v>
      </c>
      <c r="F158" s="38">
        <f t="shared" si="21"/>
        <v>0.7724419133229955</v>
      </c>
      <c r="G158" s="39">
        <f t="shared" si="25"/>
        <v>663.18222361574965</v>
      </c>
      <c r="H158" s="39">
        <f t="shared" si="22"/>
        <v>216.85297938122176</v>
      </c>
      <c r="I158" s="66">
        <f t="shared" si="26"/>
        <v>880.03520299697141</v>
      </c>
      <c r="J158" s="81">
        <f t="shared" si="27"/>
        <v>-51.078641073637179</v>
      </c>
      <c r="K158" s="37">
        <f t="shared" si="23"/>
        <v>828.95656192333422</v>
      </c>
      <c r="L158" s="37">
        <f t="shared" si="29"/>
        <v>7020920.849509838</v>
      </c>
      <c r="M158" s="37">
        <f t="shared" si="30"/>
        <v>6613415.45102436</v>
      </c>
      <c r="N158" s="41">
        <f>jan!M158</f>
        <v>5803786.1008563293</v>
      </c>
      <c r="O158" s="41">
        <f t="shared" si="28"/>
        <v>809629.35016803071</v>
      </c>
      <c r="P158" s="4"/>
      <c r="Q158" s="63"/>
      <c r="R158" s="4"/>
    </row>
    <row r="159" spans="1:18" s="34" customFormat="1" x14ac:dyDescent="0.2">
      <c r="A159" s="33">
        <v>3416</v>
      </c>
      <c r="B159" s="34" t="s">
        <v>98</v>
      </c>
      <c r="C159" s="36">
        <v>19716676</v>
      </c>
      <c r="D159" s="36">
        <f>jan!D159</f>
        <v>6032</v>
      </c>
      <c r="E159" s="37">
        <f t="shared" si="24"/>
        <v>3268.6797082228118</v>
      </c>
      <c r="F159" s="38">
        <f t="shared" si="21"/>
        <v>0.672950336009701</v>
      </c>
      <c r="G159" s="39">
        <f t="shared" si="25"/>
        <v>953.1347646885805</v>
      </c>
      <c r="H159" s="39">
        <f t="shared" si="22"/>
        <v>385.99196167370638</v>
      </c>
      <c r="I159" s="66">
        <f t="shared" si="26"/>
        <v>1339.1267263622869</v>
      </c>
      <c r="J159" s="81">
        <f t="shared" si="27"/>
        <v>-51.078641073637179</v>
      </c>
      <c r="K159" s="37">
        <f t="shared" si="23"/>
        <v>1288.0480852886499</v>
      </c>
      <c r="L159" s="37">
        <f t="shared" si="29"/>
        <v>8077612.4134173151</v>
      </c>
      <c r="M159" s="37">
        <f t="shared" si="30"/>
        <v>7769506.0504611358</v>
      </c>
      <c r="N159" s="41">
        <f>jan!M159</f>
        <v>6883217.6841395544</v>
      </c>
      <c r="O159" s="41">
        <f t="shared" si="28"/>
        <v>886288.36632158142</v>
      </c>
      <c r="P159" s="4"/>
      <c r="Q159" s="63"/>
      <c r="R159" s="4"/>
    </row>
    <row r="160" spans="1:18" s="34" customFormat="1" x14ac:dyDescent="0.2">
      <c r="A160" s="33">
        <v>3417</v>
      </c>
      <c r="B160" s="34" t="s">
        <v>99</v>
      </c>
      <c r="C160" s="36">
        <v>15460981</v>
      </c>
      <c r="D160" s="36">
        <f>jan!D160</f>
        <v>4548</v>
      </c>
      <c r="E160" s="37">
        <f t="shared" si="24"/>
        <v>3399.5120932277923</v>
      </c>
      <c r="F160" s="38">
        <f t="shared" si="21"/>
        <v>0.69988588959990627</v>
      </c>
      <c r="G160" s="39">
        <f t="shared" si="25"/>
        <v>874.63533368559217</v>
      </c>
      <c r="H160" s="39">
        <f t="shared" si="22"/>
        <v>340.20062692196319</v>
      </c>
      <c r="I160" s="66">
        <f t="shared" si="26"/>
        <v>1214.8359606075553</v>
      </c>
      <c r="J160" s="81">
        <f t="shared" si="27"/>
        <v>-51.078641073637179</v>
      </c>
      <c r="K160" s="37">
        <f t="shared" si="23"/>
        <v>1163.7573195339182</v>
      </c>
      <c r="L160" s="37">
        <f t="shared" si="29"/>
        <v>5525073.9488431616</v>
      </c>
      <c r="M160" s="37">
        <f t="shared" si="30"/>
        <v>5292768.2892402597</v>
      </c>
      <c r="N160" s="41">
        <f>jan!M160</f>
        <v>4874709.6329023037</v>
      </c>
      <c r="O160" s="41">
        <f t="shared" si="28"/>
        <v>418058.65633795597</v>
      </c>
      <c r="P160" s="4"/>
      <c r="Q160" s="63"/>
      <c r="R160" s="4"/>
    </row>
    <row r="161" spans="1:18" s="34" customFormat="1" x14ac:dyDescent="0.2">
      <c r="A161" s="33">
        <v>3418</v>
      </c>
      <c r="B161" s="34" t="s">
        <v>100</v>
      </c>
      <c r="C161" s="36">
        <v>23520583</v>
      </c>
      <c r="D161" s="36">
        <f>jan!D161</f>
        <v>7211</v>
      </c>
      <c r="E161" s="37">
        <f t="shared" si="24"/>
        <v>3261.7643877409514</v>
      </c>
      <c r="F161" s="38">
        <f t="shared" si="21"/>
        <v>0.67152662134283536</v>
      </c>
      <c r="G161" s="39">
        <f t="shared" si="25"/>
        <v>957.28395697769668</v>
      </c>
      <c r="H161" s="39">
        <f t="shared" si="22"/>
        <v>388.41232384235752</v>
      </c>
      <c r="I161" s="66">
        <f t="shared" si="26"/>
        <v>1345.6962808200542</v>
      </c>
      <c r="J161" s="81">
        <f t="shared" si="27"/>
        <v>-51.078641073637179</v>
      </c>
      <c r="K161" s="37">
        <f t="shared" si="23"/>
        <v>1294.6176397464171</v>
      </c>
      <c r="L161" s="37">
        <f t="shared" si="29"/>
        <v>9703815.8809934109</v>
      </c>
      <c r="M161" s="37">
        <f t="shared" si="30"/>
        <v>9335487.8002114147</v>
      </c>
      <c r="N161" s="41">
        <f>jan!M161</f>
        <v>8209256.0801359965</v>
      </c>
      <c r="O161" s="41">
        <f t="shared" si="28"/>
        <v>1126231.7200754182</v>
      </c>
      <c r="P161" s="4"/>
      <c r="Q161" s="63"/>
      <c r="R161" s="4"/>
    </row>
    <row r="162" spans="1:18" s="34" customFormat="1" x14ac:dyDescent="0.2">
      <c r="A162" s="33">
        <v>3419</v>
      </c>
      <c r="B162" s="34" t="s">
        <v>404</v>
      </c>
      <c r="C162" s="36">
        <v>12681688</v>
      </c>
      <c r="D162" s="36">
        <f>jan!D162</f>
        <v>3597</v>
      </c>
      <c r="E162" s="37">
        <f t="shared" si="24"/>
        <v>3525.6291353906031</v>
      </c>
      <c r="F162" s="38">
        <f t="shared" si="21"/>
        <v>0.72585065625676459</v>
      </c>
      <c r="G162" s="39">
        <f t="shared" si="25"/>
        <v>798.96510838790573</v>
      </c>
      <c r="H162" s="39">
        <f t="shared" si="22"/>
        <v>296.05966216497939</v>
      </c>
      <c r="I162" s="66">
        <f t="shared" si="26"/>
        <v>1095.024770552885</v>
      </c>
      <c r="J162" s="81">
        <f t="shared" si="27"/>
        <v>-51.078641073637179</v>
      </c>
      <c r="K162" s="37">
        <f t="shared" si="23"/>
        <v>1043.9461294792479</v>
      </c>
      <c r="L162" s="37">
        <f t="shared" si="29"/>
        <v>3938804.0996787273</v>
      </c>
      <c r="M162" s="37">
        <f t="shared" si="30"/>
        <v>3755074.2277368549</v>
      </c>
      <c r="N162" s="41">
        <f>jan!M162</f>
        <v>4130497.8562334185</v>
      </c>
      <c r="O162" s="41">
        <f t="shared" si="28"/>
        <v>-375423.62849656353</v>
      </c>
      <c r="P162" s="4"/>
      <c r="Q162" s="63"/>
      <c r="R162" s="4"/>
    </row>
    <row r="163" spans="1:18" s="34" customFormat="1" x14ac:dyDescent="0.2">
      <c r="A163" s="33">
        <v>3420</v>
      </c>
      <c r="B163" s="34" t="s">
        <v>101</v>
      </c>
      <c r="C163" s="36">
        <v>82755678</v>
      </c>
      <c r="D163" s="36">
        <f>jan!D163</f>
        <v>21435</v>
      </c>
      <c r="E163" s="37">
        <f t="shared" si="24"/>
        <v>3860.7734079776069</v>
      </c>
      <c r="F163" s="38">
        <f t="shared" si="21"/>
        <v>0.79484960108509572</v>
      </c>
      <c r="G163" s="39">
        <f t="shared" si="25"/>
        <v>597.87854483570345</v>
      </c>
      <c r="H163" s="39">
        <f t="shared" si="22"/>
        <v>178.75916675952809</v>
      </c>
      <c r="I163" s="66">
        <f t="shared" si="26"/>
        <v>776.63771159523151</v>
      </c>
      <c r="J163" s="81">
        <f t="shared" si="27"/>
        <v>-51.078641073637179</v>
      </c>
      <c r="K163" s="37">
        <f t="shared" si="23"/>
        <v>725.55907052159432</v>
      </c>
      <c r="L163" s="37">
        <f t="shared" si="29"/>
        <v>16647229.348043788</v>
      </c>
      <c r="M163" s="37">
        <f t="shared" si="30"/>
        <v>15552358.676630374</v>
      </c>
      <c r="N163" s="41">
        <f>jan!M163</f>
        <v>13494083.955202485</v>
      </c>
      <c r="O163" s="41">
        <f t="shared" si="28"/>
        <v>2058274.7214278895</v>
      </c>
      <c r="P163" s="4"/>
      <c r="Q163" s="63"/>
      <c r="R163" s="4"/>
    </row>
    <row r="164" spans="1:18" s="34" customFormat="1" x14ac:dyDescent="0.2">
      <c r="A164" s="33">
        <v>3421</v>
      </c>
      <c r="B164" s="34" t="s">
        <v>102</v>
      </c>
      <c r="C164" s="36">
        <v>25081651</v>
      </c>
      <c r="D164" s="36">
        <f>jan!D164</f>
        <v>6603</v>
      </c>
      <c r="E164" s="37">
        <f t="shared" si="24"/>
        <v>3798.5235499015598</v>
      </c>
      <c r="F164" s="38">
        <f t="shared" si="21"/>
        <v>0.78203370394979388</v>
      </c>
      <c r="G164" s="39">
        <f t="shared" si="25"/>
        <v>635.22845968133163</v>
      </c>
      <c r="H164" s="39">
        <f t="shared" si="22"/>
        <v>200.54661708614458</v>
      </c>
      <c r="I164" s="66">
        <f t="shared" si="26"/>
        <v>835.77507676747621</v>
      </c>
      <c r="J164" s="81">
        <f t="shared" si="27"/>
        <v>-51.078641073637179</v>
      </c>
      <c r="K164" s="37">
        <f t="shared" si="23"/>
        <v>784.69643569383902</v>
      </c>
      <c r="L164" s="37">
        <f t="shared" si="29"/>
        <v>5518622.8318956457</v>
      </c>
      <c r="M164" s="37">
        <f t="shared" si="30"/>
        <v>5181350.5648864191</v>
      </c>
      <c r="N164" s="41">
        <f>jan!M164</f>
        <v>5165792.1952625131</v>
      </c>
      <c r="O164" s="41">
        <f t="shared" si="28"/>
        <v>15558.369623905979</v>
      </c>
      <c r="P164" s="4"/>
      <c r="Q164" s="63"/>
      <c r="R164" s="4"/>
    </row>
    <row r="165" spans="1:18" s="34" customFormat="1" x14ac:dyDescent="0.2">
      <c r="A165" s="33">
        <v>3422</v>
      </c>
      <c r="B165" s="34" t="s">
        <v>103</v>
      </c>
      <c r="C165" s="36">
        <v>19532700</v>
      </c>
      <c r="D165" s="36">
        <f>jan!D165</f>
        <v>4195</v>
      </c>
      <c r="E165" s="37">
        <f t="shared" si="24"/>
        <v>4656.1859356376635</v>
      </c>
      <c r="F165" s="38">
        <f t="shared" si="21"/>
        <v>0.95860780792579892</v>
      </c>
      <c r="G165" s="39">
        <f t="shared" si="25"/>
        <v>120.63102823966946</v>
      </c>
      <c r="H165" s="39">
        <f t="shared" si="22"/>
        <v>0</v>
      </c>
      <c r="I165" s="66">
        <f t="shared" si="26"/>
        <v>120.63102823966946</v>
      </c>
      <c r="J165" s="81">
        <f t="shared" si="27"/>
        <v>-51.078641073637179</v>
      </c>
      <c r="K165" s="37">
        <f t="shared" si="23"/>
        <v>69.552387166032275</v>
      </c>
      <c r="L165" s="37">
        <f t="shared" si="29"/>
        <v>506047.16346541338</v>
      </c>
      <c r="M165" s="37">
        <f t="shared" si="30"/>
        <v>291772.26416150539</v>
      </c>
      <c r="N165" s="41">
        <f>jan!M165</f>
        <v>1825800.7630662199</v>
      </c>
      <c r="O165" s="41">
        <f t="shared" si="28"/>
        <v>-1534028.4989047144</v>
      </c>
      <c r="P165" s="4"/>
      <c r="Q165" s="63"/>
      <c r="R165" s="4"/>
    </row>
    <row r="166" spans="1:18" s="34" customFormat="1" x14ac:dyDescent="0.2">
      <c r="A166" s="33">
        <v>3423</v>
      </c>
      <c r="B166" s="34" t="s">
        <v>104</v>
      </c>
      <c r="C166" s="36">
        <v>7977212</v>
      </c>
      <c r="D166" s="36">
        <f>jan!D166</f>
        <v>2318</v>
      </c>
      <c r="E166" s="37">
        <f t="shared" si="24"/>
        <v>3441.4201898188094</v>
      </c>
      <c r="F166" s="38">
        <f t="shared" si="21"/>
        <v>0.70851385874950079</v>
      </c>
      <c r="G166" s="39">
        <f t="shared" si="25"/>
        <v>849.49047573098198</v>
      </c>
      <c r="H166" s="39">
        <f t="shared" si="22"/>
        <v>325.53279311510721</v>
      </c>
      <c r="I166" s="66">
        <f t="shared" si="26"/>
        <v>1175.0232688460892</v>
      </c>
      <c r="J166" s="81">
        <f t="shared" si="27"/>
        <v>-51.078641073637179</v>
      </c>
      <c r="K166" s="37">
        <f t="shared" si="23"/>
        <v>1123.9446277724521</v>
      </c>
      <c r="L166" s="37">
        <f t="shared" si="29"/>
        <v>2723703.9371852349</v>
      </c>
      <c r="M166" s="37">
        <f t="shared" si="30"/>
        <v>2605303.6471765442</v>
      </c>
      <c r="N166" s="41">
        <f>jan!M166</f>
        <v>2577032.9298301535</v>
      </c>
      <c r="O166" s="41">
        <f t="shared" si="28"/>
        <v>28270.717346390709</v>
      </c>
      <c r="P166" s="4"/>
      <c r="Q166" s="63"/>
      <c r="R166" s="4"/>
    </row>
    <row r="167" spans="1:18" s="34" customFormat="1" x14ac:dyDescent="0.2">
      <c r="A167" s="33">
        <v>3424</v>
      </c>
      <c r="B167" s="34" t="s">
        <v>105</v>
      </c>
      <c r="C167" s="36">
        <v>7084655</v>
      </c>
      <c r="D167" s="36">
        <f>jan!D167</f>
        <v>1722</v>
      </c>
      <c r="E167" s="37">
        <f t="shared" si="24"/>
        <v>4114.2015098722413</v>
      </c>
      <c r="F167" s="38">
        <f t="shared" si="21"/>
        <v>0.84702495674789335</v>
      </c>
      <c r="G167" s="39">
        <f t="shared" si="25"/>
        <v>445.82168369892275</v>
      </c>
      <c r="H167" s="39">
        <f t="shared" si="22"/>
        <v>90.059331096406041</v>
      </c>
      <c r="I167" s="66">
        <f t="shared" si="26"/>
        <v>535.88101479532884</v>
      </c>
      <c r="J167" s="81">
        <f t="shared" si="27"/>
        <v>-51.078641073637179</v>
      </c>
      <c r="K167" s="37">
        <f t="shared" si="23"/>
        <v>484.80237372169165</v>
      </c>
      <c r="L167" s="37">
        <f t="shared" si="29"/>
        <v>922787.10747755622</v>
      </c>
      <c r="M167" s="37">
        <f t="shared" si="30"/>
        <v>834829.68754875299</v>
      </c>
      <c r="N167" s="41">
        <f>jan!M167</f>
        <v>1974947.5986054901</v>
      </c>
      <c r="O167" s="41">
        <f t="shared" si="28"/>
        <v>-1140117.9110567369</v>
      </c>
      <c r="P167" s="4"/>
      <c r="Q167" s="63"/>
      <c r="R167" s="4"/>
    </row>
    <row r="168" spans="1:18" s="34" customFormat="1" x14ac:dyDescent="0.2">
      <c r="A168" s="33">
        <v>3425</v>
      </c>
      <c r="B168" s="34" t="s">
        <v>106</v>
      </c>
      <c r="C168" s="36">
        <v>4104739</v>
      </c>
      <c r="D168" s="36">
        <f>jan!D168</f>
        <v>1253</v>
      </c>
      <c r="E168" s="37">
        <f t="shared" si="24"/>
        <v>3275.9289704708699</v>
      </c>
      <c r="F168" s="38">
        <f t="shared" si="21"/>
        <v>0.67444280205138163</v>
      </c>
      <c r="G168" s="39">
        <f t="shared" si="25"/>
        <v>948.78520733974563</v>
      </c>
      <c r="H168" s="39">
        <f t="shared" si="22"/>
        <v>383.45471988688604</v>
      </c>
      <c r="I168" s="66">
        <f t="shared" si="26"/>
        <v>1332.2399272266316</v>
      </c>
      <c r="J168" s="81">
        <f t="shared" si="27"/>
        <v>-51.078641073637179</v>
      </c>
      <c r="K168" s="37">
        <f t="shared" si="23"/>
        <v>1281.1612861529945</v>
      </c>
      <c r="L168" s="37">
        <f t="shared" si="29"/>
        <v>1669296.6288149694</v>
      </c>
      <c r="M168" s="37">
        <f t="shared" si="30"/>
        <v>1605295.0915497022</v>
      </c>
      <c r="N168" s="41">
        <f>jan!M168</f>
        <v>1565399.4434974901</v>
      </c>
      <c r="O168" s="41">
        <f t="shared" si="28"/>
        <v>39895.648052212084</v>
      </c>
      <c r="P168" s="4"/>
      <c r="Q168" s="63"/>
      <c r="R168" s="4"/>
    </row>
    <row r="169" spans="1:18" s="34" customFormat="1" x14ac:dyDescent="0.2">
      <c r="A169" s="33">
        <v>3426</v>
      </c>
      <c r="B169" s="34" t="s">
        <v>107</v>
      </c>
      <c r="C169" s="36">
        <v>4769131</v>
      </c>
      <c r="D169" s="36">
        <f>jan!D169</f>
        <v>1551</v>
      </c>
      <c r="E169" s="37">
        <f t="shared" si="24"/>
        <v>3074.8749194068341</v>
      </c>
      <c r="F169" s="38">
        <f t="shared" si="21"/>
        <v>0.63305012877131372</v>
      </c>
      <c r="G169" s="39">
        <f t="shared" si="25"/>
        <v>1069.417637978167</v>
      </c>
      <c r="H169" s="39">
        <f t="shared" si="22"/>
        <v>453.82363775929855</v>
      </c>
      <c r="I169" s="66">
        <f t="shared" si="26"/>
        <v>1523.2412757374655</v>
      </c>
      <c r="J169" s="81">
        <f t="shared" si="27"/>
        <v>-51.078641073637179</v>
      </c>
      <c r="K169" s="37">
        <f t="shared" si="23"/>
        <v>1472.1626346638284</v>
      </c>
      <c r="L169" s="37">
        <f t="shared" si="29"/>
        <v>2362547.2186688087</v>
      </c>
      <c r="M169" s="37">
        <f t="shared" si="30"/>
        <v>2283324.2463635979</v>
      </c>
      <c r="N169" s="41">
        <f>jan!M169</f>
        <v>2034417.3091098224</v>
      </c>
      <c r="O169" s="41">
        <f t="shared" si="28"/>
        <v>248906.93725377554</v>
      </c>
      <c r="P169" s="4"/>
      <c r="Q169" s="63"/>
      <c r="R169" s="4"/>
    </row>
    <row r="170" spans="1:18" s="34" customFormat="1" x14ac:dyDescent="0.2">
      <c r="A170" s="33">
        <v>3427</v>
      </c>
      <c r="B170" s="34" t="s">
        <v>108</v>
      </c>
      <c r="C170" s="36">
        <v>22973553</v>
      </c>
      <c r="D170" s="36">
        <f>jan!D170</f>
        <v>5581</v>
      </c>
      <c r="E170" s="37">
        <f t="shared" si="24"/>
        <v>4116.3864898763659</v>
      </c>
      <c r="F170" s="38">
        <f t="shared" si="21"/>
        <v>0.84747479679317261</v>
      </c>
      <c r="G170" s="39">
        <f t="shared" si="25"/>
        <v>444.51069569644807</v>
      </c>
      <c r="H170" s="39">
        <f t="shared" si="22"/>
        <v>89.29458809496245</v>
      </c>
      <c r="I170" s="66">
        <f t="shared" si="26"/>
        <v>533.80528379141049</v>
      </c>
      <c r="J170" s="81">
        <f t="shared" si="27"/>
        <v>-51.078641073637179</v>
      </c>
      <c r="K170" s="37">
        <f t="shared" si="23"/>
        <v>482.7266427177733</v>
      </c>
      <c r="L170" s="37">
        <f t="shared" si="29"/>
        <v>2979167.2888398618</v>
      </c>
      <c r="M170" s="37">
        <f t="shared" si="30"/>
        <v>2694097.3930078926</v>
      </c>
      <c r="N170" s="41">
        <f>jan!M170</f>
        <v>3812131.7095047841</v>
      </c>
      <c r="O170" s="41">
        <f t="shared" si="28"/>
        <v>-1118034.3164968914</v>
      </c>
      <c r="P170" s="4"/>
      <c r="Q170" s="63"/>
      <c r="R170" s="4"/>
    </row>
    <row r="171" spans="1:18" s="34" customFormat="1" x14ac:dyDescent="0.2">
      <c r="A171" s="33">
        <v>3428</v>
      </c>
      <c r="B171" s="34" t="s">
        <v>109</v>
      </c>
      <c r="C171" s="36">
        <v>9804734</v>
      </c>
      <c r="D171" s="36">
        <f>jan!D171</f>
        <v>2445</v>
      </c>
      <c r="E171" s="37">
        <f t="shared" si="24"/>
        <v>4010.1161554192231</v>
      </c>
      <c r="F171" s="38">
        <f t="shared" si="21"/>
        <v>0.82559603727418618</v>
      </c>
      <c r="G171" s="39">
        <f t="shared" si="25"/>
        <v>508.27289637073369</v>
      </c>
      <c r="H171" s="39">
        <f t="shared" si="22"/>
        <v>126.48920515496242</v>
      </c>
      <c r="I171" s="66">
        <f t="shared" si="26"/>
        <v>634.76210152569615</v>
      </c>
      <c r="J171" s="81">
        <f t="shared" si="27"/>
        <v>-51.078641073637179</v>
      </c>
      <c r="K171" s="37">
        <f t="shared" si="23"/>
        <v>583.68346045205897</v>
      </c>
      <c r="L171" s="37">
        <f t="shared" si="29"/>
        <v>1551993.338230327</v>
      </c>
      <c r="M171" s="37">
        <f t="shared" si="30"/>
        <v>1427106.0608052842</v>
      </c>
      <c r="N171" s="41">
        <f>jan!M171</f>
        <v>2080869.5059468187</v>
      </c>
      <c r="O171" s="41">
        <f t="shared" si="28"/>
        <v>-653763.44514153455</v>
      </c>
      <c r="P171" s="4"/>
      <c r="Q171" s="63"/>
      <c r="R171" s="4"/>
    </row>
    <row r="172" spans="1:18" s="34" customFormat="1" x14ac:dyDescent="0.2">
      <c r="A172" s="33">
        <v>3429</v>
      </c>
      <c r="B172" s="34" t="s">
        <v>110</v>
      </c>
      <c r="C172" s="36">
        <v>4854986</v>
      </c>
      <c r="D172" s="36">
        <f>jan!D172</f>
        <v>1530</v>
      </c>
      <c r="E172" s="37">
        <f t="shared" si="24"/>
        <v>3173.1934640522877</v>
      </c>
      <c r="F172" s="38">
        <f t="shared" si="21"/>
        <v>0.65329178704352053</v>
      </c>
      <c r="G172" s="39">
        <f t="shared" si="25"/>
        <v>1010.4265111908949</v>
      </c>
      <c r="H172" s="39">
        <f t="shared" si="22"/>
        <v>419.41214713338979</v>
      </c>
      <c r="I172" s="66">
        <f t="shared" si="26"/>
        <v>1429.8386583242846</v>
      </c>
      <c r="J172" s="81">
        <f t="shared" si="27"/>
        <v>-51.078641073637179</v>
      </c>
      <c r="K172" s="37">
        <f t="shared" si="23"/>
        <v>1378.7600172506475</v>
      </c>
      <c r="L172" s="37">
        <f t="shared" si="29"/>
        <v>2187653.1472361553</v>
      </c>
      <c r="M172" s="37">
        <f t="shared" si="30"/>
        <v>2109502.8263934907</v>
      </c>
      <c r="N172" s="41">
        <f>jan!M172</f>
        <v>1975205.44022439</v>
      </c>
      <c r="O172" s="41">
        <f t="shared" si="28"/>
        <v>134297.38616910065</v>
      </c>
      <c r="P172" s="4"/>
      <c r="Q172" s="63"/>
      <c r="R172" s="4"/>
    </row>
    <row r="173" spans="1:18" s="34" customFormat="1" x14ac:dyDescent="0.2">
      <c r="A173" s="33">
        <v>3430</v>
      </c>
      <c r="B173" s="34" t="s">
        <v>111</v>
      </c>
      <c r="C173" s="36">
        <v>7867637</v>
      </c>
      <c r="D173" s="36">
        <f>jan!D173</f>
        <v>1855</v>
      </c>
      <c r="E173" s="37">
        <f t="shared" si="24"/>
        <v>4241.313746630728</v>
      </c>
      <c r="F173" s="38">
        <f t="shared" si="21"/>
        <v>0.8731946124111204</v>
      </c>
      <c r="G173" s="39">
        <f t="shared" si="25"/>
        <v>369.55434164383075</v>
      </c>
      <c r="H173" s="39">
        <f t="shared" si="22"/>
        <v>45.570048230935704</v>
      </c>
      <c r="I173" s="66">
        <f t="shared" si="26"/>
        <v>415.12438987476645</v>
      </c>
      <c r="J173" s="81">
        <f t="shared" si="27"/>
        <v>-51.078641073637179</v>
      </c>
      <c r="K173" s="37">
        <f t="shared" si="23"/>
        <v>364.04574880112926</v>
      </c>
      <c r="L173" s="37">
        <f t="shared" si="29"/>
        <v>770055.74321769178</v>
      </c>
      <c r="M173" s="37">
        <f t="shared" si="30"/>
        <v>675304.86402609479</v>
      </c>
      <c r="N173" s="41">
        <f>jan!M173</f>
        <v>427706.35947890696</v>
      </c>
      <c r="O173" s="41">
        <f t="shared" si="28"/>
        <v>247598.50454718783</v>
      </c>
      <c r="P173" s="4"/>
      <c r="Q173" s="63"/>
      <c r="R173" s="4"/>
    </row>
    <row r="174" spans="1:18" s="34" customFormat="1" x14ac:dyDescent="0.2">
      <c r="A174" s="33">
        <v>3431</v>
      </c>
      <c r="B174" s="34" t="s">
        <v>114</v>
      </c>
      <c r="C174" s="36">
        <v>8788206</v>
      </c>
      <c r="D174" s="36">
        <f>jan!D174</f>
        <v>2498</v>
      </c>
      <c r="E174" s="37">
        <f t="shared" si="24"/>
        <v>3518.0968775020015</v>
      </c>
      <c r="F174" s="38">
        <f t="shared" si="21"/>
        <v>0.7242999275437938</v>
      </c>
      <c r="G174" s="39">
        <f t="shared" si="25"/>
        <v>803.48446312106671</v>
      </c>
      <c r="H174" s="39">
        <f t="shared" si="22"/>
        <v>298.69595242598996</v>
      </c>
      <c r="I174" s="66">
        <f t="shared" si="26"/>
        <v>1102.1804155470568</v>
      </c>
      <c r="J174" s="81">
        <f t="shared" si="27"/>
        <v>-51.078641073637179</v>
      </c>
      <c r="K174" s="37">
        <f t="shared" si="23"/>
        <v>1051.1017744734197</v>
      </c>
      <c r="L174" s="37">
        <f t="shared" si="29"/>
        <v>2753246.6780365477</v>
      </c>
      <c r="M174" s="37">
        <f t="shared" si="30"/>
        <v>2625652.2326346026</v>
      </c>
      <c r="N174" s="41">
        <f>jan!M174</f>
        <v>2350828.8345624353</v>
      </c>
      <c r="O174" s="41">
        <f t="shared" si="28"/>
        <v>274823.3980721673</v>
      </c>
      <c r="P174" s="4"/>
      <c r="Q174" s="63"/>
      <c r="R174" s="4"/>
    </row>
    <row r="175" spans="1:18" s="34" customFormat="1" x14ac:dyDescent="0.2">
      <c r="A175" s="33">
        <v>3432</v>
      </c>
      <c r="B175" s="34" t="s">
        <v>115</v>
      </c>
      <c r="C175" s="36">
        <v>7716126</v>
      </c>
      <c r="D175" s="36">
        <f>jan!D175</f>
        <v>1986</v>
      </c>
      <c r="E175" s="37">
        <f t="shared" si="24"/>
        <v>3885.2598187311178</v>
      </c>
      <c r="F175" s="38">
        <f t="shared" si="21"/>
        <v>0.7998908225613981</v>
      </c>
      <c r="G175" s="39">
        <f t="shared" si="25"/>
        <v>583.18669838359688</v>
      </c>
      <c r="H175" s="39">
        <f t="shared" si="22"/>
        <v>170.18892299579929</v>
      </c>
      <c r="I175" s="66">
        <f t="shared" si="26"/>
        <v>753.37562137939619</v>
      </c>
      <c r="J175" s="81">
        <f t="shared" si="27"/>
        <v>-51.078641073637179</v>
      </c>
      <c r="K175" s="37">
        <f t="shared" si="23"/>
        <v>702.29698030575901</v>
      </c>
      <c r="L175" s="37">
        <f t="shared" si="29"/>
        <v>1496203.984059481</v>
      </c>
      <c r="M175" s="37">
        <f t="shared" si="30"/>
        <v>1394761.8028872374</v>
      </c>
      <c r="N175" s="41">
        <f>jan!M175</f>
        <v>1975780.3288795019</v>
      </c>
      <c r="O175" s="41">
        <f t="shared" si="28"/>
        <v>-581018.52599226451</v>
      </c>
      <c r="P175" s="4"/>
      <c r="Q175" s="63"/>
      <c r="R175" s="4"/>
    </row>
    <row r="176" spans="1:18" s="34" customFormat="1" x14ac:dyDescent="0.2">
      <c r="A176" s="33">
        <v>3433</v>
      </c>
      <c r="B176" s="34" t="s">
        <v>116</v>
      </c>
      <c r="C176" s="36">
        <v>11289278</v>
      </c>
      <c r="D176" s="36">
        <f>jan!D176</f>
        <v>2151</v>
      </c>
      <c r="E176" s="37">
        <f t="shared" si="24"/>
        <v>5248.3858670385871</v>
      </c>
      <c r="F176" s="38">
        <f t="shared" si="21"/>
        <v>1.080528943795624</v>
      </c>
      <c r="G176" s="39">
        <f t="shared" si="25"/>
        <v>-234.68893060088465</v>
      </c>
      <c r="H176" s="39">
        <f t="shared" si="22"/>
        <v>0</v>
      </c>
      <c r="I176" s="66">
        <f t="shared" si="26"/>
        <v>-234.68893060088465</v>
      </c>
      <c r="J176" s="81">
        <f t="shared" si="27"/>
        <v>-51.078641073637179</v>
      </c>
      <c r="K176" s="37">
        <f t="shared" si="23"/>
        <v>-285.76757167452183</v>
      </c>
      <c r="L176" s="37">
        <f t="shared" si="29"/>
        <v>-504815.88972250285</v>
      </c>
      <c r="M176" s="37">
        <f t="shared" si="30"/>
        <v>-614686.04667189647</v>
      </c>
      <c r="N176" s="41">
        <f>jan!M176</f>
        <v>1998589.0915507595</v>
      </c>
      <c r="O176" s="41">
        <f t="shared" si="28"/>
        <v>-2613275.1382226562</v>
      </c>
      <c r="P176" s="4"/>
      <c r="Q176" s="63"/>
      <c r="R176" s="4"/>
    </row>
    <row r="177" spans="1:18" s="34" customFormat="1" x14ac:dyDescent="0.2">
      <c r="A177" s="33">
        <v>3434</v>
      </c>
      <c r="B177" s="34" t="s">
        <v>117</v>
      </c>
      <c r="C177" s="36">
        <v>9136064</v>
      </c>
      <c r="D177" s="36">
        <f>jan!D177</f>
        <v>2211</v>
      </c>
      <c r="E177" s="37">
        <f t="shared" si="24"/>
        <v>4132.0958842152868</v>
      </c>
      <c r="F177" s="38">
        <f t="shared" si="21"/>
        <v>0.85070902074368426</v>
      </c>
      <c r="G177" s="39">
        <f t="shared" si="25"/>
        <v>435.08505909309548</v>
      </c>
      <c r="H177" s="39">
        <f t="shared" si="22"/>
        <v>83.796300076340131</v>
      </c>
      <c r="I177" s="66">
        <f t="shared" si="26"/>
        <v>518.88135916943565</v>
      </c>
      <c r="J177" s="81">
        <f t="shared" si="27"/>
        <v>-51.078641073637179</v>
      </c>
      <c r="K177" s="37">
        <f t="shared" si="23"/>
        <v>467.80271809579847</v>
      </c>
      <c r="L177" s="37">
        <f t="shared" si="29"/>
        <v>1147246.6851236222</v>
      </c>
      <c r="M177" s="37">
        <f t="shared" si="30"/>
        <v>1034311.8097098104</v>
      </c>
      <c r="N177" s="41">
        <f>jan!M177</f>
        <v>1519166.6597948535</v>
      </c>
      <c r="O177" s="41">
        <f t="shared" si="28"/>
        <v>-484854.85008504312</v>
      </c>
      <c r="P177" s="4"/>
      <c r="Q177" s="63"/>
      <c r="R177" s="4"/>
    </row>
    <row r="178" spans="1:18" s="34" customFormat="1" x14ac:dyDescent="0.2">
      <c r="A178" s="33">
        <v>3435</v>
      </c>
      <c r="B178" s="34" t="s">
        <v>118</v>
      </c>
      <c r="C178" s="36">
        <v>12813133</v>
      </c>
      <c r="D178" s="36">
        <f>jan!D178</f>
        <v>3591</v>
      </c>
      <c r="E178" s="37">
        <f t="shared" si="24"/>
        <v>3568.1239209133946</v>
      </c>
      <c r="F178" s="38">
        <f t="shared" si="21"/>
        <v>0.73459941194680167</v>
      </c>
      <c r="G178" s="39">
        <f t="shared" si="25"/>
        <v>773.46823707423084</v>
      </c>
      <c r="H178" s="39">
        <f t="shared" si="22"/>
        <v>281.18648723200238</v>
      </c>
      <c r="I178" s="66">
        <f t="shared" si="26"/>
        <v>1054.6547243062332</v>
      </c>
      <c r="J178" s="81">
        <f t="shared" si="27"/>
        <v>-51.078641073637179</v>
      </c>
      <c r="K178" s="37">
        <f t="shared" si="23"/>
        <v>1003.576083232596</v>
      </c>
      <c r="L178" s="37">
        <f t="shared" si="29"/>
        <v>3787265.1149836835</v>
      </c>
      <c r="M178" s="37">
        <f t="shared" si="30"/>
        <v>3603841.7148882523</v>
      </c>
      <c r="N178" s="41">
        <f>jan!M178</f>
        <v>3196272.529409009</v>
      </c>
      <c r="O178" s="41">
        <f t="shared" si="28"/>
        <v>407569.18547924329</v>
      </c>
      <c r="P178" s="4"/>
      <c r="Q178" s="63"/>
      <c r="R178" s="4"/>
    </row>
    <row r="179" spans="1:18" s="34" customFormat="1" x14ac:dyDescent="0.2">
      <c r="A179" s="33">
        <v>3436</v>
      </c>
      <c r="B179" s="34" t="s">
        <v>119</v>
      </c>
      <c r="C179" s="36">
        <v>25120753</v>
      </c>
      <c r="D179" s="36">
        <f>jan!D179</f>
        <v>5628</v>
      </c>
      <c r="E179" s="37">
        <f t="shared" si="24"/>
        <v>4463.5310945273632</v>
      </c>
      <c r="F179" s="38">
        <f t="shared" si="21"/>
        <v>0.91894435000640506</v>
      </c>
      <c r="G179" s="39">
        <f t="shared" si="25"/>
        <v>236.22393290584967</v>
      </c>
      <c r="H179" s="39">
        <f t="shared" si="22"/>
        <v>0</v>
      </c>
      <c r="I179" s="66">
        <f t="shared" si="26"/>
        <v>236.22393290584967</v>
      </c>
      <c r="J179" s="81">
        <f t="shared" si="27"/>
        <v>-51.078641073637179</v>
      </c>
      <c r="K179" s="37">
        <f t="shared" si="23"/>
        <v>185.14529183221248</v>
      </c>
      <c r="L179" s="37">
        <f t="shared" si="29"/>
        <v>1329468.294394122</v>
      </c>
      <c r="M179" s="37">
        <f t="shared" si="30"/>
        <v>1041997.7024316918</v>
      </c>
      <c r="N179" s="41">
        <f>jan!M179</f>
        <v>3697367.5612959913</v>
      </c>
      <c r="O179" s="41">
        <f t="shared" si="28"/>
        <v>-2655369.8588642995</v>
      </c>
      <c r="P179" s="4"/>
      <c r="Q179" s="63"/>
      <c r="R179" s="4"/>
    </row>
    <row r="180" spans="1:18" s="34" customFormat="1" x14ac:dyDescent="0.2">
      <c r="A180" s="33">
        <v>3437</v>
      </c>
      <c r="B180" s="34" t="s">
        <v>120</v>
      </c>
      <c r="C180" s="36">
        <v>18887848</v>
      </c>
      <c r="D180" s="36">
        <f>jan!D180</f>
        <v>5531</v>
      </c>
      <c r="E180" s="37">
        <f t="shared" si="24"/>
        <v>3414.9065268486711</v>
      </c>
      <c r="F180" s="38">
        <f t="shared" si="21"/>
        <v>0.70305526996219392</v>
      </c>
      <c r="G180" s="39">
        <f t="shared" si="25"/>
        <v>865.39867351306486</v>
      </c>
      <c r="H180" s="39">
        <f t="shared" si="22"/>
        <v>334.81257515465563</v>
      </c>
      <c r="I180" s="66">
        <f t="shared" si="26"/>
        <v>1200.2112486677206</v>
      </c>
      <c r="J180" s="81">
        <f t="shared" si="27"/>
        <v>-51.078641073637179</v>
      </c>
      <c r="K180" s="37">
        <f t="shared" si="23"/>
        <v>1149.1326075940835</v>
      </c>
      <c r="L180" s="37">
        <f t="shared" si="29"/>
        <v>6638368.4163811626</v>
      </c>
      <c r="M180" s="37">
        <f t="shared" si="30"/>
        <v>6355852.4526028764</v>
      </c>
      <c r="N180" s="41">
        <f>jan!M180</f>
        <v>5563859.8193013724</v>
      </c>
      <c r="O180" s="41">
        <f t="shared" si="28"/>
        <v>791992.63330150396</v>
      </c>
      <c r="P180" s="4"/>
      <c r="Q180" s="63"/>
      <c r="R180" s="4"/>
    </row>
    <row r="181" spans="1:18" s="34" customFormat="1" x14ac:dyDescent="0.2">
      <c r="A181" s="33">
        <v>3438</v>
      </c>
      <c r="B181" s="34" t="s">
        <v>121</v>
      </c>
      <c r="C181" s="36">
        <v>12620580</v>
      </c>
      <c r="D181" s="36">
        <f>jan!D181</f>
        <v>3064</v>
      </c>
      <c r="E181" s="37">
        <f t="shared" si="24"/>
        <v>4118.988250652742</v>
      </c>
      <c r="F181" s="38">
        <f t="shared" si="21"/>
        <v>0.84801044296990702</v>
      </c>
      <c r="G181" s="39">
        <f t="shared" si="25"/>
        <v>442.94963923062238</v>
      </c>
      <c r="H181" s="39">
        <f t="shared" si="22"/>
        <v>88.383971823230823</v>
      </c>
      <c r="I181" s="66">
        <f t="shared" si="26"/>
        <v>531.33361105385325</v>
      </c>
      <c r="J181" s="81">
        <f t="shared" si="27"/>
        <v>-51.078641073637179</v>
      </c>
      <c r="K181" s="37">
        <f t="shared" si="23"/>
        <v>480.25496998021606</v>
      </c>
      <c r="L181" s="37">
        <f t="shared" si="29"/>
        <v>1628006.1842690064</v>
      </c>
      <c r="M181" s="37">
        <f t="shared" si="30"/>
        <v>1471501.2280193821</v>
      </c>
      <c r="N181" s="41">
        <f>jan!M181</f>
        <v>2505801.9816650529</v>
      </c>
      <c r="O181" s="41">
        <f t="shared" si="28"/>
        <v>-1034300.7536456708</v>
      </c>
      <c r="P181" s="4"/>
      <c r="Q181" s="63"/>
      <c r="R181" s="4"/>
    </row>
    <row r="182" spans="1:18" s="34" customFormat="1" x14ac:dyDescent="0.2">
      <c r="A182" s="33">
        <v>3439</v>
      </c>
      <c r="B182" s="34" t="s">
        <v>122</v>
      </c>
      <c r="C182" s="36">
        <v>17652514</v>
      </c>
      <c r="D182" s="36">
        <f>jan!D182</f>
        <v>4385</v>
      </c>
      <c r="E182" s="37">
        <f t="shared" si="24"/>
        <v>4025.6588369441279</v>
      </c>
      <c r="F182" s="38">
        <f t="shared" si="21"/>
        <v>0.8287959386681234</v>
      </c>
      <c r="G182" s="39">
        <f t="shared" si="25"/>
        <v>498.94728745579084</v>
      </c>
      <c r="H182" s="39">
        <f t="shared" si="22"/>
        <v>121.04926662124575</v>
      </c>
      <c r="I182" s="66">
        <f t="shared" si="26"/>
        <v>619.99655407703654</v>
      </c>
      <c r="J182" s="81">
        <f t="shared" si="27"/>
        <v>-51.078641073637179</v>
      </c>
      <c r="K182" s="37">
        <f t="shared" si="23"/>
        <v>568.91791300339935</v>
      </c>
      <c r="L182" s="37">
        <f t="shared" si="29"/>
        <v>2718684.889627805</v>
      </c>
      <c r="M182" s="37">
        <f t="shared" si="30"/>
        <v>2494705.0485199061</v>
      </c>
      <c r="N182" s="41">
        <f>jan!M182</f>
        <v>1264530.8458391833</v>
      </c>
      <c r="O182" s="41">
        <f t="shared" si="28"/>
        <v>1230174.2026807228</v>
      </c>
      <c r="P182" s="4"/>
      <c r="Q182" s="63"/>
      <c r="R182" s="4"/>
    </row>
    <row r="183" spans="1:18" s="34" customFormat="1" x14ac:dyDescent="0.2">
      <c r="A183" s="33">
        <v>3440</v>
      </c>
      <c r="B183" s="34" t="s">
        <v>123</v>
      </c>
      <c r="C183" s="36">
        <v>22241046</v>
      </c>
      <c r="D183" s="36">
        <f>jan!D183</f>
        <v>5082</v>
      </c>
      <c r="E183" s="37">
        <f t="shared" si="24"/>
        <v>4376.4356552538375</v>
      </c>
      <c r="F183" s="38">
        <f t="shared" si="21"/>
        <v>0.90101328598181185</v>
      </c>
      <c r="G183" s="39">
        <f t="shared" si="25"/>
        <v>288.48119646996508</v>
      </c>
      <c r="H183" s="39">
        <f t="shared" si="22"/>
        <v>0</v>
      </c>
      <c r="I183" s="66">
        <f t="shared" si="26"/>
        <v>288.48119646996508</v>
      </c>
      <c r="J183" s="81">
        <f t="shared" si="27"/>
        <v>-51.078641073637179</v>
      </c>
      <c r="K183" s="37">
        <f t="shared" si="23"/>
        <v>237.4025553963279</v>
      </c>
      <c r="L183" s="37">
        <f t="shared" si="29"/>
        <v>1466061.4404603625</v>
      </c>
      <c r="M183" s="37">
        <f t="shared" si="30"/>
        <v>1206479.7865241384</v>
      </c>
      <c r="N183" s="41">
        <f>jan!M183</f>
        <v>1513458.7702747395</v>
      </c>
      <c r="O183" s="41">
        <f t="shared" si="28"/>
        <v>-306978.98375060107</v>
      </c>
      <c r="P183" s="4"/>
      <c r="Q183" s="63"/>
      <c r="R183" s="4"/>
    </row>
    <row r="184" spans="1:18" s="34" customFormat="1" x14ac:dyDescent="0.2">
      <c r="A184" s="33">
        <v>3441</v>
      </c>
      <c r="B184" s="34" t="s">
        <v>124</v>
      </c>
      <c r="C184" s="36">
        <v>24565560</v>
      </c>
      <c r="D184" s="36">
        <f>jan!D184</f>
        <v>6079</v>
      </c>
      <c r="E184" s="37">
        <f t="shared" si="24"/>
        <v>4041.0528047376215</v>
      </c>
      <c r="F184" s="38">
        <f t="shared" si="21"/>
        <v>0.83196522312664456</v>
      </c>
      <c r="G184" s="39">
        <f t="shared" si="25"/>
        <v>489.71090677969465</v>
      </c>
      <c r="H184" s="39">
        <f t="shared" si="22"/>
        <v>115.66137789352298</v>
      </c>
      <c r="I184" s="66">
        <f t="shared" si="26"/>
        <v>605.37228467321768</v>
      </c>
      <c r="J184" s="81">
        <f t="shared" si="27"/>
        <v>-51.078641073637179</v>
      </c>
      <c r="K184" s="37">
        <f t="shared" si="23"/>
        <v>554.29364359958049</v>
      </c>
      <c r="L184" s="37">
        <f t="shared" si="29"/>
        <v>3680058.1185284904</v>
      </c>
      <c r="M184" s="37">
        <f t="shared" si="30"/>
        <v>3369551.0594418496</v>
      </c>
      <c r="N184" s="41">
        <f>jan!M184</f>
        <v>2807713.5359307625</v>
      </c>
      <c r="O184" s="41">
        <f t="shared" si="28"/>
        <v>561837.52351108706</v>
      </c>
      <c r="P184" s="4"/>
      <c r="Q184" s="63"/>
      <c r="R184" s="4"/>
    </row>
    <row r="185" spans="1:18" s="34" customFormat="1" x14ac:dyDescent="0.2">
      <c r="A185" s="33">
        <v>3442</v>
      </c>
      <c r="B185" s="34" t="s">
        <v>125</v>
      </c>
      <c r="C185" s="36">
        <v>56218131</v>
      </c>
      <c r="D185" s="36">
        <f>jan!D185</f>
        <v>14827</v>
      </c>
      <c r="E185" s="37">
        <f t="shared" si="24"/>
        <v>3791.6052471841908</v>
      </c>
      <c r="F185" s="38">
        <f t="shared" si="21"/>
        <v>0.7806093753052471</v>
      </c>
      <c r="G185" s="39">
        <f t="shared" si="25"/>
        <v>639.37944131175311</v>
      </c>
      <c r="H185" s="39">
        <f t="shared" si="22"/>
        <v>202.9680230372237</v>
      </c>
      <c r="I185" s="66">
        <f t="shared" si="26"/>
        <v>842.34746434897681</v>
      </c>
      <c r="J185" s="81">
        <f t="shared" si="27"/>
        <v>-51.078641073637179</v>
      </c>
      <c r="K185" s="37">
        <f t="shared" si="23"/>
        <v>791.26882327533963</v>
      </c>
      <c r="L185" s="37">
        <f t="shared" si="29"/>
        <v>12489485.853902278</v>
      </c>
      <c r="M185" s="37">
        <f t="shared" si="30"/>
        <v>11732142.84270346</v>
      </c>
      <c r="N185" s="41">
        <f>jan!M185</f>
        <v>9885665.6459196303</v>
      </c>
      <c r="O185" s="41">
        <f t="shared" si="28"/>
        <v>1846477.1967838295</v>
      </c>
      <c r="P185" s="4"/>
      <c r="Q185" s="63"/>
      <c r="R185" s="4"/>
    </row>
    <row r="186" spans="1:18" s="34" customFormat="1" x14ac:dyDescent="0.2">
      <c r="A186" s="33">
        <v>3443</v>
      </c>
      <c r="B186" s="34" t="s">
        <v>126</v>
      </c>
      <c r="C186" s="36">
        <v>50019718</v>
      </c>
      <c r="D186" s="36">
        <f>jan!D186</f>
        <v>13572</v>
      </c>
      <c r="E186" s="37">
        <f t="shared" si="24"/>
        <v>3685.5082522841144</v>
      </c>
      <c r="F186" s="38">
        <f t="shared" si="21"/>
        <v>0.75876630264566092</v>
      </c>
      <c r="G186" s="39">
        <f t="shared" si="25"/>
        <v>703.03763825179897</v>
      </c>
      <c r="H186" s="39">
        <f t="shared" si="22"/>
        <v>240.10197125225045</v>
      </c>
      <c r="I186" s="66">
        <f t="shared" si="26"/>
        <v>943.13960950404942</v>
      </c>
      <c r="J186" s="81">
        <f t="shared" si="27"/>
        <v>-51.078641073637179</v>
      </c>
      <c r="K186" s="37">
        <f t="shared" si="23"/>
        <v>892.06096843041223</v>
      </c>
      <c r="L186" s="37">
        <f t="shared" si="29"/>
        <v>12800290.780188959</v>
      </c>
      <c r="M186" s="37">
        <f t="shared" si="30"/>
        <v>12107051.463537555</v>
      </c>
      <c r="N186" s="41">
        <f>jan!M186</f>
        <v>9758732.4268139992</v>
      </c>
      <c r="O186" s="41">
        <f t="shared" si="28"/>
        <v>2348319.036723556</v>
      </c>
      <c r="P186" s="4"/>
      <c r="Q186" s="63"/>
      <c r="R186" s="4"/>
    </row>
    <row r="187" spans="1:18" s="34" customFormat="1" x14ac:dyDescent="0.2">
      <c r="A187" s="33">
        <v>3446</v>
      </c>
      <c r="B187" s="34" t="s">
        <v>129</v>
      </c>
      <c r="C187" s="36">
        <v>55343877</v>
      </c>
      <c r="D187" s="36">
        <f>jan!D187</f>
        <v>13633</v>
      </c>
      <c r="E187" s="37">
        <f t="shared" si="24"/>
        <v>4059.5523362429399</v>
      </c>
      <c r="F187" s="38">
        <f t="shared" si="21"/>
        <v>0.83577387587142349</v>
      </c>
      <c r="G187" s="39">
        <f t="shared" si="25"/>
        <v>478.61118787650366</v>
      </c>
      <c r="H187" s="39">
        <f t="shared" si="22"/>
        <v>109.18654186666156</v>
      </c>
      <c r="I187" s="66">
        <f t="shared" si="26"/>
        <v>587.79772974316518</v>
      </c>
      <c r="J187" s="81">
        <f t="shared" si="27"/>
        <v>-51.078641073637179</v>
      </c>
      <c r="K187" s="37">
        <f t="shared" si="23"/>
        <v>536.71908866952799</v>
      </c>
      <c r="L187" s="37">
        <f t="shared" si="29"/>
        <v>8013446.4495885707</v>
      </c>
      <c r="M187" s="37">
        <f t="shared" si="30"/>
        <v>7317091.3358316747</v>
      </c>
      <c r="N187" s="41">
        <f>jan!M187</f>
        <v>6308243.9078621604</v>
      </c>
      <c r="O187" s="41">
        <f t="shared" si="28"/>
        <v>1008847.4279695144</v>
      </c>
      <c r="P187" s="4"/>
      <c r="Q187" s="63"/>
      <c r="R187" s="4"/>
    </row>
    <row r="188" spans="1:18" s="34" customFormat="1" x14ac:dyDescent="0.2">
      <c r="A188" s="33">
        <v>3447</v>
      </c>
      <c r="B188" s="34" t="s">
        <v>130</v>
      </c>
      <c r="C188" s="36">
        <v>18428859</v>
      </c>
      <c r="D188" s="36">
        <f>jan!D188</f>
        <v>5535</v>
      </c>
      <c r="E188" s="37">
        <f t="shared" si="24"/>
        <v>3329.5138211382114</v>
      </c>
      <c r="F188" s="38">
        <f t="shared" si="21"/>
        <v>0.6854747618885304</v>
      </c>
      <c r="G188" s="39">
        <f t="shared" si="25"/>
        <v>916.63429693934074</v>
      </c>
      <c r="H188" s="39">
        <f t="shared" si="22"/>
        <v>364.70002215331652</v>
      </c>
      <c r="I188" s="66">
        <f t="shared" si="26"/>
        <v>1281.3343190926573</v>
      </c>
      <c r="J188" s="81">
        <f t="shared" si="27"/>
        <v>-51.078641073637179</v>
      </c>
      <c r="K188" s="37">
        <f t="shared" si="23"/>
        <v>1230.2556780190203</v>
      </c>
      <c r="L188" s="37">
        <f t="shared" si="29"/>
        <v>7092185.4561778586</v>
      </c>
      <c r="M188" s="37">
        <f t="shared" si="30"/>
        <v>6809465.1778352773</v>
      </c>
      <c r="N188" s="41">
        <f>jan!M188</f>
        <v>5901770.120517646</v>
      </c>
      <c r="O188" s="41">
        <f t="shared" si="28"/>
        <v>907695.05731763132</v>
      </c>
      <c r="P188" s="4"/>
      <c r="Q188" s="63"/>
      <c r="R188" s="4"/>
    </row>
    <row r="189" spans="1:18" s="34" customFormat="1" x14ac:dyDescent="0.2">
      <c r="A189" s="33">
        <v>3448</v>
      </c>
      <c r="B189" s="34" t="s">
        <v>131</v>
      </c>
      <c r="C189" s="36">
        <v>29310412</v>
      </c>
      <c r="D189" s="36">
        <f>jan!D189</f>
        <v>6577</v>
      </c>
      <c r="E189" s="37">
        <f t="shared" si="24"/>
        <v>4456.5017485175613</v>
      </c>
      <c r="F189" s="38">
        <f t="shared" si="21"/>
        <v>0.91749715995369818</v>
      </c>
      <c r="G189" s="39">
        <f t="shared" si="25"/>
        <v>240.44154051173081</v>
      </c>
      <c r="H189" s="39">
        <f t="shared" si="22"/>
        <v>0</v>
      </c>
      <c r="I189" s="66">
        <f t="shared" si="26"/>
        <v>240.44154051173081</v>
      </c>
      <c r="J189" s="81">
        <f t="shared" si="27"/>
        <v>-51.078641073637179</v>
      </c>
      <c r="K189" s="37">
        <f t="shared" si="23"/>
        <v>189.36289943809362</v>
      </c>
      <c r="L189" s="37">
        <f t="shared" si="29"/>
        <v>1581384.0119456535</v>
      </c>
      <c r="M189" s="37">
        <f t="shared" si="30"/>
        <v>1245439.7896043418</v>
      </c>
      <c r="N189" s="41">
        <f>jan!M189</f>
        <v>907063.03530607466</v>
      </c>
      <c r="O189" s="41">
        <f t="shared" si="28"/>
        <v>338376.75429826719</v>
      </c>
      <c r="P189" s="4"/>
      <c r="Q189" s="63"/>
      <c r="R189" s="4"/>
    </row>
    <row r="190" spans="1:18" s="34" customFormat="1" x14ac:dyDescent="0.2">
      <c r="A190" s="33">
        <v>3449</v>
      </c>
      <c r="B190" s="34" t="s">
        <v>132</v>
      </c>
      <c r="C190" s="36">
        <v>5313934</v>
      </c>
      <c r="D190" s="36">
        <f>jan!D190</f>
        <v>2889</v>
      </c>
      <c r="E190" s="37">
        <f t="shared" si="24"/>
        <v>1839.3679473866389</v>
      </c>
      <c r="F190" s="38">
        <f t="shared" si="21"/>
        <v>0.37868601047861888</v>
      </c>
      <c r="G190" s="39">
        <f t="shared" si="25"/>
        <v>1810.7218211902843</v>
      </c>
      <c r="H190" s="39">
        <f t="shared" si="22"/>
        <v>886.25107796636689</v>
      </c>
      <c r="I190" s="66">
        <f t="shared" si="26"/>
        <v>2696.9728991566512</v>
      </c>
      <c r="J190" s="81">
        <f t="shared" si="27"/>
        <v>-51.078641073637179</v>
      </c>
      <c r="K190" s="37">
        <f t="shared" si="23"/>
        <v>2645.8942580830139</v>
      </c>
      <c r="L190" s="37">
        <f t="shared" si="29"/>
        <v>7791554.7056635655</v>
      </c>
      <c r="M190" s="37">
        <f t="shared" si="30"/>
        <v>7643988.5116018271</v>
      </c>
      <c r="N190" s="41">
        <f>jan!M190</f>
        <v>8804845.990953112</v>
      </c>
      <c r="O190" s="41">
        <f t="shared" si="28"/>
        <v>-1160857.4793512849</v>
      </c>
      <c r="P190" s="4"/>
      <c r="Q190" s="63"/>
      <c r="R190" s="4"/>
    </row>
    <row r="191" spans="1:18" s="34" customFormat="1" x14ac:dyDescent="0.2">
      <c r="A191" s="33">
        <v>3450</v>
      </c>
      <c r="B191" s="34" t="s">
        <v>133</v>
      </c>
      <c r="C191" s="36">
        <v>4168920</v>
      </c>
      <c r="D191" s="36">
        <f>jan!D191</f>
        <v>1256</v>
      </c>
      <c r="E191" s="37">
        <f t="shared" si="24"/>
        <v>3319.2038216560509</v>
      </c>
      <c r="F191" s="38">
        <f t="shared" si="21"/>
        <v>0.68335215636118973</v>
      </c>
      <c r="G191" s="39">
        <f t="shared" si="25"/>
        <v>922.82029662863704</v>
      </c>
      <c r="H191" s="39">
        <f t="shared" si="22"/>
        <v>368.3085219720727</v>
      </c>
      <c r="I191" s="66">
        <f t="shared" si="26"/>
        <v>1291.1288186007098</v>
      </c>
      <c r="J191" s="81">
        <f t="shared" si="27"/>
        <v>-51.078641073637179</v>
      </c>
      <c r="K191" s="37">
        <f t="shared" si="23"/>
        <v>1240.0501775270727</v>
      </c>
      <c r="L191" s="37">
        <f t="shared" si="29"/>
        <v>1621657.7961624914</v>
      </c>
      <c r="M191" s="37">
        <f t="shared" si="30"/>
        <v>1557503.0229740033</v>
      </c>
      <c r="N191" s="41">
        <f>jan!M191</f>
        <v>1408356.8819096955</v>
      </c>
      <c r="O191" s="41">
        <f t="shared" si="28"/>
        <v>149146.14106430789</v>
      </c>
      <c r="P191" s="4"/>
      <c r="Q191" s="63"/>
      <c r="R191" s="4"/>
    </row>
    <row r="192" spans="1:18" s="34" customFormat="1" x14ac:dyDescent="0.2">
      <c r="A192" s="33">
        <v>3451</v>
      </c>
      <c r="B192" s="34" t="s">
        <v>134</v>
      </c>
      <c r="C192" s="36">
        <v>27335509</v>
      </c>
      <c r="D192" s="36">
        <f>jan!D192</f>
        <v>6354</v>
      </c>
      <c r="E192" s="37">
        <f t="shared" si="24"/>
        <v>4302.0945860875036</v>
      </c>
      <c r="F192" s="38">
        <f t="shared" si="21"/>
        <v>0.88570807043898803</v>
      </c>
      <c r="G192" s="39">
        <f t="shared" si="25"/>
        <v>333.08583796976546</v>
      </c>
      <c r="H192" s="39">
        <f t="shared" si="22"/>
        <v>24.296754421064268</v>
      </c>
      <c r="I192" s="66">
        <f t="shared" si="26"/>
        <v>357.38259239082976</v>
      </c>
      <c r="J192" s="81">
        <f t="shared" si="27"/>
        <v>-51.078641073637179</v>
      </c>
      <c r="K192" s="37">
        <f t="shared" si="23"/>
        <v>306.30395131719257</v>
      </c>
      <c r="L192" s="37">
        <f t="shared" si="29"/>
        <v>2270808.9920513323</v>
      </c>
      <c r="M192" s="37">
        <f t="shared" si="30"/>
        <v>1946255.3066694415</v>
      </c>
      <c r="N192" s="41">
        <f>jan!M192</f>
        <v>3811922.1570495241</v>
      </c>
      <c r="O192" s="41">
        <f t="shared" si="28"/>
        <v>-1865666.8503800826</v>
      </c>
      <c r="P192" s="4"/>
      <c r="Q192" s="63"/>
      <c r="R192" s="4"/>
    </row>
    <row r="193" spans="1:18" s="34" customFormat="1" x14ac:dyDescent="0.2">
      <c r="A193" s="33">
        <v>3452</v>
      </c>
      <c r="B193" s="34" t="s">
        <v>135</v>
      </c>
      <c r="C193" s="36">
        <v>9330534</v>
      </c>
      <c r="D193" s="36">
        <f>jan!D193</f>
        <v>2111</v>
      </c>
      <c r="E193" s="37">
        <f t="shared" si="24"/>
        <v>4419.9592610137379</v>
      </c>
      <c r="F193" s="38">
        <f t="shared" si="21"/>
        <v>0.90997385346928938</v>
      </c>
      <c r="G193" s="39">
        <f t="shared" si="25"/>
        <v>262.36703301402486</v>
      </c>
      <c r="H193" s="39">
        <f t="shared" si="22"/>
        <v>0</v>
      </c>
      <c r="I193" s="66">
        <f t="shared" si="26"/>
        <v>262.36703301402486</v>
      </c>
      <c r="J193" s="81">
        <f t="shared" si="27"/>
        <v>-51.078641073637179</v>
      </c>
      <c r="K193" s="37">
        <f t="shared" si="23"/>
        <v>211.28839194038767</v>
      </c>
      <c r="L193" s="37">
        <f t="shared" si="29"/>
        <v>553856.80669260642</v>
      </c>
      <c r="M193" s="37">
        <f t="shared" si="30"/>
        <v>446029.7953861584</v>
      </c>
      <c r="N193" s="41">
        <f>jan!M193</f>
        <v>524653.12938803108</v>
      </c>
      <c r="O193" s="41">
        <f t="shared" si="28"/>
        <v>-78623.334001872689</v>
      </c>
      <c r="P193" s="4"/>
      <c r="Q193" s="63"/>
      <c r="R193" s="4"/>
    </row>
    <row r="194" spans="1:18" s="34" customFormat="1" x14ac:dyDescent="0.2">
      <c r="A194" s="33">
        <v>3453</v>
      </c>
      <c r="B194" s="34" t="s">
        <v>136</v>
      </c>
      <c r="C194" s="36">
        <v>14247266</v>
      </c>
      <c r="D194" s="36">
        <f>jan!D194</f>
        <v>3252</v>
      </c>
      <c r="E194" s="37">
        <f t="shared" si="24"/>
        <v>4381.0781057810582</v>
      </c>
      <c r="F194" s="38">
        <f t="shared" si="21"/>
        <v>0.90196906596672211</v>
      </c>
      <c r="G194" s="39">
        <f t="shared" si="25"/>
        <v>285.69572615363268</v>
      </c>
      <c r="H194" s="39">
        <f t="shared" si="22"/>
        <v>0</v>
      </c>
      <c r="I194" s="66">
        <f t="shared" si="26"/>
        <v>285.69572615363268</v>
      </c>
      <c r="J194" s="81">
        <f t="shared" si="27"/>
        <v>-51.078641073637179</v>
      </c>
      <c r="K194" s="37">
        <f t="shared" si="23"/>
        <v>234.61708507999549</v>
      </c>
      <c r="L194" s="37">
        <f t="shared" si="29"/>
        <v>929082.5014516135</v>
      </c>
      <c r="M194" s="37">
        <f t="shared" si="30"/>
        <v>762974.76068014535</v>
      </c>
      <c r="N194" s="41">
        <f>jan!M194</f>
        <v>611180.4890702992</v>
      </c>
      <c r="O194" s="41">
        <f t="shared" si="28"/>
        <v>151794.27160984615</v>
      </c>
      <c r="P194" s="4"/>
      <c r="Q194" s="63"/>
      <c r="R194" s="4"/>
    </row>
    <row r="195" spans="1:18" s="34" customFormat="1" x14ac:dyDescent="0.2">
      <c r="A195" s="33">
        <v>3454</v>
      </c>
      <c r="B195" s="34" t="s">
        <v>137</v>
      </c>
      <c r="C195" s="36">
        <v>7682099</v>
      </c>
      <c r="D195" s="36">
        <f>jan!D195</f>
        <v>1587</v>
      </c>
      <c r="E195" s="37">
        <f t="shared" si="24"/>
        <v>4840.6420919974798</v>
      </c>
      <c r="F195" s="38">
        <f t="shared" si="21"/>
        <v>0.99658333427949175</v>
      </c>
      <c r="G195" s="39">
        <f t="shared" si="25"/>
        <v>9.9573344237796846</v>
      </c>
      <c r="H195" s="39">
        <f t="shared" si="22"/>
        <v>0</v>
      </c>
      <c r="I195" s="66">
        <f t="shared" si="26"/>
        <v>9.9573344237796846</v>
      </c>
      <c r="J195" s="81">
        <f t="shared" si="27"/>
        <v>-51.078641073637179</v>
      </c>
      <c r="K195" s="37">
        <f t="shared" si="23"/>
        <v>-41.121306649857495</v>
      </c>
      <c r="L195" s="37">
        <f t="shared" si="29"/>
        <v>15802.289730538359</v>
      </c>
      <c r="M195" s="37">
        <f t="shared" si="30"/>
        <v>-65259.513653323847</v>
      </c>
      <c r="N195" s="41">
        <f>jan!M195</f>
        <v>1109638.370056279</v>
      </c>
      <c r="O195" s="41">
        <f t="shared" si="28"/>
        <v>-1174897.8837096028</v>
      </c>
      <c r="P195" s="4"/>
      <c r="Q195" s="63"/>
      <c r="R195" s="4"/>
    </row>
    <row r="196" spans="1:18" s="34" customFormat="1" x14ac:dyDescent="0.2">
      <c r="A196" s="33">
        <v>3801</v>
      </c>
      <c r="B196" s="34" t="s">
        <v>155</v>
      </c>
      <c r="C196" s="36">
        <v>108733064</v>
      </c>
      <c r="D196" s="36">
        <f>jan!D196</f>
        <v>27502</v>
      </c>
      <c r="E196" s="37">
        <f t="shared" si="24"/>
        <v>3953.6420623954623</v>
      </c>
      <c r="F196" s="38">
        <f t="shared" si="21"/>
        <v>0.81396924503125756</v>
      </c>
      <c r="G196" s="39">
        <f t="shared" si="25"/>
        <v>542.15735218499015</v>
      </c>
      <c r="H196" s="39">
        <f t="shared" si="22"/>
        <v>146.25513771327871</v>
      </c>
      <c r="I196" s="66">
        <f t="shared" si="26"/>
        <v>688.41248989826886</v>
      </c>
      <c r="J196" s="81">
        <f t="shared" si="27"/>
        <v>-51.078641073637179</v>
      </c>
      <c r="K196" s="37">
        <f t="shared" si="23"/>
        <v>637.33384882463167</v>
      </c>
      <c r="L196" s="37">
        <f t="shared" si="29"/>
        <v>18932720.297182191</v>
      </c>
      <c r="M196" s="37">
        <f t="shared" si="30"/>
        <v>17527955.510375019</v>
      </c>
      <c r="N196" s="41">
        <f>jan!M196</f>
        <v>13196373.687484434</v>
      </c>
      <c r="O196" s="41">
        <f t="shared" si="28"/>
        <v>4331581.8228905853</v>
      </c>
      <c r="P196" s="4"/>
      <c r="Q196" s="63"/>
      <c r="R196" s="4"/>
    </row>
    <row r="197" spans="1:18" s="34" customFormat="1" x14ac:dyDescent="0.2">
      <c r="A197" s="33">
        <v>3802</v>
      </c>
      <c r="B197" s="34" t="s">
        <v>160</v>
      </c>
      <c r="C197" s="36">
        <v>106893693</v>
      </c>
      <c r="D197" s="36">
        <f>jan!D197</f>
        <v>25681</v>
      </c>
      <c r="E197" s="37">
        <f t="shared" si="24"/>
        <v>4162.3649001207123</v>
      </c>
      <c r="F197" s="38">
        <f t="shared" si="21"/>
        <v>0.8569407553406827</v>
      </c>
      <c r="G197" s="39">
        <f t="shared" si="25"/>
        <v>416.92364954984021</v>
      </c>
      <c r="H197" s="39">
        <f t="shared" si="22"/>
        <v>73.202144509441212</v>
      </c>
      <c r="I197" s="66">
        <f t="shared" si="26"/>
        <v>490.12579405928142</v>
      </c>
      <c r="J197" s="81">
        <f t="shared" si="27"/>
        <v>-51.078641073637179</v>
      </c>
      <c r="K197" s="37">
        <f t="shared" si="23"/>
        <v>439.04715298564423</v>
      </c>
      <c r="L197" s="37">
        <f t="shared" si="29"/>
        <v>12586920.517236406</v>
      </c>
      <c r="M197" s="37">
        <f t="shared" si="30"/>
        <v>11275169.935824329</v>
      </c>
      <c r="N197" s="41">
        <f>jan!M197</f>
        <v>7826272.0712761842</v>
      </c>
      <c r="O197" s="41">
        <f t="shared" si="28"/>
        <v>3448897.8645481449</v>
      </c>
      <c r="P197" s="4"/>
      <c r="Q197" s="63"/>
      <c r="R197" s="4"/>
    </row>
    <row r="198" spans="1:18" s="34" customFormat="1" x14ac:dyDescent="0.2">
      <c r="A198" s="33">
        <v>3803</v>
      </c>
      <c r="B198" s="34" t="s">
        <v>156</v>
      </c>
      <c r="C198" s="36">
        <v>255517821</v>
      </c>
      <c r="D198" s="36">
        <f>jan!D198</f>
        <v>57794</v>
      </c>
      <c r="E198" s="37">
        <f t="shared" si="24"/>
        <v>4421.1824929923523</v>
      </c>
      <c r="F198" s="38">
        <f t="shared" si="21"/>
        <v>0.91022569043237744</v>
      </c>
      <c r="G198" s="39">
        <f t="shared" si="25"/>
        <v>261.63309382685617</v>
      </c>
      <c r="H198" s="39">
        <f t="shared" si="22"/>
        <v>0</v>
      </c>
      <c r="I198" s="66">
        <f t="shared" si="26"/>
        <v>261.63309382685617</v>
      </c>
      <c r="J198" s="81">
        <f t="shared" si="27"/>
        <v>-51.078641073637179</v>
      </c>
      <c r="K198" s="37">
        <f t="shared" si="23"/>
        <v>210.55445275321898</v>
      </c>
      <c r="L198" s="37">
        <f t="shared" si="29"/>
        <v>15120823.024629325</v>
      </c>
      <c r="M198" s="37">
        <f t="shared" si="30"/>
        <v>12168784.042419538</v>
      </c>
      <c r="N198" s="41">
        <f>jan!M198</f>
        <v>7113083.2194738211</v>
      </c>
      <c r="O198" s="41">
        <f t="shared" si="28"/>
        <v>5055700.8229457168</v>
      </c>
      <c r="P198" s="4"/>
      <c r="Q198" s="63"/>
      <c r="R198" s="4"/>
    </row>
    <row r="199" spans="1:18" s="34" customFormat="1" x14ac:dyDescent="0.2">
      <c r="A199" s="33">
        <v>3804</v>
      </c>
      <c r="B199" s="34" t="s">
        <v>157</v>
      </c>
      <c r="C199" s="36">
        <v>262062982</v>
      </c>
      <c r="D199" s="36">
        <f>jan!D199</f>
        <v>64943</v>
      </c>
      <c r="E199" s="37">
        <f t="shared" si="24"/>
        <v>4035.276811973577</v>
      </c>
      <c r="F199" s="38">
        <f t="shared" si="21"/>
        <v>0.83077607135335352</v>
      </c>
      <c r="G199" s="39">
        <f t="shared" si="25"/>
        <v>493.17650243812136</v>
      </c>
      <c r="H199" s="39">
        <f t="shared" si="22"/>
        <v>117.68297536093857</v>
      </c>
      <c r="I199" s="66">
        <f t="shared" si="26"/>
        <v>610.85947779905996</v>
      </c>
      <c r="J199" s="81">
        <f t="shared" si="27"/>
        <v>-51.078641073637179</v>
      </c>
      <c r="K199" s="37">
        <f t="shared" si="23"/>
        <v>559.78083672542277</v>
      </c>
      <c r="L199" s="37">
        <f t="shared" si="29"/>
        <v>39671047.066704348</v>
      </c>
      <c r="M199" s="37">
        <f t="shared" si="30"/>
        <v>36353846.879459128</v>
      </c>
      <c r="N199" s="41">
        <f>jan!M199</f>
        <v>26445950.18460298</v>
      </c>
      <c r="O199" s="41">
        <f t="shared" si="28"/>
        <v>9907896.6948561482</v>
      </c>
      <c r="P199" s="4"/>
      <c r="Q199" s="63"/>
      <c r="R199" s="4"/>
    </row>
    <row r="200" spans="1:18" s="34" customFormat="1" x14ac:dyDescent="0.2">
      <c r="A200" s="33">
        <v>3805</v>
      </c>
      <c r="B200" s="34" t="s">
        <v>158</v>
      </c>
      <c r="C200" s="36">
        <v>198496729</v>
      </c>
      <c r="D200" s="36">
        <f>jan!D200</f>
        <v>47777</v>
      </c>
      <c r="E200" s="37">
        <f t="shared" si="24"/>
        <v>4154.6503338426437</v>
      </c>
      <c r="F200" s="38">
        <f t="shared" ref="F200:F263" si="31">IF(ISNUMBER(C200),E200/E$365,"")</f>
        <v>0.85535249328003016</v>
      </c>
      <c r="G200" s="39">
        <f t="shared" si="25"/>
        <v>421.55238931668134</v>
      </c>
      <c r="H200" s="39">
        <f t="shared" ref="H200:H263" si="32">IF(E200&gt;=E$365*0.9,0,IF(E200&lt;0.9*E$365,(E$365*0.9-E200)*0.35))</f>
        <v>75.902242706765207</v>
      </c>
      <c r="I200" s="66">
        <f t="shared" si="26"/>
        <v>497.45463202344655</v>
      </c>
      <c r="J200" s="81">
        <f t="shared" si="27"/>
        <v>-51.078641073637179</v>
      </c>
      <c r="K200" s="37">
        <f t="shared" ref="K200:K263" si="33">I200+J200</f>
        <v>446.37599094980936</v>
      </c>
      <c r="L200" s="37">
        <f t="shared" si="29"/>
        <v>23766889.954184204</v>
      </c>
      <c r="M200" s="37">
        <f t="shared" si="30"/>
        <v>21326505.719609041</v>
      </c>
      <c r="N200" s="41">
        <f>jan!M200</f>
        <v>17071155.089967757</v>
      </c>
      <c r="O200" s="41">
        <f t="shared" si="28"/>
        <v>4255350.6296412833</v>
      </c>
      <c r="P200" s="4"/>
      <c r="Q200" s="63"/>
      <c r="R200" s="4"/>
    </row>
    <row r="201" spans="1:18" s="34" customFormat="1" x14ac:dyDescent="0.2">
      <c r="A201" s="33">
        <v>3806</v>
      </c>
      <c r="B201" s="34" t="s">
        <v>162</v>
      </c>
      <c r="C201" s="36">
        <v>161772801</v>
      </c>
      <c r="D201" s="36">
        <f>jan!D201</f>
        <v>36624</v>
      </c>
      <c r="E201" s="37">
        <f t="shared" ref="E201:E264" si="34">(C201)/D201</f>
        <v>4417.1254095674967</v>
      </c>
      <c r="F201" s="38">
        <f t="shared" si="31"/>
        <v>0.90939042485187171</v>
      </c>
      <c r="G201" s="39">
        <f t="shared" ref="G201:G264" si="35">(E$365-E201)*0.6</f>
        <v>264.06734388176955</v>
      </c>
      <c r="H201" s="39">
        <f t="shared" si="32"/>
        <v>0</v>
      </c>
      <c r="I201" s="66">
        <f t="shared" ref="I201:I264" si="36">G201+H201</f>
        <v>264.06734388176955</v>
      </c>
      <c r="J201" s="81">
        <f t="shared" ref="J201:J264" si="37">I$367</f>
        <v>-51.078641073637179</v>
      </c>
      <c r="K201" s="37">
        <f t="shared" si="33"/>
        <v>212.98870280813236</v>
      </c>
      <c r="L201" s="37">
        <f t="shared" si="29"/>
        <v>9671202.4023259282</v>
      </c>
      <c r="M201" s="37">
        <f t="shared" si="30"/>
        <v>7800498.2516450398</v>
      </c>
      <c r="N201" s="41">
        <f>jan!M201</f>
        <v>5132532.2414854299</v>
      </c>
      <c r="O201" s="41">
        <f t="shared" ref="O201:O264" si="38">M201-N201</f>
        <v>2667966.0101596098</v>
      </c>
      <c r="P201" s="4"/>
      <c r="Q201" s="63"/>
      <c r="R201" s="4"/>
    </row>
    <row r="202" spans="1:18" s="34" customFormat="1" x14ac:dyDescent="0.2">
      <c r="A202" s="33">
        <v>3807</v>
      </c>
      <c r="B202" s="34" t="s">
        <v>163</v>
      </c>
      <c r="C202" s="36">
        <v>218174737</v>
      </c>
      <c r="D202" s="36">
        <f>jan!D202</f>
        <v>55513</v>
      </c>
      <c r="E202" s="37">
        <f t="shared" si="34"/>
        <v>3930.1557653162322</v>
      </c>
      <c r="F202" s="38">
        <f t="shared" si="31"/>
        <v>0.80913392529303685</v>
      </c>
      <c r="G202" s="39">
        <f t="shared" si="35"/>
        <v>556.2491304325282</v>
      </c>
      <c r="H202" s="39">
        <f t="shared" si="32"/>
        <v>154.47534169100925</v>
      </c>
      <c r="I202" s="66">
        <f t="shared" si="36"/>
        <v>710.72447212353745</v>
      </c>
      <c r="J202" s="81">
        <f t="shared" si="37"/>
        <v>-51.078641073637179</v>
      </c>
      <c r="K202" s="37">
        <f t="shared" si="33"/>
        <v>659.64583104990027</v>
      </c>
      <c r="L202" s="37">
        <f t="shared" ref="L202:L265" si="39">(I202*D202)</f>
        <v>39454447.620993935</v>
      </c>
      <c r="M202" s="37">
        <f t="shared" ref="M202:M265" si="40">(K202*D202)</f>
        <v>36618919.019073114</v>
      </c>
      <c r="N202" s="41">
        <f>jan!M202</f>
        <v>28530561.692239579</v>
      </c>
      <c r="O202" s="41">
        <f t="shared" si="38"/>
        <v>8088357.326833535</v>
      </c>
      <c r="P202" s="4"/>
      <c r="Q202" s="63"/>
      <c r="R202" s="4"/>
    </row>
    <row r="203" spans="1:18" s="34" customFormat="1" x14ac:dyDescent="0.2">
      <c r="A203" s="33">
        <v>3808</v>
      </c>
      <c r="B203" s="34" t="s">
        <v>164</v>
      </c>
      <c r="C203" s="36">
        <v>53592539</v>
      </c>
      <c r="D203" s="36">
        <f>jan!D203</f>
        <v>13029</v>
      </c>
      <c r="E203" s="37">
        <f t="shared" si="34"/>
        <v>4113.3271164325733</v>
      </c>
      <c r="F203" s="38">
        <f t="shared" si="31"/>
        <v>0.84684493808239092</v>
      </c>
      <c r="G203" s="39">
        <f t="shared" si="35"/>
        <v>446.34631976272357</v>
      </c>
      <c r="H203" s="39">
        <f t="shared" si="32"/>
        <v>90.365368800289843</v>
      </c>
      <c r="I203" s="66">
        <f t="shared" si="36"/>
        <v>536.71168856301347</v>
      </c>
      <c r="J203" s="81">
        <f t="shared" si="37"/>
        <v>-51.078641073637179</v>
      </c>
      <c r="K203" s="37">
        <f t="shared" si="33"/>
        <v>485.63304748937628</v>
      </c>
      <c r="L203" s="37">
        <f t="shared" si="39"/>
        <v>6992816.5902875029</v>
      </c>
      <c r="M203" s="37">
        <f t="shared" si="40"/>
        <v>6327312.9757390833</v>
      </c>
      <c r="N203" s="41">
        <f>jan!M203</f>
        <v>9262259.2742049526</v>
      </c>
      <c r="O203" s="41">
        <f t="shared" si="38"/>
        <v>-2934946.2984658694</v>
      </c>
      <c r="P203" s="4"/>
      <c r="Q203" s="63"/>
      <c r="R203" s="4"/>
    </row>
    <row r="204" spans="1:18" s="34" customFormat="1" x14ac:dyDescent="0.2">
      <c r="A204" s="33">
        <v>3811</v>
      </c>
      <c r="B204" s="34" t="s">
        <v>161</v>
      </c>
      <c r="C204" s="36">
        <v>122548931</v>
      </c>
      <c r="D204" s="36">
        <f>jan!D204</f>
        <v>27165</v>
      </c>
      <c r="E204" s="37">
        <f t="shared" si="34"/>
        <v>4511.2803607583292</v>
      </c>
      <c r="F204" s="38">
        <f t="shared" si="31"/>
        <v>0.92877488943598285</v>
      </c>
      <c r="G204" s="39">
        <f t="shared" si="35"/>
        <v>207.5743731672701</v>
      </c>
      <c r="H204" s="39">
        <f t="shared" si="32"/>
        <v>0</v>
      </c>
      <c r="I204" s="66">
        <f t="shared" si="36"/>
        <v>207.5743731672701</v>
      </c>
      <c r="J204" s="81">
        <f t="shared" si="37"/>
        <v>-51.078641073637179</v>
      </c>
      <c r="K204" s="37">
        <f t="shared" si="33"/>
        <v>156.49573209363291</v>
      </c>
      <c r="L204" s="37">
        <f t="shared" si="39"/>
        <v>5638757.847088892</v>
      </c>
      <c r="M204" s="37">
        <f t="shared" si="40"/>
        <v>4251206.5623235377</v>
      </c>
      <c r="N204" s="41">
        <f>jan!M204</f>
        <v>1927158.7246601139</v>
      </c>
      <c r="O204" s="41">
        <f t="shared" si="38"/>
        <v>2324047.8376634237</v>
      </c>
      <c r="P204" s="4"/>
      <c r="Q204" s="63"/>
      <c r="R204" s="4"/>
    </row>
    <row r="205" spans="1:18" s="34" customFormat="1" x14ac:dyDescent="0.2">
      <c r="A205" s="33">
        <v>3812</v>
      </c>
      <c r="B205" s="34" t="s">
        <v>165</v>
      </c>
      <c r="C205" s="36">
        <v>8996934</v>
      </c>
      <c r="D205" s="36">
        <f>jan!D205</f>
        <v>2349</v>
      </c>
      <c r="E205" s="37">
        <f t="shared" si="34"/>
        <v>3830.1123882503193</v>
      </c>
      <c r="F205" s="38">
        <f t="shared" si="31"/>
        <v>0.7885371613939347</v>
      </c>
      <c r="G205" s="39">
        <f t="shared" si="35"/>
        <v>616.27515667207592</v>
      </c>
      <c r="H205" s="39">
        <f t="shared" si="32"/>
        <v>189.49052366407875</v>
      </c>
      <c r="I205" s="66">
        <f t="shared" si="36"/>
        <v>805.76568033615467</v>
      </c>
      <c r="J205" s="81">
        <f t="shared" si="37"/>
        <v>-51.078641073637179</v>
      </c>
      <c r="K205" s="37">
        <f t="shared" si="33"/>
        <v>754.68703926251749</v>
      </c>
      <c r="L205" s="37">
        <f t="shared" si="39"/>
        <v>1892743.5831096272</v>
      </c>
      <c r="M205" s="37">
        <f t="shared" si="40"/>
        <v>1772759.8552276536</v>
      </c>
      <c r="N205" s="41">
        <f>jan!M205</f>
        <v>1286766.1267562695</v>
      </c>
      <c r="O205" s="41">
        <f t="shared" si="38"/>
        <v>485993.72847138415</v>
      </c>
      <c r="P205" s="4"/>
      <c r="Q205" s="63"/>
      <c r="R205" s="4"/>
    </row>
    <row r="206" spans="1:18" s="34" customFormat="1" x14ac:dyDescent="0.2">
      <c r="A206" s="33">
        <v>3813</v>
      </c>
      <c r="B206" s="34" t="s">
        <v>166</v>
      </c>
      <c r="C206" s="36">
        <v>60633334</v>
      </c>
      <c r="D206" s="36">
        <f>jan!D206</f>
        <v>14056</v>
      </c>
      <c r="E206" s="37">
        <f t="shared" si="34"/>
        <v>4313.697638019351</v>
      </c>
      <c r="F206" s="38">
        <f t="shared" si="31"/>
        <v>0.88809688745175064</v>
      </c>
      <c r="G206" s="39">
        <f t="shared" si="35"/>
        <v>326.12400681065702</v>
      </c>
      <c r="H206" s="39">
        <f t="shared" si="32"/>
        <v>20.235686244917677</v>
      </c>
      <c r="I206" s="66">
        <f t="shared" si="36"/>
        <v>346.35969305557472</v>
      </c>
      <c r="J206" s="81">
        <f t="shared" si="37"/>
        <v>-51.078641073637179</v>
      </c>
      <c r="K206" s="37">
        <f t="shared" si="33"/>
        <v>295.28105198193754</v>
      </c>
      <c r="L206" s="37">
        <f t="shared" si="39"/>
        <v>4868431.8455891581</v>
      </c>
      <c r="M206" s="37">
        <f t="shared" si="40"/>
        <v>4150470.466658114</v>
      </c>
      <c r="N206" s="41">
        <f>jan!M206</f>
        <v>2370764.749560921</v>
      </c>
      <c r="O206" s="41">
        <f t="shared" si="38"/>
        <v>1779705.717097193</v>
      </c>
      <c r="P206" s="4"/>
      <c r="Q206" s="63"/>
      <c r="R206" s="4"/>
    </row>
    <row r="207" spans="1:18" s="34" customFormat="1" x14ac:dyDescent="0.2">
      <c r="A207" s="33">
        <v>3814</v>
      </c>
      <c r="B207" s="34" t="s">
        <v>167</v>
      </c>
      <c r="C207" s="36">
        <v>39917334</v>
      </c>
      <c r="D207" s="36">
        <f>jan!D207</f>
        <v>10351</v>
      </c>
      <c r="E207" s="37">
        <f t="shared" si="34"/>
        <v>3856.3746497922907</v>
      </c>
      <c r="F207" s="38">
        <f t="shared" si="31"/>
        <v>0.7939439920737914</v>
      </c>
      <c r="G207" s="39">
        <f t="shared" si="35"/>
        <v>600.51779974689316</v>
      </c>
      <c r="H207" s="39">
        <f t="shared" si="32"/>
        <v>180.29873212438875</v>
      </c>
      <c r="I207" s="66">
        <f t="shared" si="36"/>
        <v>780.81653187128188</v>
      </c>
      <c r="J207" s="81">
        <f t="shared" si="37"/>
        <v>-51.078641073637179</v>
      </c>
      <c r="K207" s="37">
        <f t="shared" si="33"/>
        <v>729.7378907976447</v>
      </c>
      <c r="L207" s="37">
        <f t="shared" si="39"/>
        <v>8082231.921399639</v>
      </c>
      <c r="M207" s="37">
        <f t="shared" si="40"/>
        <v>7553516.9076464204</v>
      </c>
      <c r="N207" s="41">
        <f>jan!M207</f>
        <v>5988560.134910237</v>
      </c>
      <c r="O207" s="41">
        <f t="shared" si="38"/>
        <v>1564956.7727361834</v>
      </c>
      <c r="P207" s="4"/>
      <c r="Q207" s="63"/>
      <c r="R207" s="4"/>
    </row>
    <row r="208" spans="1:18" s="34" customFormat="1" x14ac:dyDescent="0.2">
      <c r="A208" s="33">
        <v>3815</v>
      </c>
      <c r="B208" s="34" t="s">
        <v>168</v>
      </c>
      <c r="C208" s="36">
        <v>13966539</v>
      </c>
      <c r="D208" s="36">
        <f>jan!D208</f>
        <v>4093</v>
      </c>
      <c r="E208" s="37">
        <f t="shared" si="34"/>
        <v>3412.2988028341069</v>
      </c>
      <c r="F208" s="38">
        <f t="shared" si="31"/>
        <v>0.70251839608390998</v>
      </c>
      <c r="G208" s="39">
        <f t="shared" si="35"/>
        <v>866.96330792180345</v>
      </c>
      <c r="H208" s="39">
        <f t="shared" si="32"/>
        <v>335.72527855975306</v>
      </c>
      <c r="I208" s="66">
        <f t="shared" si="36"/>
        <v>1202.6885864815565</v>
      </c>
      <c r="J208" s="81">
        <f t="shared" si="37"/>
        <v>-51.078641073637179</v>
      </c>
      <c r="K208" s="37">
        <f t="shared" si="33"/>
        <v>1151.6099454079194</v>
      </c>
      <c r="L208" s="37">
        <f t="shared" si="39"/>
        <v>4922604.3844690109</v>
      </c>
      <c r="M208" s="37">
        <f t="shared" si="40"/>
        <v>4713539.5065546138</v>
      </c>
      <c r="N208" s="41">
        <f>jan!M208</f>
        <v>4012336.5570512591</v>
      </c>
      <c r="O208" s="41">
        <f t="shared" si="38"/>
        <v>701202.94950335473</v>
      </c>
      <c r="P208" s="4"/>
      <c r="Q208" s="63"/>
      <c r="R208" s="4"/>
    </row>
    <row r="209" spans="1:18" s="34" customFormat="1" x14ac:dyDescent="0.2">
      <c r="A209" s="33">
        <v>3816</v>
      </c>
      <c r="B209" s="34" t="s">
        <v>169</v>
      </c>
      <c r="C209" s="36">
        <v>25263861</v>
      </c>
      <c r="D209" s="36">
        <f>jan!D209</f>
        <v>6494</v>
      </c>
      <c r="E209" s="37">
        <f t="shared" si="34"/>
        <v>3890.3389282414537</v>
      </c>
      <c r="F209" s="38">
        <f t="shared" si="31"/>
        <v>0.80093650117071924</v>
      </c>
      <c r="G209" s="39">
        <f t="shared" si="35"/>
        <v>580.1392326773954</v>
      </c>
      <c r="H209" s="39">
        <f t="shared" si="32"/>
        <v>168.4112346671817</v>
      </c>
      <c r="I209" s="66">
        <f t="shared" si="36"/>
        <v>748.5504673445771</v>
      </c>
      <c r="J209" s="81">
        <f t="shared" si="37"/>
        <v>-51.078641073637179</v>
      </c>
      <c r="K209" s="37">
        <f t="shared" si="33"/>
        <v>697.47182627093991</v>
      </c>
      <c r="L209" s="37">
        <f t="shared" si="39"/>
        <v>4861086.7349356841</v>
      </c>
      <c r="M209" s="37">
        <f t="shared" si="40"/>
        <v>4529382.0398034835</v>
      </c>
      <c r="N209" s="41">
        <f>jan!M209</f>
        <v>5109292.3996190773</v>
      </c>
      <c r="O209" s="41">
        <f t="shared" si="38"/>
        <v>-579910.35981559381</v>
      </c>
      <c r="P209" s="4"/>
      <c r="Q209" s="63"/>
      <c r="R209" s="4"/>
    </row>
    <row r="210" spans="1:18" s="34" customFormat="1" x14ac:dyDescent="0.2">
      <c r="A210" s="33">
        <v>3817</v>
      </c>
      <c r="B210" s="34" t="s">
        <v>405</v>
      </c>
      <c r="C210" s="36">
        <v>37855335</v>
      </c>
      <c r="D210" s="36">
        <f>jan!D210</f>
        <v>10539</v>
      </c>
      <c r="E210" s="37">
        <f t="shared" si="34"/>
        <v>3591.9285510959294</v>
      </c>
      <c r="F210" s="38">
        <f t="shared" si="31"/>
        <v>0.73950026957430937</v>
      </c>
      <c r="G210" s="39">
        <f t="shared" si="35"/>
        <v>759.18545896470994</v>
      </c>
      <c r="H210" s="39">
        <f t="shared" si="32"/>
        <v>272.85486666811522</v>
      </c>
      <c r="I210" s="66">
        <f t="shared" si="36"/>
        <v>1032.0403256328252</v>
      </c>
      <c r="J210" s="81">
        <f t="shared" si="37"/>
        <v>-51.078641073637179</v>
      </c>
      <c r="K210" s="37">
        <f t="shared" si="33"/>
        <v>980.96168455918803</v>
      </c>
      <c r="L210" s="37">
        <f t="shared" si="39"/>
        <v>10876672.991844345</v>
      </c>
      <c r="M210" s="37">
        <f t="shared" si="40"/>
        <v>10338355.193569282</v>
      </c>
      <c r="N210" s="41">
        <f>jan!M210</f>
        <v>8935561.3420750648</v>
      </c>
      <c r="O210" s="41">
        <f t="shared" si="38"/>
        <v>1402793.8514942173</v>
      </c>
      <c r="P210" s="4"/>
      <c r="Q210" s="63"/>
      <c r="R210" s="4"/>
    </row>
    <row r="211" spans="1:18" s="34" customFormat="1" x14ac:dyDescent="0.2">
      <c r="A211" s="33">
        <v>3818</v>
      </c>
      <c r="B211" s="34" t="s">
        <v>171</v>
      </c>
      <c r="C211" s="36">
        <v>47507817</v>
      </c>
      <c r="D211" s="36">
        <f>jan!D211</f>
        <v>5512</v>
      </c>
      <c r="E211" s="37">
        <f t="shared" si="34"/>
        <v>8618.979862119013</v>
      </c>
      <c r="F211" s="38">
        <f t="shared" si="31"/>
        <v>1.7744612234972963</v>
      </c>
      <c r="G211" s="39">
        <f t="shared" si="35"/>
        <v>-2257.0453276491403</v>
      </c>
      <c r="H211" s="39">
        <f t="shared" si="32"/>
        <v>0</v>
      </c>
      <c r="I211" s="66">
        <f t="shared" si="36"/>
        <v>-2257.0453276491403</v>
      </c>
      <c r="J211" s="81">
        <f t="shared" si="37"/>
        <v>-51.078641073637179</v>
      </c>
      <c r="K211" s="37">
        <f t="shared" si="33"/>
        <v>-2308.1239687227776</v>
      </c>
      <c r="L211" s="37">
        <f t="shared" si="39"/>
        <v>-12440833.846002061</v>
      </c>
      <c r="M211" s="37">
        <f t="shared" si="40"/>
        <v>-12722379.31559995</v>
      </c>
      <c r="N211" s="41">
        <f>jan!M211</f>
        <v>1202600.7081658943</v>
      </c>
      <c r="O211" s="41">
        <f t="shared" si="38"/>
        <v>-13924980.023765843</v>
      </c>
      <c r="P211" s="4"/>
      <c r="Q211" s="63"/>
      <c r="R211" s="4"/>
    </row>
    <row r="212" spans="1:18" s="34" customFormat="1" x14ac:dyDescent="0.2">
      <c r="A212" s="33">
        <v>3819</v>
      </c>
      <c r="B212" s="34" t="s">
        <v>172</v>
      </c>
      <c r="C212" s="36">
        <v>8563411</v>
      </c>
      <c r="D212" s="36">
        <f>jan!D212</f>
        <v>1562</v>
      </c>
      <c r="E212" s="37">
        <f t="shared" si="34"/>
        <v>5482.3373879641485</v>
      </c>
      <c r="F212" s="38">
        <f t="shared" si="31"/>
        <v>1.1286944933968226</v>
      </c>
      <c r="G212" s="39">
        <f t="shared" si="35"/>
        <v>-375.05984315622152</v>
      </c>
      <c r="H212" s="39">
        <f t="shared" si="32"/>
        <v>0</v>
      </c>
      <c r="I212" s="66">
        <f t="shared" si="36"/>
        <v>-375.05984315622152</v>
      </c>
      <c r="J212" s="81">
        <f t="shared" si="37"/>
        <v>-51.078641073637179</v>
      </c>
      <c r="K212" s="37">
        <f t="shared" si="33"/>
        <v>-426.1384842298587</v>
      </c>
      <c r="L212" s="37">
        <f t="shared" si="39"/>
        <v>-585843.47501001798</v>
      </c>
      <c r="M212" s="37">
        <f t="shared" si="40"/>
        <v>-665628.31236703927</v>
      </c>
      <c r="N212" s="41">
        <f>jan!M212</f>
        <v>1078009.6999545733</v>
      </c>
      <c r="O212" s="41">
        <f t="shared" si="38"/>
        <v>-1743638.0123216126</v>
      </c>
      <c r="P212" s="4"/>
      <c r="Q212" s="63"/>
      <c r="R212" s="4"/>
    </row>
    <row r="213" spans="1:18" s="34" customFormat="1" x14ac:dyDescent="0.2">
      <c r="A213" s="33">
        <v>3820</v>
      </c>
      <c r="B213" s="34" t="s">
        <v>173</v>
      </c>
      <c r="C213" s="36">
        <v>13911601</v>
      </c>
      <c r="D213" s="36">
        <f>jan!D213</f>
        <v>2889</v>
      </c>
      <c r="E213" s="37">
        <f t="shared" si="34"/>
        <v>4815.368985808238</v>
      </c>
      <c r="F213" s="38">
        <f t="shared" si="31"/>
        <v>0.99138014925672113</v>
      </c>
      <c r="G213" s="39">
        <f t="shared" si="35"/>
        <v>25.121198137324789</v>
      </c>
      <c r="H213" s="39">
        <f t="shared" si="32"/>
        <v>0</v>
      </c>
      <c r="I213" s="66">
        <f t="shared" si="36"/>
        <v>25.121198137324789</v>
      </c>
      <c r="J213" s="81">
        <f t="shared" si="37"/>
        <v>-51.078641073637179</v>
      </c>
      <c r="K213" s="37">
        <f t="shared" si="33"/>
        <v>-25.95744293631239</v>
      </c>
      <c r="L213" s="37">
        <f t="shared" si="39"/>
        <v>72575.14141873132</v>
      </c>
      <c r="M213" s="37">
        <f t="shared" si="40"/>
        <v>-74991.052643006493</v>
      </c>
      <c r="N213" s="41">
        <f>jan!M213</f>
        <v>982382.59095311328</v>
      </c>
      <c r="O213" s="41">
        <f t="shared" si="38"/>
        <v>-1057373.6435961197</v>
      </c>
      <c r="P213" s="4"/>
      <c r="Q213" s="63"/>
      <c r="R213" s="4"/>
    </row>
    <row r="214" spans="1:18" s="34" customFormat="1" x14ac:dyDescent="0.2">
      <c r="A214" s="33">
        <v>3821</v>
      </c>
      <c r="B214" s="34" t="s">
        <v>174</v>
      </c>
      <c r="C214" s="36">
        <v>11446204</v>
      </c>
      <c r="D214" s="36">
        <f>jan!D214</f>
        <v>2452</v>
      </c>
      <c r="E214" s="37">
        <f t="shared" si="34"/>
        <v>4668.109298531811</v>
      </c>
      <c r="F214" s="38">
        <f t="shared" si="31"/>
        <v>0.96106257002616535</v>
      </c>
      <c r="G214" s="39">
        <f t="shared" si="35"/>
        <v>113.47701050318101</v>
      </c>
      <c r="H214" s="39">
        <f t="shared" si="32"/>
        <v>0</v>
      </c>
      <c r="I214" s="66">
        <f t="shared" si="36"/>
        <v>113.47701050318101</v>
      </c>
      <c r="J214" s="81">
        <f t="shared" si="37"/>
        <v>-51.078641073637179</v>
      </c>
      <c r="K214" s="37">
        <f t="shared" si="33"/>
        <v>62.398369429543827</v>
      </c>
      <c r="L214" s="37">
        <f t="shared" si="39"/>
        <v>278245.62975379982</v>
      </c>
      <c r="M214" s="37">
        <f t="shared" si="40"/>
        <v>153000.80184124145</v>
      </c>
      <c r="N214" s="41">
        <f>jan!M214</f>
        <v>538062.8132842473</v>
      </c>
      <c r="O214" s="41">
        <f t="shared" si="38"/>
        <v>-385062.01144300587</v>
      </c>
      <c r="P214" s="4"/>
      <c r="Q214" s="63"/>
      <c r="R214" s="4"/>
    </row>
    <row r="215" spans="1:18" s="34" customFormat="1" x14ac:dyDescent="0.2">
      <c r="A215" s="33">
        <v>3822</v>
      </c>
      <c r="B215" s="34" t="s">
        <v>175</v>
      </c>
      <c r="C215" s="36">
        <v>8215574</v>
      </c>
      <c r="D215" s="36">
        <f>jan!D215</f>
        <v>1414</v>
      </c>
      <c r="E215" s="37">
        <f t="shared" si="34"/>
        <v>5810.1654879773696</v>
      </c>
      <c r="F215" s="38">
        <f t="shared" si="31"/>
        <v>1.1961871967970177</v>
      </c>
      <c r="G215" s="39">
        <f t="shared" si="35"/>
        <v>-571.75670316415415</v>
      </c>
      <c r="H215" s="39">
        <f t="shared" si="32"/>
        <v>0</v>
      </c>
      <c r="I215" s="66">
        <f t="shared" si="36"/>
        <v>-571.75670316415415</v>
      </c>
      <c r="J215" s="81">
        <f t="shared" si="37"/>
        <v>-51.078641073637179</v>
      </c>
      <c r="K215" s="37">
        <f t="shared" si="33"/>
        <v>-622.83534423779133</v>
      </c>
      <c r="L215" s="37">
        <f t="shared" si="39"/>
        <v>-808463.97827411396</v>
      </c>
      <c r="M215" s="37">
        <f t="shared" si="40"/>
        <v>-880689.1767522369</v>
      </c>
      <c r="N215" s="41">
        <f>jan!M215</f>
        <v>993642.10495247529</v>
      </c>
      <c r="O215" s="41">
        <f t="shared" si="38"/>
        <v>-1874331.2817047122</v>
      </c>
      <c r="P215" s="4"/>
      <c r="Q215" s="63"/>
      <c r="R215" s="4"/>
    </row>
    <row r="216" spans="1:18" s="34" customFormat="1" x14ac:dyDescent="0.2">
      <c r="A216" s="33">
        <v>3823</v>
      </c>
      <c r="B216" s="34" t="s">
        <v>176</v>
      </c>
      <c r="C216" s="36">
        <v>7501808</v>
      </c>
      <c r="D216" s="36">
        <f>jan!D216</f>
        <v>1198</v>
      </c>
      <c r="E216" s="37">
        <f t="shared" si="34"/>
        <v>6261.943238731219</v>
      </c>
      <c r="F216" s="38">
        <f t="shared" si="31"/>
        <v>1.2891984479167575</v>
      </c>
      <c r="G216" s="39">
        <f t="shared" si="35"/>
        <v>-842.82335361646381</v>
      </c>
      <c r="H216" s="39">
        <f t="shared" si="32"/>
        <v>0</v>
      </c>
      <c r="I216" s="66">
        <f t="shared" si="36"/>
        <v>-842.82335361646381</v>
      </c>
      <c r="J216" s="81">
        <f t="shared" si="37"/>
        <v>-51.078641073637179</v>
      </c>
      <c r="K216" s="37">
        <f t="shared" si="33"/>
        <v>-893.90199469010099</v>
      </c>
      <c r="L216" s="37">
        <f t="shared" si="39"/>
        <v>-1009702.3776325237</v>
      </c>
      <c r="M216" s="37">
        <f t="shared" si="40"/>
        <v>-1070894.589638741</v>
      </c>
      <c r="N216" s="41">
        <f>jan!M216</f>
        <v>709477.23927373788</v>
      </c>
      <c r="O216" s="41">
        <f t="shared" si="38"/>
        <v>-1780371.8289124789</v>
      </c>
      <c r="P216" s="4"/>
      <c r="Q216" s="63"/>
      <c r="R216" s="4"/>
    </row>
    <row r="217" spans="1:18" s="34" customFormat="1" x14ac:dyDescent="0.2">
      <c r="A217" s="33">
        <v>3824</v>
      </c>
      <c r="B217" s="34" t="s">
        <v>177</v>
      </c>
      <c r="C217" s="36">
        <v>21075813</v>
      </c>
      <c r="D217" s="36">
        <f>jan!D217</f>
        <v>2140</v>
      </c>
      <c r="E217" s="37">
        <f t="shared" si="34"/>
        <v>9848.5107476635512</v>
      </c>
      <c r="F217" s="38">
        <f t="shared" si="31"/>
        <v>2.0275949950565075</v>
      </c>
      <c r="G217" s="39">
        <f t="shared" si="35"/>
        <v>-2994.7638589758631</v>
      </c>
      <c r="H217" s="39">
        <f t="shared" si="32"/>
        <v>0</v>
      </c>
      <c r="I217" s="66">
        <f t="shared" si="36"/>
        <v>-2994.7638589758631</v>
      </c>
      <c r="J217" s="81">
        <f t="shared" si="37"/>
        <v>-51.078641073637179</v>
      </c>
      <c r="K217" s="37">
        <f t="shared" si="33"/>
        <v>-3045.8425000495004</v>
      </c>
      <c r="L217" s="37">
        <f t="shared" si="39"/>
        <v>-6408794.6582083469</v>
      </c>
      <c r="M217" s="37">
        <f t="shared" si="40"/>
        <v>-6518102.9501059307</v>
      </c>
      <c r="N217" s="41">
        <f>jan!M217</f>
        <v>134638.49772768797</v>
      </c>
      <c r="O217" s="41">
        <f t="shared" si="38"/>
        <v>-6652741.4478336191</v>
      </c>
      <c r="P217" s="4"/>
      <c r="Q217" s="63"/>
      <c r="R217" s="4"/>
    </row>
    <row r="218" spans="1:18" s="34" customFormat="1" x14ac:dyDescent="0.2">
      <c r="A218" s="33">
        <v>3825</v>
      </c>
      <c r="B218" s="34" t="s">
        <v>178</v>
      </c>
      <c r="C218" s="36">
        <v>36731395</v>
      </c>
      <c r="D218" s="36">
        <f>jan!D218</f>
        <v>3755</v>
      </c>
      <c r="E218" s="37">
        <f t="shared" si="34"/>
        <v>9781.9960053262312</v>
      </c>
      <c r="F218" s="38">
        <f t="shared" si="31"/>
        <v>2.0139010506504844</v>
      </c>
      <c r="G218" s="39">
        <f t="shared" si="35"/>
        <v>-2954.8550135734708</v>
      </c>
      <c r="H218" s="39">
        <f t="shared" si="32"/>
        <v>0</v>
      </c>
      <c r="I218" s="66">
        <f t="shared" si="36"/>
        <v>-2954.8550135734708</v>
      </c>
      <c r="J218" s="81">
        <f t="shared" si="37"/>
        <v>-51.078641073637179</v>
      </c>
      <c r="K218" s="37">
        <f t="shared" si="33"/>
        <v>-3005.9336546471081</v>
      </c>
      <c r="L218" s="37">
        <f t="shared" si="39"/>
        <v>-11095480.575968383</v>
      </c>
      <c r="M218" s="37">
        <f t="shared" si="40"/>
        <v>-11287280.873199891</v>
      </c>
      <c r="N218" s="41">
        <f>jan!M218</f>
        <v>335510.21447077824</v>
      </c>
      <c r="O218" s="41">
        <f t="shared" si="38"/>
        <v>-11622791.087670669</v>
      </c>
      <c r="P218" s="4"/>
      <c r="Q218" s="63"/>
      <c r="R218" s="4"/>
    </row>
    <row r="219" spans="1:18" s="34" customFormat="1" x14ac:dyDescent="0.2">
      <c r="A219" s="33">
        <v>4201</v>
      </c>
      <c r="B219" s="34" t="s">
        <v>179</v>
      </c>
      <c r="C219" s="36">
        <v>25123914</v>
      </c>
      <c r="D219" s="36">
        <f>jan!D219</f>
        <v>6735</v>
      </c>
      <c r="E219" s="37">
        <f t="shared" si="34"/>
        <v>3730.3510022271716</v>
      </c>
      <c r="F219" s="38">
        <f t="shared" si="31"/>
        <v>0.76799845334120476</v>
      </c>
      <c r="G219" s="39">
        <f t="shared" si="35"/>
        <v>676.13198828596455</v>
      </c>
      <c r="H219" s="39">
        <f t="shared" si="32"/>
        <v>224.40700877218043</v>
      </c>
      <c r="I219" s="66">
        <f t="shared" si="36"/>
        <v>900.53899705814501</v>
      </c>
      <c r="J219" s="81">
        <f t="shared" si="37"/>
        <v>-51.078641073637179</v>
      </c>
      <c r="K219" s="37">
        <f t="shared" si="33"/>
        <v>849.46035598450783</v>
      </c>
      <c r="L219" s="37">
        <f t="shared" si="39"/>
        <v>6065130.1451866068</v>
      </c>
      <c r="M219" s="37">
        <f t="shared" si="40"/>
        <v>5721115.4975556601</v>
      </c>
      <c r="N219" s="41">
        <f>jan!M219</f>
        <v>4659877.0853995197</v>
      </c>
      <c r="O219" s="41">
        <f t="shared" si="38"/>
        <v>1061238.4121561404</v>
      </c>
      <c r="P219" s="4"/>
      <c r="Q219" s="63"/>
      <c r="R219" s="4"/>
    </row>
    <row r="220" spans="1:18" s="34" customFormat="1" x14ac:dyDescent="0.2">
      <c r="A220" s="33">
        <v>4202</v>
      </c>
      <c r="B220" s="34" t="s">
        <v>180</v>
      </c>
      <c r="C220" s="36">
        <v>100838449</v>
      </c>
      <c r="D220" s="36">
        <f>jan!D220</f>
        <v>24017</v>
      </c>
      <c r="E220" s="37">
        <f t="shared" si="34"/>
        <v>4198.6280134904446</v>
      </c>
      <c r="F220" s="38">
        <f t="shared" si="31"/>
        <v>0.86440654474352008</v>
      </c>
      <c r="G220" s="39">
        <f t="shared" si="35"/>
        <v>395.16578152800082</v>
      </c>
      <c r="H220" s="39">
        <f t="shared" si="32"/>
        <v>60.51005483003491</v>
      </c>
      <c r="I220" s="66">
        <f t="shared" si="36"/>
        <v>455.67583635803572</v>
      </c>
      <c r="J220" s="81">
        <f t="shared" si="37"/>
        <v>-51.078641073637179</v>
      </c>
      <c r="K220" s="37">
        <f t="shared" si="33"/>
        <v>404.59719528439854</v>
      </c>
      <c r="L220" s="37">
        <f t="shared" si="39"/>
        <v>10943966.561810944</v>
      </c>
      <c r="M220" s="37">
        <f t="shared" si="40"/>
        <v>9717210.8391453996</v>
      </c>
      <c r="N220" s="41">
        <f>jan!M220</f>
        <v>7308191.0653066495</v>
      </c>
      <c r="O220" s="41">
        <f t="shared" si="38"/>
        <v>2409019.7738387501</v>
      </c>
      <c r="P220" s="4"/>
      <c r="Q220" s="63"/>
      <c r="R220" s="4"/>
    </row>
    <row r="221" spans="1:18" s="34" customFormat="1" x14ac:dyDescent="0.2">
      <c r="A221" s="33">
        <v>4203</v>
      </c>
      <c r="B221" s="34" t="s">
        <v>181</v>
      </c>
      <c r="C221" s="36">
        <v>178300242</v>
      </c>
      <c r="D221" s="36">
        <f>jan!D221</f>
        <v>45509</v>
      </c>
      <c r="E221" s="37">
        <f t="shared" si="34"/>
        <v>3917.9116658243424</v>
      </c>
      <c r="F221" s="38">
        <f t="shared" si="31"/>
        <v>0.8066131304759504</v>
      </c>
      <c r="G221" s="39">
        <f t="shared" si="35"/>
        <v>563.59559012766215</v>
      </c>
      <c r="H221" s="39">
        <f t="shared" si="32"/>
        <v>158.76077651317064</v>
      </c>
      <c r="I221" s="66">
        <f t="shared" si="36"/>
        <v>722.35636664083279</v>
      </c>
      <c r="J221" s="81">
        <f t="shared" si="37"/>
        <v>-51.078641073637179</v>
      </c>
      <c r="K221" s="37">
        <f t="shared" si="33"/>
        <v>671.2777255671956</v>
      </c>
      <c r="L221" s="37">
        <f t="shared" si="39"/>
        <v>32873715.889457658</v>
      </c>
      <c r="M221" s="37">
        <f t="shared" si="40"/>
        <v>30549178.012837503</v>
      </c>
      <c r="N221" s="41">
        <f>jan!M221</f>
        <v>25023425.950341016</v>
      </c>
      <c r="O221" s="41">
        <f t="shared" si="38"/>
        <v>5525752.0624964871</v>
      </c>
      <c r="P221" s="4"/>
      <c r="Q221" s="63"/>
      <c r="R221" s="4"/>
    </row>
    <row r="222" spans="1:18" s="34" customFormat="1" x14ac:dyDescent="0.2">
      <c r="A222" s="33">
        <v>4204</v>
      </c>
      <c r="B222" s="34" t="s">
        <v>194</v>
      </c>
      <c r="C222" s="36">
        <v>470141129</v>
      </c>
      <c r="D222" s="36">
        <f>jan!D222</f>
        <v>113737</v>
      </c>
      <c r="E222" s="37">
        <f t="shared" si="34"/>
        <v>4133.5812356577017</v>
      </c>
      <c r="F222" s="38">
        <f t="shared" si="31"/>
        <v>0.85101482242555326</v>
      </c>
      <c r="G222" s="39">
        <f t="shared" si="35"/>
        <v>434.19384822764658</v>
      </c>
      <c r="H222" s="39">
        <f t="shared" si="32"/>
        <v>83.276427071494936</v>
      </c>
      <c r="I222" s="66">
        <f t="shared" si="36"/>
        <v>517.47027529914158</v>
      </c>
      <c r="J222" s="81">
        <f t="shared" si="37"/>
        <v>-51.078641073637179</v>
      </c>
      <c r="K222" s="37">
        <f t="shared" si="33"/>
        <v>466.39163422550439</v>
      </c>
      <c r="L222" s="37">
        <f t="shared" si="39"/>
        <v>58855516.701698467</v>
      </c>
      <c r="M222" s="37">
        <f t="shared" si="40"/>
        <v>53045985.301906191</v>
      </c>
      <c r="N222" s="41">
        <f>jan!M222</f>
        <v>36233886.296308123</v>
      </c>
      <c r="O222" s="41">
        <f t="shared" si="38"/>
        <v>16812099.005598068</v>
      </c>
      <c r="P222" s="4"/>
      <c r="Q222" s="63"/>
      <c r="R222" s="4"/>
    </row>
    <row r="223" spans="1:18" s="34" customFormat="1" x14ac:dyDescent="0.2">
      <c r="A223" s="33">
        <v>4205</v>
      </c>
      <c r="B223" s="34" t="s">
        <v>199</v>
      </c>
      <c r="C223" s="36">
        <v>91051951</v>
      </c>
      <c r="D223" s="36">
        <f>jan!D223</f>
        <v>23147</v>
      </c>
      <c r="E223" s="37">
        <f t="shared" si="34"/>
        <v>3933.6393917138289</v>
      </c>
      <c r="F223" s="38">
        <f t="shared" si="31"/>
        <v>0.80985112849557073</v>
      </c>
      <c r="G223" s="39">
        <f t="shared" si="35"/>
        <v>554.15895459397018</v>
      </c>
      <c r="H223" s="39">
        <f t="shared" si="32"/>
        <v>153.2560724518504</v>
      </c>
      <c r="I223" s="66">
        <f t="shared" si="36"/>
        <v>707.41502704582058</v>
      </c>
      <c r="J223" s="81">
        <f t="shared" si="37"/>
        <v>-51.078641073637179</v>
      </c>
      <c r="K223" s="37">
        <f t="shared" si="33"/>
        <v>656.33638597218339</v>
      </c>
      <c r="L223" s="37">
        <f t="shared" si="39"/>
        <v>16374535.63102961</v>
      </c>
      <c r="M223" s="37">
        <f t="shared" si="40"/>
        <v>15192218.326098129</v>
      </c>
      <c r="N223" s="41">
        <f>jan!M223</f>
        <v>14538616.625767292</v>
      </c>
      <c r="O223" s="41">
        <f t="shared" si="38"/>
        <v>653601.7003308367</v>
      </c>
      <c r="P223" s="4"/>
      <c r="Q223" s="63"/>
      <c r="R223" s="4"/>
    </row>
    <row r="224" spans="1:18" s="34" customFormat="1" x14ac:dyDescent="0.2">
      <c r="A224" s="33">
        <v>4206</v>
      </c>
      <c r="B224" s="34" t="s">
        <v>195</v>
      </c>
      <c r="C224" s="36">
        <v>37022633</v>
      </c>
      <c r="D224" s="36">
        <f>jan!D224</f>
        <v>9622</v>
      </c>
      <c r="E224" s="37">
        <f t="shared" si="34"/>
        <v>3847.7066098524215</v>
      </c>
      <c r="F224" s="38">
        <f t="shared" si="31"/>
        <v>0.7921594304431715</v>
      </c>
      <c r="G224" s="39">
        <f t="shared" si="35"/>
        <v>605.71862371081465</v>
      </c>
      <c r="H224" s="39">
        <f t="shared" si="32"/>
        <v>183.33254610334299</v>
      </c>
      <c r="I224" s="66">
        <f t="shared" si="36"/>
        <v>789.05116981415767</v>
      </c>
      <c r="J224" s="81">
        <f t="shared" si="37"/>
        <v>-51.078641073637179</v>
      </c>
      <c r="K224" s="37">
        <f t="shared" si="33"/>
        <v>737.97252874052049</v>
      </c>
      <c r="L224" s="37">
        <f t="shared" si="39"/>
        <v>7592250.3559518252</v>
      </c>
      <c r="M224" s="37">
        <f t="shared" si="40"/>
        <v>7100771.6715412885</v>
      </c>
      <c r="N224" s="41">
        <f>jan!M224</f>
        <v>5634529.5007444983</v>
      </c>
      <c r="O224" s="41">
        <f t="shared" si="38"/>
        <v>1466242.1707967902</v>
      </c>
      <c r="P224" s="4"/>
      <c r="Q224" s="63"/>
      <c r="R224" s="4"/>
    </row>
    <row r="225" spans="1:18" s="34" customFormat="1" x14ac:dyDescent="0.2">
      <c r="A225" s="33">
        <v>4207</v>
      </c>
      <c r="B225" s="34" t="s">
        <v>196</v>
      </c>
      <c r="C225" s="36">
        <v>39161368</v>
      </c>
      <c r="D225" s="36">
        <f>jan!D225</f>
        <v>9048</v>
      </c>
      <c r="E225" s="37">
        <f t="shared" si="34"/>
        <v>4328.1794871794873</v>
      </c>
      <c r="F225" s="38">
        <f t="shared" si="31"/>
        <v>0.89107838644470472</v>
      </c>
      <c r="G225" s="39">
        <f t="shared" si="35"/>
        <v>317.43489731457521</v>
      </c>
      <c r="H225" s="39">
        <f t="shared" si="32"/>
        <v>15.167039038869961</v>
      </c>
      <c r="I225" s="66">
        <f t="shared" si="36"/>
        <v>332.60193635344518</v>
      </c>
      <c r="J225" s="81">
        <f t="shared" si="37"/>
        <v>-51.078641073637179</v>
      </c>
      <c r="K225" s="37">
        <f t="shared" si="33"/>
        <v>281.523295279808</v>
      </c>
      <c r="L225" s="37">
        <f t="shared" si="39"/>
        <v>3009382.3201259719</v>
      </c>
      <c r="M225" s="37">
        <f t="shared" si="40"/>
        <v>2547222.775691703</v>
      </c>
      <c r="N225" s="41">
        <f>jan!M225</f>
        <v>2225324.6012093313</v>
      </c>
      <c r="O225" s="41">
        <f t="shared" si="38"/>
        <v>321898.17448237166</v>
      </c>
      <c r="P225" s="4"/>
      <c r="Q225" s="63"/>
      <c r="R225" s="4"/>
    </row>
    <row r="226" spans="1:18" s="34" customFormat="1" x14ac:dyDescent="0.2">
      <c r="A226" s="33">
        <v>4211</v>
      </c>
      <c r="B226" s="34" t="s">
        <v>182</v>
      </c>
      <c r="C226" s="36">
        <v>8715478</v>
      </c>
      <c r="D226" s="36">
        <f>jan!D226</f>
        <v>2427</v>
      </c>
      <c r="E226" s="37">
        <f t="shared" si="34"/>
        <v>3591.0498557890401</v>
      </c>
      <c r="F226" s="38">
        <f t="shared" si="31"/>
        <v>0.73931936524754593</v>
      </c>
      <c r="G226" s="39">
        <f t="shared" si="35"/>
        <v>759.71267614884357</v>
      </c>
      <c r="H226" s="39">
        <f t="shared" si="32"/>
        <v>273.16241002552647</v>
      </c>
      <c r="I226" s="66">
        <f t="shared" si="36"/>
        <v>1032.8750861743702</v>
      </c>
      <c r="J226" s="81">
        <f t="shared" si="37"/>
        <v>-51.078641073637179</v>
      </c>
      <c r="K226" s="37">
        <f t="shared" si="33"/>
        <v>981.79644510073297</v>
      </c>
      <c r="L226" s="37">
        <f t="shared" si="39"/>
        <v>2506787.8341451962</v>
      </c>
      <c r="M226" s="37">
        <f t="shared" si="40"/>
        <v>2382819.9722594791</v>
      </c>
      <c r="N226" s="41">
        <f>jan!M226</f>
        <v>2192597.8254735908</v>
      </c>
      <c r="O226" s="41">
        <f t="shared" si="38"/>
        <v>190222.14678588836</v>
      </c>
      <c r="P226" s="4"/>
      <c r="Q226" s="63"/>
      <c r="R226" s="4"/>
    </row>
    <row r="227" spans="1:18" s="34" customFormat="1" x14ac:dyDescent="0.2">
      <c r="A227" s="33">
        <v>4212</v>
      </c>
      <c r="B227" s="34" t="s">
        <v>183</v>
      </c>
      <c r="C227" s="36">
        <v>7746429</v>
      </c>
      <c r="D227" s="36">
        <f>jan!D227</f>
        <v>2131</v>
      </c>
      <c r="E227" s="37">
        <f t="shared" si="34"/>
        <v>3635.1145002346316</v>
      </c>
      <c r="F227" s="38">
        <f t="shared" si="31"/>
        <v>0.74839132087880944</v>
      </c>
      <c r="G227" s="39">
        <f t="shared" si="35"/>
        <v>733.2738894814886</v>
      </c>
      <c r="H227" s="39">
        <f t="shared" si="32"/>
        <v>257.73978446956943</v>
      </c>
      <c r="I227" s="66">
        <f t="shared" si="36"/>
        <v>991.01367395105808</v>
      </c>
      <c r="J227" s="81">
        <f t="shared" si="37"/>
        <v>-51.078641073637179</v>
      </c>
      <c r="K227" s="37">
        <f t="shared" si="33"/>
        <v>939.93503287742089</v>
      </c>
      <c r="L227" s="37">
        <f t="shared" si="39"/>
        <v>2111850.1391897048</v>
      </c>
      <c r="M227" s="37">
        <f t="shared" si="40"/>
        <v>2003001.5550617839</v>
      </c>
      <c r="N227" s="41">
        <f>jan!M227</f>
        <v>1815203.6854693957</v>
      </c>
      <c r="O227" s="41">
        <f t="shared" si="38"/>
        <v>187797.86959238816</v>
      </c>
      <c r="P227" s="4"/>
      <c r="Q227" s="63"/>
      <c r="R227" s="4"/>
    </row>
    <row r="228" spans="1:18" s="34" customFormat="1" x14ac:dyDescent="0.2">
      <c r="A228" s="33">
        <v>4213</v>
      </c>
      <c r="B228" s="34" t="s">
        <v>184</v>
      </c>
      <c r="C228" s="36">
        <v>23372801</v>
      </c>
      <c r="D228" s="36">
        <f>jan!D228</f>
        <v>6115</v>
      </c>
      <c r="E228" s="37">
        <f t="shared" si="34"/>
        <v>3822.207849550286</v>
      </c>
      <c r="F228" s="38">
        <f t="shared" si="31"/>
        <v>0.78690978812735013</v>
      </c>
      <c r="G228" s="39">
        <f t="shared" si="35"/>
        <v>621.01787989209595</v>
      </c>
      <c r="H228" s="39">
        <f t="shared" si="32"/>
        <v>192.25711220909039</v>
      </c>
      <c r="I228" s="66">
        <f t="shared" si="36"/>
        <v>813.2749921011864</v>
      </c>
      <c r="J228" s="81">
        <f t="shared" si="37"/>
        <v>-51.078641073637179</v>
      </c>
      <c r="K228" s="37">
        <f t="shared" si="33"/>
        <v>762.19635102754921</v>
      </c>
      <c r="L228" s="37">
        <f t="shared" si="39"/>
        <v>4973176.5766987549</v>
      </c>
      <c r="M228" s="37">
        <f t="shared" si="40"/>
        <v>4660830.6865334632</v>
      </c>
      <c r="N228" s="41">
        <f>jan!M228</f>
        <v>3642136.0468772184</v>
      </c>
      <c r="O228" s="41">
        <f t="shared" si="38"/>
        <v>1018694.6396562448</v>
      </c>
      <c r="P228" s="4"/>
      <c r="Q228" s="63"/>
      <c r="R228" s="4"/>
    </row>
    <row r="229" spans="1:18" s="34" customFormat="1" x14ac:dyDescent="0.2">
      <c r="A229" s="33">
        <v>4214</v>
      </c>
      <c r="B229" s="34" t="s">
        <v>185</v>
      </c>
      <c r="C229" s="36">
        <v>22902408</v>
      </c>
      <c r="D229" s="36">
        <f>jan!D229</f>
        <v>6098</v>
      </c>
      <c r="E229" s="37">
        <f t="shared" si="34"/>
        <v>3755.724499836012</v>
      </c>
      <c r="F229" s="38">
        <f t="shared" si="31"/>
        <v>0.77322230678229165</v>
      </c>
      <c r="G229" s="39">
        <f t="shared" si="35"/>
        <v>660.90788972066036</v>
      </c>
      <c r="H229" s="39">
        <f t="shared" si="32"/>
        <v>215.5262846090863</v>
      </c>
      <c r="I229" s="66">
        <f t="shared" si="36"/>
        <v>876.43417432974661</v>
      </c>
      <c r="J229" s="81">
        <f t="shared" si="37"/>
        <v>-51.078641073637179</v>
      </c>
      <c r="K229" s="37">
        <f t="shared" si="33"/>
        <v>825.35553325610942</v>
      </c>
      <c r="L229" s="37">
        <f t="shared" si="39"/>
        <v>5344495.5950627951</v>
      </c>
      <c r="M229" s="37">
        <f t="shared" si="40"/>
        <v>5033018.0417957557</v>
      </c>
      <c r="N229" s="41">
        <f>jan!M229</f>
        <v>5227928.0792080602</v>
      </c>
      <c r="O229" s="41">
        <f t="shared" si="38"/>
        <v>-194910.03741230443</v>
      </c>
      <c r="P229" s="4"/>
      <c r="Q229" s="63"/>
      <c r="R229" s="4"/>
    </row>
    <row r="230" spans="1:18" s="34" customFormat="1" x14ac:dyDescent="0.2">
      <c r="A230" s="33">
        <v>4215</v>
      </c>
      <c r="B230" s="34" t="s">
        <v>186</v>
      </c>
      <c r="C230" s="36">
        <v>46505410</v>
      </c>
      <c r="D230" s="36">
        <f>jan!D230</f>
        <v>11279</v>
      </c>
      <c r="E230" s="37">
        <f t="shared" si="34"/>
        <v>4123.1855660962856</v>
      </c>
      <c r="F230" s="38">
        <f t="shared" si="31"/>
        <v>0.84887457928493537</v>
      </c>
      <c r="G230" s="39">
        <f t="shared" si="35"/>
        <v>440.4312499644962</v>
      </c>
      <c r="H230" s="39">
        <f t="shared" si="32"/>
        <v>86.914911417990552</v>
      </c>
      <c r="I230" s="66">
        <f t="shared" si="36"/>
        <v>527.3461613824868</v>
      </c>
      <c r="J230" s="81">
        <f t="shared" si="37"/>
        <v>-51.078641073637179</v>
      </c>
      <c r="K230" s="37">
        <f t="shared" si="33"/>
        <v>476.26752030884961</v>
      </c>
      <c r="L230" s="37">
        <f t="shared" si="39"/>
        <v>5947937.3542330684</v>
      </c>
      <c r="M230" s="37">
        <f t="shared" si="40"/>
        <v>5371821.3615635149</v>
      </c>
      <c r="N230" s="41">
        <f>jan!M230</f>
        <v>4683499.067085553</v>
      </c>
      <c r="O230" s="41">
        <f t="shared" si="38"/>
        <v>688322.29447796196</v>
      </c>
      <c r="P230" s="4"/>
      <c r="Q230" s="63"/>
      <c r="R230" s="4"/>
    </row>
    <row r="231" spans="1:18" s="34" customFormat="1" x14ac:dyDescent="0.2">
      <c r="A231" s="33">
        <v>4216</v>
      </c>
      <c r="B231" s="34" t="s">
        <v>187</v>
      </c>
      <c r="C231" s="36">
        <v>18845508</v>
      </c>
      <c r="D231" s="36">
        <f>jan!D231</f>
        <v>5342</v>
      </c>
      <c r="E231" s="37">
        <f t="shared" si="34"/>
        <v>3527.8000748783229</v>
      </c>
      <c r="F231" s="38">
        <f t="shared" si="31"/>
        <v>0.72629760566390378</v>
      </c>
      <c r="G231" s="39">
        <f t="shared" si="35"/>
        <v>797.66254469527382</v>
      </c>
      <c r="H231" s="39">
        <f t="shared" si="32"/>
        <v>295.29983334427749</v>
      </c>
      <c r="I231" s="66">
        <f t="shared" si="36"/>
        <v>1092.9623780395514</v>
      </c>
      <c r="J231" s="81">
        <f t="shared" si="37"/>
        <v>-51.078641073637179</v>
      </c>
      <c r="K231" s="37">
        <f t="shared" si="33"/>
        <v>1041.8837369659143</v>
      </c>
      <c r="L231" s="37">
        <f t="shared" si="39"/>
        <v>5838605.0234872838</v>
      </c>
      <c r="M231" s="37">
        <f t="shared" si="40"/>
        <v>5565742.9228719138</v>
      </c>
      <c r="N231" s="41">
        <f>jan!M231</f>
        <v>5231981.5493324772</v>
      </c>
      <c r="O231" s="41">
        <f t="shared" si="38"/>
        <v>333761.37353943661</v>
      </c>
      <c r="P231" s="4"/>
      <c r="Q231" s="63"/>
      <c r="R231" s="4"/>
    </row>
    <row r="232" spans="1:18" s="34" customFormat="1" x14ac:dyDescent="0.2">
      <c r="A232" s="33">
        <v>4217</v>
      </c>
      <c r="B232" s="34" t="s">
        <v>188</v>
      </c>
      <c r="C232" s="36">
        <v>7667002</v>
      </c>
      <c r="D232" s="36">
        <f>jan!D232</f>
        <v>1801</v>
      </c>
      <c r="E232" s="37">
        <f t="shared" si="34"/>
        <v>4257.080510827318</v>
      </c>
      <c r="F232" s="38">
        <f t="shared" si="31"/>
        <v>0.87644064757240869</v>
      </c>
      <c r="G232" s="39">
        <f t="shared" si="35"/>
        <v>360.09428312587676</v>
      </c>
      <c r="H232" s="39">
        <f t="shared" si="32"/>
        <v>40.051680762129216</v>
      </c>
      <c r="I232" s="66">
        <f t="shared" si="36"/>
        <v>400.14596388800595</v>
      </c>
      <c r="J232" s="81">
        <f t="shared" si="37"/>
        <v>-51.078641073637179</v>
      </c>
      <c r="K232" s="37">
        <f t="shared" si="33"/>
        <v>349.06732281436877</v>
      </c>
      <c r="L232" s="37">
        <f t="shared" si="39"/>
        <v>720662.88096229872</v>
      </c>
      <c r="M232" s="37">
        <f t="shared" si="40"/>
        <v>628670.24838867818</v>
      </c>
      <c r="N232" s="41">
        <f>jan!M232</f>
        <v>1551412.0101268799</v>
      </c>
      <c r="O232" s="41">
        <f t="shared" si="38"/>
        <v>-922741.76173820172</v>
      </c>
      <c r="P232" s="4"/>
      <c r="Q232" s="63"/>
      <c r="R232" s="4"/>
    </row>
    <row r="233" spans="1:18" s="34" customFormat="1" x14ac:dyDescent="0.2">
      <c r="A233" s="33">
        <v>4218</v>
      </c>
      <c r="B233" s="34" t="s">
        <v>189</v>
      </c>
      <c r="C233" s="36">
        <v>6786403</v>
      </c>
      <c r="D233" s="36">
        <f>jan!D233</f>
        <v>1323</v>
      </c>
      <c r="E233" s="37">
        <f t="shared" si="34"/>
        <v>5129.5563114134538</v>
      </c>
      <c r="F233" s="38">
        <f t="shared" si="31"/>
        <v>1.05606451273355</v>
      </c>
      <c r="G233" s="39">
        <f t="shared" si="35"/>
        <v>-163.39119722580472</v>
      </c>
      <c r="H233" s="39">
        <f t="shared" si="32"/>
        <v>0</v>
      </c>
      <c r="I233" s="66">
        <f t="shared" si="36"/>
        <v>-163.39119722580472</v>
      </c>
      <c r="J233" s="81">
        <f t="shared" si="37"/>
        <v>-51.078641073637179</v>
      </c>
      <c r="K233" s="37">
        <f t="shared" si="33"/>
        <v>-214.4698382994419</v>
      </c>
      <c r="L233" s="37">
        <f t="shared" si="39"/>
        <v>-216166.55392973963</v>
      </c>
      <c r="M233" s="37">
        <f t="shared" si="40"/>
        <v>-283743.59607016161</v>
      </c>
      <c r="N233" s="41">
        <f>jan!M233</f>
        <v>1614297.7897822664</v>
      </c>
      <c r="O233" s="41">
        <f t="shared" si="38"/>
        <v>-1898041.3858524279</v>
      </c>
      <c r="P233" s="4"/>
      <c r="Q233" s="63"/>
      <c r="R233" s="4"/>
    </row>
    <row r="234" spans="1:18" s="34" customFormat="1" x14ac:dyDescent="0.2">
      <c r="A234" s="33">
        <v>4219</v>
      </c>
      <c r="B234" s="34" t="s">
        <v>190</v>
      </c>
      <c r="C234" s="36">
        <v>13649508</v>
      </c>
      <c r="D234" s="36">
        <f>jan!D234</f>
        <v>3653</v>
      </c>
      <c r="E234" s="37">
        <f t="shared" si="34"/>
        <v>3736.5201204489463</v>
      </c>
      <c r="F234" s="38">
        <f t="shared" si="31"/>
        <v>0.76926854112918319</v>
      </c>
      <c r="G234" s="39">
        <f t="shared" si="35"/>
        <v>672.43051735289976</v>
      </c>
      <c r="H234" s="39">
        <f t="shared" si="32"/>
        <v>222.24781739455932</v>
      </c>
      <c r="I234" s="66">
        <f t="shared" si="36"/>
        <v>894.67833474745908</v>
      </c>
      <c r="J234" s="81">
        <f t="shared" si="37"/>
        <v>-51.078641073637179</v>
      </c>
      <c r="K234" s="37">
        <f t="shared" si="33"/>
        <v>843.59969367382189</v>
      </c>
      <c r="L234" s="37">
        <f t="shared" si="39"/>
        <v>3268259.956832468</v>
      </c>
      <c r="M234" s="37">
        <f t="shared" si="40"/>
        <v>3081669.6809904715</v>
      </c>
      <c r="N234" s="41">
        <f>jan!M234</f>
        <v>2992296.9232612401</v>
      </c>
      <c r="O234" s="41">
        <f t="shared" si="38"/>
        <v>89372.75772923138</v>
      </c>
      <c r="P234" s="4"/>
      <c r="Q234" s="63"/>
      <c r="R234" s="4"/>
    </row>
    <row r="235" spans="1:18" s="34" customFormat="1" x14ac:dyDescent="0.2">
      <c r="A235" s="33">
        <v>4220</v>
      </c>
      <c r="B235" s="34" t="s">
        <v>191</v>
      </c>
      <c r="C235" s="36">
        <v>6062300</v>
      </c>
      <c r="D235" s="36">
        <f>jan!D235</f>
        <v>1134</v>
      </c>
      <c r="E235" s="37">
        <f t="shared" si="34"/>
        <v>5345.9435626102295</v>
      </c>
      <c r="F235" s="38">
        <f t="shared" si="31"/>
        <v>1.1006139597273206</v>
      </c>
      <c r="G235" s="39">
        <f t="shared" si="35"/>
        <v>-293.22354794387007</v>
      </c>
      <c r="H235" s="39">
        <f t="shared" si="32"/>
        <v>0</v>
      </c>
      <c r="I235" s="66">
        <f t="shared" si="36"/>
        <v>-293.22354794387007</v>
      </c>
      <c r="J235" s="81">
        <f t="shared" si="37"/>
        <v>-51.078641073637179</v>
      </c>
      <c r="K235" s="37">
        <f t="shared" si="33"/>
        <v>-344.30218901750726</v>
      </c>
      <c r="L235" s="37">
        <f t="shared" si="39"/>
        <v>-332515.50336834864</v>
      </c>
      <c r="M235" s="37">
        <f t="shared" si="40"/>
        <v>-390438.68234585325</v>
      </c>
      <c r="N235" s="41">
        <f>jan!M235</f>
        <v>887589.06981337152</v>
      </c>
      <c r="O235" s="41">
        <f t="shared" si="38"/>
        <v>-1278027.7521592248</v>
      </c>
      <c r="P235" s="4"/>
      <c r="Q235" s="63"/>
      <c r="R235" s="4"/>
    </row>
    <row r="236" spans="1:18" s="34" customFormat="1" x14ac:dyDescent="0.2">
      <c r="A236" s="33">
        <v>4221</v>
      </c>
      <c r="B236" s="34" t="s">
        <v>192</v>
      </c>
      <c r="C236" s="36">
        <v>12583281</v>
      </c>
      <c r="D236" s="36">
        <f>jan!D236</f>
        <v>1169</v>
      </c>
      <c r="E236" s="37">
        <f t="shared" si="34"/>
        <v>10764.141146278871</v>
      </c>
      <c r="F236" s="38">
        <f t="shared" si="31"/>
        <v>2.2161034570079203</v>
      </c>
      <c r="G236" s="39">
        <f t="shared" si="35"/>
        <v>-3544.1420981450551</v>
      </c>
      <c r="H236" s="39">
        <f t="shared" si="32"/>
        <v>0</v>
      </c>
      <c r="I236" s="66">
        <f t="shared" si="36"/>
        <v>-3544.1420981450551</v>
      </c>
      <c r="J236" s="81">
        <f t="shared" si="37"/>
        <v>-51.078641073637179</v>
      </c>
      <c r="K236" s="37">
        <f t="shared" si="33"/>
        <v>-3595.2207392186924</v>
      </c>
      <c r="L236" s="37">
        <f t="shared" si="39"/>
        <v>-4143102.1127315694</v>
      </c>
      <c r="M236" s="37">
        <f t="shared" si="40"/>
        <v>-4202813.0441466514</v>
      </c>
      <c r="N236" s="41">
        <f>jan!M236</f>
        <v>123433.8989923676</v>
      </c>
      <c r="O236" s="41">
        <f t="shared" si="38"/>
        <v>-4326246.9431390194</v>
      </c>
      <c r="P236" s="4"/>
      <c r="Q236" s="63"/>
      <c r="R236" s="4"/>
    </row>
    <row r="237" spans="1:18" s="34" customFormat="1" x14ac:dyDescent="0.2">
      <c r="A237" s="33">
        <v>4222</v>
      </c>
      <c r="B237" s="34" t="s">
        <v>193</v>
      </c>
      <c r="C237" s="36">
        <v>25901603</v>
      </c>
      <c r="D237" s="36">
        <f>jan!D237</f>
        <v>935</v>
      </c>
      <c r="E237" s="37">
        <f t="shared" si="34"/>
        <v>27702.249197860961</v>
      </c>
      <c r="F237" s="38">
        <f t="shared" si="31"/>
        <v>5.7032929408861621</v>
      </c>
      <c r="G237" s="39">
        <f t="shared" si="35"/>
        <v>-13707.006929094308</v>
      </c>
      <c r="H237" s="39">
        <f t="shared" si="32"/>
        <v>0</v>
      </c>
      <c r="I237" s="66">
        <f t="shared" si="36"/>
        <v>-13707.006929094308</v>
      </c>
      <c r="J237" s="81">
        <f t="shared" si="37"/>
        <v>-51.078641073637179</v>
      </c>
      <c r="K237" s="37">
        <f t="shared" si="33"/>
        <v>-13758.085570167945</v>
      </c>
      <c r="L237" s="37">
        <f t="shared" si="39"/>
        <v>-12816051.478703178</v>
      </c>
      <c r="M237" s="37">
        <f t="shared" si="40"/>
        <v>-12863810.008107029</v>
      </c>
      <c r="N237" s="41">
        <f>jan!M237</f>
        <v>-901382.83767505235</v>
      </c>
      <c r="O237" s="41">
        <f t="shared" si="38"/>
        <v>-11962427.170431977</v>
      </c>
      <c r="P237" s="4"/>
      <c r="Q237" s="63"/>
      <c r="R237" s="4"/>
    </row>
    <row r="238" spans="1:18" s="34" customFormat="1" x14ac:dyDescent="0.2">
      <c r="A238" s="33">
        <v>4223</v>
      </c>
      <c r="B238" s="34" t="s">
        <v>197</v>
      </c>
      <c r="C238" s="36">
        <v>57799986</v>
      </c>
      <c r="D238" s="36">
        <f>jan!D238</f>
        <v>15123</v>
      </c>
      <c r="E238" s="37">
        <f t="shared" si="34"/>
        <v>3821.9920650664549</v>
      </c>
      <c r="F238" s="38">
        <f t="shared" si="31"/>
        <v>0.78686536277709807</v>
      </c>
      <c r="G238" s="39">
        <f t="shared" si="35"/>
        <v>621.14735058239467</v>
      </c>
      <c r="H238" s="39">
        <f t="shared" si="32"/>
        <v>192.33263677843129</v>
      </c>
      <c r="I238" s="66">
        <f t="shared" si="36"/>
        <v>813.47998736082593</v>
      </c>
      <c r="J238" s="81">
        <f t="shared" si="37"/>
        <v>-51.078641073637179</v>
      </c>
      <c r="K238" s="37">
        <f t="shared" si="33"/>
        <v>762.40134628718874</v>
      </c>
      <c r="L238" s="37">
        <f t="shared" si="39"/>
        <v>12302257.84885777</v>
      </c>
      <c r="M238" s="37">
        <f t="shared" si="40"/>
        <v>11529795.559901156</v>
      </c>
      <c r="N238" s="41">
        <f>jan!M238</f>
        <v>13233721.185923822</v>
      </c>
      <c r="O238" s="41">
        <f t="shared" si="38"/>
        <v>-1703925.6260226667</v>
      </c>
      <c r="P238" s="4"/>
      <c r="Q238" s="63"/>
      <c r="R238" s="4"/>
    </row>
    <row r="239" spans="1:18" s="34" customFormat="1" x14ac:dyDescent="0.2">
      <c r="A239" s="33">
        <v>4224</v>
      </c>
      <c r="B239" s="34" t="s">
        <v>198</v>
      </c>
      <c r="C239" s="36">
        <v>11394670</v>
      </c>
      <c r="D239" s="36">
        <f>jan!D239</f>
        <v>912</v>
      </c>
      <c r="E239" s="37">
        <f t="shared" si="34"/>
        <v>12494.155701754386</v>
      </c>
      <c r="F239" s="38">
        <f t="shared" si="31"/>
        <v>2.5722759732321872</v>
      </c>
      <c r="G239" s="39">
        <f t="shared" si="35"/>
        <v>-4582.1508314303637</v>
      </c>
      <c r="H239" s="39">
        <f t="shared" si="32"/>
        <v>0</v>
      </c>
      <c r="I239" s="66">
        <f t="shared" si="36"/>
        <v>-4582.1508314303637</v>
      </c>
      <c r="J239" s="81">
        <f t="shared" si="37"/>
        <v>-51.078641073637179</v>
      </c>
      <c r="K239" s="37">
        <f t="shared" si="33"/>
        <v>-4633.229472504001</v>
      </c>
      <c r="L239" s="37">
        <f t="shared" si="39"/>
        <v>-4178921.5582644916</v>
      </c>
      <c r="M239" s="37">
        <f t="shared" si="40"/>
        <v>-4225505.2789236493</v>
      </c>
      <c r="N239" s="41">
        <f>jan!M239</f>
        <v>339544.52731022448</v>
      </c>
      <c r="O239" s="41">
        <f t="shared" si="38"/>
        <v>-4565049.8062338736</v>
      </c>
      <c r="P239" s="4"/>
      <c r="Q239" s="63"/>
      <c r="R239" s="4"/>
    </row>
    <row r="240" spans="1:18" s="34" customFormat="1" x14ac:dyDescent="0.2">
      <c r="A240" s="33">
        <v>4225</v>
      </c>
      <c r="B240" s="34" t="s">
        <v>200</v>
      </c>
      <c r="C240" s="36">
        <v>38465484</v>
      </c>
      <c r="D240" s="36">
        <f>jan!D240</f>
        <v>10480</v>
      </c>
      <c r="E240" s="37">
        <f t="shared" si="34"/>
        <v>3670.3706106870227</v>
      </c>
      <c r="F240" s="38">
        <f t="shared" si="31"/>
        <v>0.75564979019767442</v>
      </c>
      <c r="G240" s="39">
        <f t="shared" si="35"/>
        <v>712.12022321005395</v>
      </c>
      <c r="H240" s="39">
        <f t="shared" si="32"/>
        <v>245.40014581123256</v>
      </c>
      <c r="I240" s="66">
        <f t="shared" si="36"/>
        <v>957.52036902128657</v>
      </c>
      <c r="J240" s="81">
        <f t="shared" si="37"/>
        <v>-51.078641073637179</v>
      </c>
      <c r="K240" s="37">
        <f t="shared" si="33"/>
        <v>906.44172794764938</v>
      </c>
      <c r="L240" s="37">
        <f t="shared" si="39"/>
        <v>10034813.467343083</v>
      </c>
      <c r="M240" s="37">
        <f t="shared" si="40"/>
        <v>9499509.3088913653</v>
      </c>
      <c r="N240" s="41">
        <f>jan!M240</f>
        <v>7866370.7366350386</v>
      </c>
      <c r="O240" s="41">
        <f t="shared" si="38"/>
        <v>1633138.5722563267</v>
      </c>
      <c r="P240" s="4"/>
      <c r="Q240" s="63"/>
      <c r="R240" s="4"/>
    </row>
    <row r="241" spans="1:18" s="34" customFormat="1" x14ac:dyDescent="0.2">
      <c r="A241" s="33">
        <v>4226</v>
      </c>
      <c r="B241" s="34" t="s">
        <v>201</v>
      </c>
      <c r="C241" s="36">
        <v>6230882</v>
      </c>
      <c r="D241" s="36">
        <f>jan!D241</f>
        <v>1704</v>
      </c>
      <c r="E241" s="37">
        <f t="shared" si="34"/>
        <v>3656.6208920187792</v>
      </c>
      <c r="F241" s="38">
        <f t="shared" si="31"/>
        <v>0.7528190210114013</v>
      </c>
      <c r="G241" s="39">
        <f t="shared" si="35"/>
        <v>720.37005441100007</v>
      </c>
      <c r="H241" s="39">
        <f t="shared" si="32"/>
        <v>250.2125473451178</v>
      </c>
      <c r="I241" s="66">
        <f t="shared" si="36"/>
        <v>970.58260175611781</v>
      </c>
      <c r="J241" s="81">
        <f t="shared" si="37"/>
        <v>-51.078641073637179</v>
      </c>
      <c r="K241" s="37">
        <f t="shared" si="33"/>
        <v>919.50396068248062</v>
      </c>
      <c r="L241" s="37">
        <f t="shared" si="39"/>
        <v>1653872.7533924247</v>
      </c>
      <c r="M241" s="37">
        <f t="shared" si="40"/>
        <v>1566834.749002947</v>
      </c>
      <c r="N241" s="41">
        <f>jan!M241</f>
        <v>1264809.0681322617</v>
      </c>
      <c r="O241" s="41">
        <f t="shared" si="38"/>
        <v>302025.68087068526</v>
      </c>
      <c r="P241" s="4"/>
      <c r="Q241" s="63"/>
      <c r="R241" s="4"/>
    </row>
    <row r="242" spans="1:18" s="34" customFormat="1" x14ac:dyDescent="0.2">
      <c r="A242" s="33">
        <v>4227</v>
      </c>
      <c r="B242" s="34" t="s">
        <v>202</v>
      </c>
      <c r="C242" s="36">
        <v>35353261</v>
      </c>
      <c r="D242" s="36">
        <f>jan!D242</f>
        <v>5883</v>
      </c>
      <c r="E242" s="37">
        <f t="shared" si="34"/>
        <v>6009.3933367329591</v>
      </c>
      <c r="F242" s="38">
        <f t="shared" si="31"/>
        <v>1.2372038945864314</v>
      </c>
      <c r="G242" s="39">
        <f t="shared" si="35"/>
        <v>-691.29341241750785</v>
      </c>
      <c r="H242" s="39">
        <f t="shared" si="32"/>
        <v>0</v>
      </c>
      <c r="I242" s="66">
        <f t="shared" si="36"/>
        <v>-691.29341241750785</v>
      </c>
      <c r="J242" s="81">
        <f t="shared" si="37"/>
        <v>-51.078641073637179</v>
      </c>
      <c r="K242" s="37">
        <f t="shared" si="33"/>
        <v>-742.37205349114504</v>
      </c>
      <c r="L242" s="37">
        <f t="shared" si="39"/>
        <v>-4066879.1452521989</v>
      </c>
      <c r="M242" s="37">
        <f t="shared" si="40"/>
        <v>-4367374.7906884067</v>
      </c>
      <c r="N242" s="41">
        <f>jan!M242</f>
        <v>3058423.626333389</v>
      </c>
      <c r="O242" s="41">
        <f t="shared" si="38"/>
        <v>-7425798.4170217961</v>
      </c>
      <c r="P242" s="4"/>
      <c r="Q242" s="63"/>
      <c r="R242" s="4"/>
    </row>
    <row r="243" spans="1:18" s="34" customFormat="1" x14ac:dyDescent="0.2">
      <c r="A243" s="33">
        <v>4228</v>
      </c>
      <c r="B243" s="34" t="s">
        <v>203</v>
      </c>
      <c r="C243" s="36">
        <v>29532407</v>
      </c>
      <c r="D243" s="36">
        <f>jan!D243</f>
        <v>1810</v>
      </c>
      <c r="E243" s="37">
        <f t="shared" si="34"/>
        <v>16316.246961325967</v>
      </c>
      <c r="F243" s="38">
        <f t="shared" si="31"/>
        <v>3.3591617580088431</v>
      </c>
      <c r="G243" s="39">
        <f t="shared" si="35"/>
        <v>-6875.4055871733117</v>
      </c>
      <c r="H243" s="39">
        <f t="shared" si="32"/>
        <v>0</v>
      </c>
      <c r="I243" s="66">
        <f t="shared" si="36"/>
        <v>-6875.4055871733117</v>
      </c>
      <c r="J243" s="81">
        <f t="shared" si="37"/>
        <v>-51.078641073637179</v>
      </c>
      <c r="K243" s="37">
        <f t="shared" si="33"/>
        <v>-6926.484228246949</v>
      </c>
      <c r="L243" s="37">
        <f t="shared" si="39"/>
        <v>-12444484.112783695</v>
      </c>
      <c r="M243" s="37">
        <f t="shared" si="40"/>
        <v>-12536936.453126978</v>
      </c>
      <c r="N243" s="41">
        <f>jan!M243</f>
        <v>-809209.73603405838</v>
      </c>
      <c r="O243" s="41">
        <f t="shared" si="38"/>
        <v>-11727726.71709292</v>
      </c>
      <c r="P243" s="4"/>
      <c r="Q243" s="63"/>
      <c r="R243" s="4"/>
    </row>
    <row r="244" spans="1:18" s="34" customFormat="1" x14ac:dyDescent="0.2">
      <c r="A244" s="33">
        <v>4601</v>
      </c>
      <c r="B244" s="34" t="s">
        <v>227</v>
      </c>
      <c r="C244" s="36">
        <v>1443562388</v>
      </c>
      <c r="D244" s="36">
        <f>jan!D244</f>
        <v>286930</v>
      </c>
      <c r="E244" s="37">
        <f t="shared" si="34"/>
        <v>5031.0611926253787</v>
      </c>
      <c r="F244" s="38">
        <f t="shared" si="31"/>
        <v>1.0357865016708545</v>
      </c>
      <c r="G244" s="39">
        <f t="shared" si="35"/>
        <v>-104.29412595295962</v>
      </c>
      <c r="H244" s="39">
        <f t="shared" si="32"/>
        <v>0</v>
      </c>
      <c r="I244" s="66">
        <f t="shared" si="36"/>
        <v>-104.29412595295962</v>
      </c>
      <c r="J244" s="81">
        <f t="shared" si="37"/>
        <v>-51.078641073637179</v>
      </c>
      <c r="K244" s="37">
        <f t="shared" si="33"/>
        <v>-155.37276702659679</v>
      </c>
      <c r="L244" s="37">
        <f t="shared" si="39"/>
        <v>-29925113.559682705</v>
      </c>
      <c r="M244" s="37">
        <f t="shared" si="40"/>
        <v>-44581108.042941414</v>
      </c>
      <c r="N244" s="41">
        <f>jan!M244</f>
        <v>-62648064.765885361</v>
      </c>
      <c r="O244" s="41">
        <f t="shared" si="38"/>
        <v>18066956.722943947</v>
      </c>
      <c r="P244" s="4"/>
      <c r="Q244" s="63"/>
      <c r="R244" s="4"/>
    </row>
    <row r="245" spans="1:18" s="34" customFormat="1" x14ac:dyDescent="0.2">
      <c r="A245" s="33">
        <v>4602</v>
      </c>
      <c r="B245" s="34" t="s">
        <v>406</v>
      </c>
      <c r="C245" s="36">
        <v>87684916</v>
      </c>
      <c r="D245" s="36">
        <f>jan!D245</f>
        <v>17131</v>
      </c>
      <c r="E245" s="37">
        <f t="shared" si="34"/>
        <v>5118.4937248263386</v>
      </c>
      <c r="F245" s="38">
        <f t="shared" si="31"/>
        <v>1.0537869658260914</v>
      </c>
      <c r="G245" s="39">
        <f t="shared" si="35"/>
        <v>-156.75364527353557</v>
      </c>
      <c r="H245" s="39">
        <f t="shared" si="32"/>
        <v>0</v>
      </c>
      <c r="I245" s="66">
        <f t="shared" si="36"/>
        <v>-156.75364527353557</v>
      </c>
      <c r="J245" s="81">
        <f t="shared" si="37"/>
        <v>-51.078641073637179</v>
      </c>
      <c r="K245" s="37">
        <f t="shared" si="33"/>
        <v>-207.83228634717275</v>
      </c>
      <c r="L245" s="37">
        <f t="shared" si="39"/>
        <v>-2685346.697180938</v>
      </c>
      <c r="M245" s="37">
        <f t="shared" si="40"/>
        <v>-3560374.8974134163</v>
      </c>
      <c r="N245" s="41">
        <f>jan!M245</f>
        <v>-3520458.9903864446</v>
      </c>
      <c r="O245" s="41">
        <f t="shared" si="38"/>
        <v>-39915.90702697169</v>
      </c>
      <c r="P245" s="4"/>
      <c r="Q245" s="63"/>
      <c r="R245" s="4"/>
    </row>
    <row r="246" spans="1:18" s="34" customFormat="1" x14ac:dyDescent="0.2">
      <c r="A246" s="33">
        <v>4611</v>
      </c>
      <c r="B246" s="34" t="s">
        <v>228</v>
      </c>
      <c r="C246" s="36">
        <v>26363274</v>
      </c>
      <c r="D246" s="36">
        <f>jan!D246</f>
        <v>4043</v>
      </c>
      <c r="E246" s="37">
        <f t="shared" si="34"/>
        <v>6520.7207519168933</v>
      </c>
      <c r="F246" s="38">
        <f t="shared" si="31"/>
        <v>1.3424751314694379</v>
      </c>
      <c r="G246" s="39">
        <f t="shared" si="35"/>
        <v>-998.08986152786838</v>
      </c>
      <c r="H246" s="39">
        <f t="shared" si="32"/>
        <v>0</v>
      </c>
      <c r="I246" s="66">
        <f t="shared" si="36"/>
        <v>-998.08986152786838</v>
      </c>
      <c r="J246" s="81">
        <f t="shared" si="37"/>
        <v>-51.078641073637179</v>
      </c>
      <c r="K246" s="37">
        <f t="shared" si="33"/>
        <v>-1049.1685026015055</v>
      </c>
      <c r="L246" s="37">
        <f t="shared" si="39"/>
        <v>-4035277.3101571719</v>
      </c>
      <c r="M246" s="37">
        <f t="shared" si="40"/>
        <v>-4241788.2560178861</v>
      </c>
      <c r="N246" s="41">
        <f>jan!M246</f>
        <v>-3600284.894246242</v>
      </c>
      <c r="O246" s="41">
        <f t="shared" si="38"/>
        <v>-641503.36177164409</v>
      </c>
      <c r="P246" s="4"/>
      <c r="Q246" s="63"/>
      <c r="R246" s="4"/>
    </row>
    <row r="247" spans="1:18" s="34" customFormat="1" x14ac:dyDescent="0.2">
      <c r="A247" s="33">
        <v>4612</v>
      </c>
      <c r="B247" s="34" t="s">
        <v>229</v>
      </c>
      <c r="C247" s="36">
        <v>47334211</v>
      </c>
      <c r="D247" s="36">
        <f>jan!D247</f>
        <v>5775</v>
      </c>
      <c r="E247" s="37">
        <f t="shared" si="34"/>
        <v>8196.4001731601729</v>
      </c>
      <c r="F247" s="38">
        <f t="shared" si="31"/>
        <v>1.6874612207254305</v>
      </c>
      <c r="G247" s="39">
        <f t="shared" si="35"/>
        <v>-2003.497514273836</v>
      </c>
      <c r="H247" s="39">
        <f t="shared" si="32"/>
        <v>0</v>
      </c>
      <c r="I247" s="66">
        <f t="shared" si="36"/>
        <v>-2003.497514273836</v>
      </c>
      <c r="J247" s="81">
        <f t="shared" si="37"/>
        <v>-51.078641073637179</v>
      </c>
      <c r="K247" s="37">
        <f t="shared" si="33"/>
        <v>-2054.5761553474731</v>
      </c>
      <c r="L247" s="37">
        <f t="shared" si="39"/>
        <v>-11570198.144931404</v>
      </c>
      <c r="M247" s="37">
        <f t="shared" si="40"/>
        <v>-11865177.297131658</v>
      </c>
      <c r="N247" s="41">
        <f>jan!M247</f>
        <v>-12475829.20916944</v>
      </c>
      <c r="O247" s="41">
        <f t="shared" si="38"/>
        <v>610651.91203778237</v>
      </c>
      <c r="P247" s="4"/>
      <c r="Q247" s="63"/>
      <c r="R247" s="4"/>
    </row>
    <row r="248" spans="1:18" s="34" customFormat="1" x14ac:dyDescent="0.2">
      <c r="A248" s="33">
        <v>4613</v>
      </c>
      <c r="B248" s="34" t="s">
        <v>230</v>
      </c>
      <c r="C248" s="36">
        <v>57530671</v>
      </c>
      <c r="D248" s="36">
        <f>jan!D248</f>
        <v>12061</v>
      </c>
      <c r="E248" s="37">
        <f t="shared" si="34"/>
        <v>4769.9752093524585</v>
      </c>
      <c r="F248" s="38">
        <f t="shared" si="31"/>
        <v>0.9820345541401917</v>
      </c>
      <c r="G248" s="39">
        <f t="shared" si="35"/>
        <v>52.357464010792498</v>
      </c>
      <c r="H248" s="39">
        <f t="shared" si="32"/>
        <v>0</v>
      </c>
      <c r="I248" s="66">
        <f t="shared" si="36"/>
        <v>52.357464010792498</v>
      </c>
      <c r="J248" s="81">
        <f t="shared" si="37"/>
        <v>-51.078641073637179</v>
      </c>
      <c r="K248" s="37">
        <f t="shared" si="33"/>
        <v>1.2788229371553186</v>
      </c>
      <c r="L248" s="37">
        <f t="shared" si="39"/>
        <v>631483.37343416829</v>
      </c>
      <c r="M248" s="37">
        <f t="shared" si="40"/>
        <v>15423.883445030297</v>
      </c>
      <c r="N248" s="41">
        <f>jan!M248</f>
        <v>-930663.81818054384</v>
      </c>
      <c r="O248" s="41">
        <f t="shared" si="38"/>
        <v>946087.70162557415</v>
      </c>
      <c r="P248" s="4"/>
      <c r="Q248" s="63"/>
      <c r="R248" s="4"/>
    </row>
    <row r="249" spans="1:18" s="34" customFormat="1" x14ac:dyDescent="0.2">
      <c r="A249" s="33">
        <v>4614</v>
      </c>
      <c r="B249" s="34" t="s">
        <v>231</v>
      </c>
      <c r="C249" s="36">
        <v>93178003</v>
      </c>
      <c r="D249" s="36">
        <f>jan!D249</f>
        <v>18919</v>
      </c>
      <c r="E249" s="37">
        <f t="shared" si="34"/>
        <v>4925.1019081346794</v>
      </c>
      <c r="F249" s="38">
        <f t="shared" si="31"/>
        <v>1.0139717806010644</v>
      </c>
      <c r="G249" s="39">
        <f t="shared" si="35"/>
        <v>-40.718555258540071</v>
      </c>
      <c r="H249" s="39">
        <f t="shared" si="32"/>
        <v>0</v>
      </c>
      <c r="I249" s="66">
        <f t="shared" si="36"/>
        <v>-40.718555258540071</v>
      </c>
      <c r="J249" s="81">
        <f t="shared" si="37"/>
        <v>-51.078641073637179</v>
      </c>
      <c r="K249" s="37">
        <f t="shared" si="33"/>
        <v>-91.797196332177251</v>
      </c>
      <c r="L249" s="37">
        <f t="shared" si="39"/>
        <v>-770354.34693631961</v>
      </c>
      <c r="M249" s="37">
        <f t="shared" si="40"/>
        <v>-1736711.1574084614</v>
      </c>
      <c r="N249" s="41">
        <f>jan!M249</f>
        <v>-2105493.182004618</v>
      </c>
      <c r="O249" s="41">
        <f t="shared" si="38"/>
        <v>368782.02459615655</v>
      </c>
      <c r="P249" s="4"/>
      <c r="Q249" s="63"/>
      <c r="R249" s="4"/>
    </row>
    <row r="250" spans="1:18" s="34" customFormat="1" x14ac:dyDescent="0.2">
      <c r="A250" s="33">
        <v>4615</v>
      </c>
      <c r="B250" s="34" t="s">
        <v>232</v>
      </c>
      <c r="C250" s="36">
        <v>13696299</v>
      </c>
      <c r="D250" s="36">
        <f>jan!D250</f>
        <v>3117</v>
      </c>
      <c r="E250" s="37">
        <f t="shared" si="34"/>
        <v>4394.0644850818098</v>
      </c>
      <c r="F250" s="38">
        <f t="shared" si="31"/>
        <v>0.90464268011496851</v>
      </c>
      <c r="G250" s="39">
        <f t="shared" si="35"/>
        <v>277.90389857318166</v>
      </c>
      <c r="H250" s="39">
        <f t="shared" si="32"/>
        <v>0</v>
      </c>
      <c r="I250" s="66">
        <f t="shared" si="36"/>
        <v>277.90389857318166</v>
      </c>
      <c r="J250" s="81">
        <f t="shared" si="37"/>
        <v>-51.078641073637179</v>
      </c>
      <c r="K250" s="37">
        <f t="shared" si="33"/>
        <v>226.82525749954448</v>
      </c>
      <c r="L250" s="37">
        <f t="shared" si="39"/>
        <v>866226.45185260719</v>
      </c>
      <c r="M250" s="37">
        <f t="shared" si="40"/>
        <v>707014.32762608014</v>
      </c>
      <c r="N250" s="41">
        <f>jan!M250</f>
        <v>369712.0025314021</v>
      </c>
      <c r="O250" s="41">
        <f t="shared" si="38"/>
        <v>337302.32509467803</v>
      </c>
      <c r="P250" s="4"/>
      <c r="Q250" s="63"/>
      <c r="R250" s="4"/>
    </row>
    <row r="251" spans="1:18" s="34" customFormat="1" x14ac:dyDescent="0.2">
      <c r="A251" s="33">
        <v>4616</v>
      </c>
      <c r="B251" s="34" t="s">
        <v>233</v>
      </c>
      <c r="C251" s="36">
        <v>13405020</v>
      </c>
      <c r="D251" s="36">
        <f>jan!D251</f>
        <v>2883</v>
      </c>
      <c r="E251" s="37">
        <f t="shared" si="34"/>
        <v>4649.677419354839</v>
      </c>
      <c r="F251" s="38">
        <f t="shared" si="31"/>
        <v>0.9572678454301059</v>
      </c>
      <c r="G251" s="39">
        <f t="shared" si="35"/>
        <v>124.53613800936418</v>
      </c>
      <c r="H251" s="39">
        <f t="shared" si="32"/>
        <v>0</v>
      </c>
      <c r="I251" s="66">
        <f t="shared" si="36"/>
        <v>124.53613800936418</v>
      </c>
      <c r="J251" s="81">
        <f t="shared" si="37"/>
        <v>-51.078641073637179</v>
      </c>
      <c r="K251" s="37">
        <f t="shared" si="33"/>
        <v>73.457496935726994</v>
      </c>
      <c r="L251" s="37">
        <f t="shared" si="39"/>
        <v>359037.68588099693</v>
      </c>
      <c r="M251" s="37">
        <f t="shared" si="40"/>
        <v>211777.96366570093</v>
      </c>
      <c r="N251" s="41">
        <f>jan!M251</f>
        <v>-75522.73413601701</v>
      </c>
      <c r="O251" s="41">
        <f t="shared" si="38"/>
        <v>287300.69780171791</v>
      </c>
      <c r="P251" s="4"/>
      <c r="Q251" s="63"/>
      <c r="R251" s="4"/>
    </row>
    <row r="252" spans="1:18" s="34" customFormat="1" x14ac:dyDescent="0.2">
      <c r="A252" s="33">
        <v>4617</v>
      </c>
      <c r="B252" s="34" t="s">
        <v>234</v>
      </c>
      <c r="C252" s="36">
        <v>70321986</v>
      </c>
      <c r="D252" s="36">
        <f>jan!D252</f>
        <v>13017</v>
      </c>
      <c r="E252" s="37">
        <f t="shared" si="34"/>
        <v>5402.318967504033</v>
      </c>
      <c r="F252" s="38">
        <f t="shared" si="31"/>
        <v>1.1122204342223683</v>
      </c>
      <c r="G252" s="39">
        <f t="shared" si="35"/>
        <v>-327.04879088015224</v>
      </c>
      <c r="H252" s="39">
        <f t="shared" si="32"/>
        <v>0</v>
      </c>
      <c r="I252" s="66">
        <f t="shared" si="36"/>
        <v>-327.04879088015224</v>
      </c>
      <c r="J252" s="81">
        <f t="shared" si="37"/>
        <v>-51.078641073637179</v>
      </c>
      <c r="K252" s="37">
        <f t="shared" si="33"/>
        <v>-378.12743195378943</v>
      </c>
      <c r="L252" s="37">
        <f t="shared" si="39"/>
        <v>-4257194.1108869417</v>
      </c>
      <c r="M252" s="37">
        <f t="shared" si="40"/>
        <v>-4922084.7817424769</v>
      </c>
      <c r="N252" s="41">
        <f>jan!M252</f>
        <v>2641674.2153837881</v>
      </c>
      <c r="O252" s="41">
        <f t="shared" si="38"/>
        <v>-7563758.9971262645</v>
      </c>
      <c r="P252" s="4"/>
      <c r="Q252" s="63"/>
      <c r="R252" s="4"/>
    </row>
    <row r="253" spans="1:18" s="34" customFormat="1" x14ac:dyDescent="0.2">
      <c r="A253" s="33">
        <v>4618</v>
      </c>
      <c r="B253" s="34" t="s">
        <v>235</v>
      </c>
      <c r="C253" s="36">
        <v>72503901</v>
      </c>
      <c r="D253" s="36">
        <f>jan!D253</f>
        <v>10881</v>
      </c>
      <c r="E253" s="37">
        <f t="shared" si="34"/>
        <v>6663.3490488006619</v>
      </c>
      <c r="F253" s="38">
        <f t="shared" si="31"/>
        <v>1.3718392077571722</v>
      </c>
      <c r="G253" s="39">
        <f t="shared" si="35"/>
        <v>-1083.6668396581294</v>
      </c>
      <c r="H253" s="39">
        <f t="shared" si="32"/>
        <v>0</v>
      </c>
      <c r="I253" s="66">
        <f t="shared" si="36"/>
        <v>-1083.6668396581294</v>
      </c>
      <c r="J253" s="81">
        <f t="shared" si="37"/>
        <v>-51.078641073637179</v>
      </c>
      <c r="K253" s="37">
        <f t="shared" si="33"/>
        <v>-1134.7454807317665</v>
      </c>
      <c r="L253" s="37">
        <f t="shared" si="39"/>
        <v>-11791378.882320106</v>
      </c>
      <c r="M253" s="37">
        <f t="shared" si="40"/>
        <v>-12347165.575842351</v>
      </c>
      <c r="N253" s="41">
        <f>jan!M253</f>
        <v>1354936.2550350293</v>
      </c>
      <c r="O253" s="41">
        <f t="shared" si="38"/>
        <v>-13702101.83087738</v>
      </c>
      <c r="P253" s="4"/>
      <c r="Q253" s="63"/>
      <c r="R253" s="4"/>
    </row>
    <row r="254" spans="1:18" s="34" customFormat="1" x14ac:dyDescent="0.2">
      <c r="A254" s="33">
        <v>4619</v>
      </c>
      <c r="B254" s="34" t="s">
        <v>236</v>
      </c>
      <c r="C254" s="36">
        <v>17076308</v>
      </c>
      <c r="D254" s="36">
        <f>jan!D254</f>
        <v>937</v>
      </c>
      <c r="E254" s="37">
        <f t="shared" si="34"/>
        <v>18224.448239060832</v>
      </c>
      <c r="F254" s="38">
        <f t="shared" si="31"/>
        <v>3.7520190599327439</v>
      </c>
      <c r="G254" s="39">
        <f t="shared" si="35"/>
        <v>-8020.326353814231</v>
      </c>
      <c r="H254" s="39">
        <f t="shared" si="32"/>
        <v>0</v>
      </c>
      <c r="I254" s="66">
        <f t="shared" si="36"/>
        <v>-8020.326353814231</v>
      </c>
      <c r="J254" s="81">
        <f t="shared" si="37"/>
        <v>-51.078641073637179</v>
      </c>
      <c r="K254" s="37">
        <f t="shared" si="33"/>
        <v>-8071.4049948878683</v>
      </c>
      <c r="L254" s="37">
        <f t="shared" si="39"/>
        <v>-7515045.7935239347</v>
      </c>
      <c r="M254" s="37">
        <f t="shared" si="40"/>
        <v>-7562906.4802099327</v>
      </c>
      <c r="N254" s="41">
        <f>jan!M254</f>
        <v>229026.59741193027</v>
      </c>
      <c r="O254" s="41">
        <f t="shared" si="38"/>
        <v>-7791933.0776218632</v>
      </c>
      <c r="P254" s="4"/>
      <c r="Q254" s="63"/>
      <c r="R254" s="4"/>
    </row>
    <row r="255" spans="1:18" s="34" customFormat="1" x14ac:dyDescent="0.2">
      <c r="A255" s="33">
        <v>4620</v>
      </c>
      <c r="B255" s="34" t="s">
        <v>237</v>
      </c>
      <c r="C255" s="36">
        <v>8667035</v>
      </c>
      <c r="D255" s="36">
        <f>jan!D255</f>
        <v>1051</v>
      </c>
      <c r="E255" s="37">
        <f t="shared" si="34"/>
        <v>8246.4652711703147</v>
      </c>
      <c r="F255" s="38">
        <f t="shared" si="31"/>
        <v>1.6977685397458679</v>
      </c>
      <c r="G255" s="39">
        <f t="shared" si="35"/>
        <v>-2033.5365730799213</v>
      </c>
      <c r="H255" s="39">
        <f t="shared" si="32"/>
        <v>0</v>
      </c>
      <c r="I255" s="66">
        <f t="shared" si="36"/>
        <v>-2033.5365730799213</v>
      </c>
      <c r="J255" s="81">
        <f t="shared" si="37"/>
        <v>-51.078641073637179</v>
      </c>
      <c r="K255" s="37">
        <f t="shared" si="33"/>
        <v>-2084.6152141535586</v>
      </c>
      <c r="L255" s="37">
        <f t="shared" si="39"/>
        <v>-2137246.9383069971</v>
      </c>
      <c r="M255" s="37">
        <f t="shared" si="40"/>
        <v>-2190930.5900753899</v>
      </c>
      <c r="N255" s="41">
        <f>jan!M255</f>
        <v>999713.65707570838</v>
      </c>
      <c r="O255" s="41">
        <f t="shared" si="38"/>
        <v>-3190644.2471510982</v>
      </c>
      <c r="P255" s="4"/>
      <c r="Q255" s="63"/>
      <c r="R255" s="4"/>
    </row>
    <row r="256" spans="1:18" s="34" customFormat="1" x14ac:dyDescent="0.2">
      <c r="A256" s="33">
        <v>4621</v>
      </c>
      <c r="B256" s="34" t="s">
        <v>238</v>
      </c>
      <c r="C256" s="36">
        <v>73190048</v>
      </c>
      <c r="D256" s="36">
        <f>jan!D256</f>
        <v>15875</v>
      </c>
      <c r="E256" s="37">
        <f t="shared" si="34"/>
        <v>4610.3967244094492</v>
      </c>
      <c r="F256" s="38">
        <f t="shared" si="31"/>
        <v>0.94918080135671556</v>
      </c>
      <c r="G256" s="39">
        <f t="shared" si="35"/>
        <v>148.10455497659805</v>
      </c>
      <c r="H256" s="39">
        <f t="shared" si="32"/>
        <v>0</v>
      </c>
      <c r="I256" s="66">
        <f t="shared" si="36"/>
        <v>148.10455497659805</v>
      </c>
      <c r="J256" s="81">
        <f t="shared" si="37"/>
        <v>-51.078641073637179</v>
      </c>
      <c r="K256" s="37">
        <f t="shared" si="33"/>
        <v>97.025913902960866</v>
      </c>
      <c r="L256" s="37">
        <f t="shared" si="39"/>
        <v>2351159.810253494</v>
      </c>
      <c r="M256" s="37">
        <f t="shared" si="40"/>
        <v>1540286.3832095037</v>
      </c>
      <c r="N256" s="41">
        <f>jan!M256</f>
        <v>4796222.2145831333</v>
      </c>
      <c r="O256" s="41">
        <f t="shared" si="38"/>
        <v>-3255935.8313736296</v>
      </c>
      <c r="P256" s="4"/>
      <c r="Q256" s="63"/>
      <c r="R256" s="4"/>
    </row>
    <row r="257" spans="1:18" s="34" customFormat="1" x14ac:dyDescent="0.2">
      <c r="A257" s="33">
        <v>4622</v>
      </c>
      <c r="B257" s="34" t="s">
        <v>239</v>
      </c>
      <c r="C257" s="36">
        <v>37350857</v>
      </c>
      <c r="D257" s="36">
        <f>jan!D257</f>
        <v>8497</v>
      </c>
      <c r="E257" s="37">
        <f t="shared" si="34"/>
        <v>4395.7699187948692</v>
      </c>
      <c r="F257" s="38">
        <f t="shared" si="31"/>
        <v>0.904993791968283</v>
      </c>
      <c r="G257" s="39">
        <f t="shared" si="35"/>
        <v>276.88063834534603</v>
      </c>
      <c r="H257" s="39">
        <f t="shared" si="32"/>
        <v>0</v>
      </c>
      <c r="I257" s="66">
        <f t="shared" si="36"/>
        <v>276.88063834534603</v>
      </c>
      <c r="J257" s="81">
        <f t="shared" si="37"/>
        <v>-51.078641073637179</v>
      </c>
      <c r="K257" s="37">
        <f t="shared" si="33"/>
        <v>225.80199727170884</v>
      </c>
      <c r="L257" s="37">
        <f t="shared" si="39"/>
        <v>2352654.7840204053</v>
      </c>
      <c r="M257" s="37">
        <f t="shared" si="40"/>
        <v>1918639.5708177101</v>
      </c>
      <c r="N257" s="41">
        <f>jan!M257</f>
        <v>3689202.9461677391</v>
      </c>
      <c r="O257" s="41">
        <f t="shared" si="38"/>
        <v>-1770563.375350029</v>
      </c>
      <c r="P257" s="4"/>
      <c r="Q257" s="63"/>
      <c r="R257" s="4"/>
    </row>
    <row r="258" spans="1:18" s="34" customFormat="1" x14ac:dyDescent="0.2">
      <c r="A258" s="33">
        <v>4623</v>
      </c>
      <c r="B258" s="34" t="s">
        <v>240</v>
      </c>
      <c r="C258" s="36">
        <v>12260102</v>
      </c>
      <c r="D258" s="36">
        <f>jan!D258</f>
        <v>2501</v>
      </c>
      <c r="E258" s="37">
        <f t="shared" si="34"/>
        <v>4902.0799680127948</v>
      </c>
      <c r="F258" s="38">
        <f t="shared" si="31"/>
        <v>1.0092320619000721</v>
      </c>
      <c r="G258" s="39">
        <f t="shared" si="35"/>
        <v>-26.905391185409279</v>
      </c>
      <c r="H258" s="39">
        <f t="shared" si="32"/>
        <v>0</v>
      </c>
      <c r="I258" s="66">
        <f t="shared" si="36"/>
        <v>-26.905391185409279</v>
      </c>
      <c r="J258" s="81">
        <f t="shared" si="37"/>
        <v>-51.078641073637179</v>
      </c>
      <c r="K258" s="37">
        <f t="shared" si="33"/>
        <v>-77.984032259046458</v>
      </c>
      <c r="L258" s="37">
        <f t="shared" si="39"/>
        <v>-67290.383354708611</v>
      </c>
      <c r="M258" s="37">
        <f t="shared" si="40"/>
        <v>-195038.06467987518</v>
      </c>
      <c r="N258" s="41">
        <f>jan!M258</f>
        <v>1024541.4729746406</v>
      </c>
      <c r="O258" s="41">
        <f t="shared" si="38"/>
        <v>-1219579.5376545158</v>
      </c>
      <c r="P258" s="4"/>
      <c r="Q258" s="63"/>
      <c r="R258" s="4"/>
    </row>
    <row r="259" spans="1:18" s="34" customFormat="1" x14ac:dyDescent="0.2">
      <c r="A259" s="33">
        <v>4624</v>
      </c>
      <c r="B259" s="34" t="s">
        <v>407</v>
      </c>
      <c r="C259" s="36">
        <v>114438829</v>
      </c>
      <c r="D259" s="36">
        <f>jan!D259</f>
        <v>25213</v>
      </c>
      <c r="E259" s="37">
        <f t="shared" si="34"/>
        <v>4538.8818863284814</v>
      </c>
      <c r="F259" s="38">
        <f t="shared" si="31"/>
        <v>0.93445744556410015</v>
      </c>
      <c r="G259" s="39">
        <f t="shared" si="35"/>
        <v>191.01345782517873</v>
      </c>
      <c r="H259" s="39">
        <f t="shared" si="32"/>
        <v>0</v>
      </c>
      <c r="I259" s="66">
        <f t="shared" si="36"/>
        <v>191.01345782517873</v>
      </c>
      <c r="J259" s="81">
        <f t="shared" si="37"/>
        <v>-51.078641073637179</v>
      </c>
      <c r="K259" s="37">
        <f t="shared" si="33"/>
        <v>139.93481675154155</v>
      </c>
      <c r="L259" s="37">
        <f t="shared" si="39"/>
        <v>4816022.3121462315</v>
      </c>
      <c r="M259" s="37">
        <f t="shared" si="40"/>
        <v>3528176.5347566172</v>
      </c>
      <c r="N259" s="41">
        <f>jan!M259</f>
        <v>1254003.2837421412</v>
      </c>
      <c r="O259" s="41">
        <f t="shared" si="38"/>
        <v>2274173.2510144757</v>
      </c>
      <c r="P259" s="4"/>
      <c r="Q259" s="63"/>
      <c r="R259" s="4"/>
    </row>
    <row r="260" spans="1:18" s="34" customFormat="1" x14ac:dyDescent="0.2">
      <c r="A260" s="33">
        <v>4625</v>
      </c>
      <c r="B260" s="34" t="s">
        <v>241</v>
      </c>
      <c r="C260" s="36">
        <v>60307884</v>
      </c>
      <c r="D260" s="36">
        <f>jan!D260</f>
        <v>5283</v>
      </c>
      <c r="E260" s="37">
        <f t="shared" si="34"/>
        <v>11415.461669505963</v>
      </c>
      <c r="F260" s="38">
        <f t="shared" si="31"/>
        <v>2.3501962418877196</v>
      </c>
      <c r="G260" s="39">
        <f t="shared" si="35"/>
        <v>-3934.9344120813103</v>
      </c>
      <c r="H260" s="39">
        <f t="shared" si="32"/>
        <v>0</v>
      </c>
      <c r="I260" s="66">
        <f t="shared" si="36"/>
        <v>-3934.9344120813103</v>
      </c>
      <c r="J260" s="81">
        <f t="shared" si="37"/>
        <v>-51.078641073637179</v>
      </c>
      <c r="K260" s="37">
        <f t="shared" si="33"/>
        <v>-3986.0130531549476</v>
      </c>
      <c r="L260" s="37">
        <f t="shared" si="39"/>
        <v>-20788258.499025561</v>
      </c>
      <c r="M260" s="37">
        <f t="shared" si="40"/>
        <v>-21058106.959817588</v>
      </c>
      <c r="N260" s="41">
        <f>jan!M260</f>
        <v>-19602350.906777859</v>
      </c>
      <c r="O260" s="41">
        <f t="shared" si="38"/>
        <v>-1455756.0530397296</v>
      </c>
      <c r="P260" s="4"/>
      <c r="Q260" s="63"/>
      <c r="R260" s="4"/>
    </row>
    <row r="261" spans="1:18" s="34" customFormat="1" x14ac:dyDescent="0.2">
      <c r="A261" s="33">
        <v>4626</v>
      </c>
      <c r="B261" s="34" t="s">
        <v>246</v>
      </c>
      <c r="C261" s="36">
        <v>177130592</v>
      </c>
      <c r="D261" s="36">
        <f>jan!D261</f>
        <v>39032</v>
      </c>
      <c r="E261" s="37">
        <f t="shared" si="34"/>
        <v>4538.0864931338392</v>
      </c>
      <c r="F261" s="38">
        <f t="shared" si="31"/>
        <v>0.93429369133750895</v>
      </c>
      <c r="G261" s="39">
        <f t="shared" si="35"/>
        <v>191.49069374196407</v>
      </c>
      <c r="H261" s="39">
        <f t="shared" si="32"/>
        <v>0</v>
      </c>
      <c r="I261" s="66">
        <f t="shared" si="36"/>
        <v>191.49069374196407</v>
      </c>
      <c r="J261" s="81">
        <f t="shared" si="37"/>
        <v>-51.078641073637179</v>
      </c>
      <c r="K261" s="37">
        <f t="shared" si="33"/>
        <v>140.41205266832688</v>
      </c>
      <c r="L261" s="37">
        <f t="shared" si="39"/>
        <v>7474264.7581363413</v>
      </c>
      <c r="M261" s="37">
        <f t="shared" si="40"/>
        <v>5480563.2397501348</v>
      </c>
      <c r="N261" s="41">
        <f>jan!M261</f>
        <v>2846943.1436014432</v>
      </c>
      <c r="O261" s="41">
        <f t="shared" si="38"/>
        <v>2633620.0961486916</v>
      </c>
      <c r="P261" s="4"/>
      <c r="Q261" s="63"/>
      <c r="R261" s="4"/>
    </row>
    <row r="262" spans="1:18" s="34" customFormat="1" x14ac:dyDescent="0.2">
      <c r="A262" s="33">
        <v>4627</v>
      </c>
      <c r="B262" s="34" t="s">
        <v>242</v>
      </c>
      <c r="C262" s="36">
        <v>124161878</v>
      </c>
      <c r="D262" s="36">
        <f>jan!D262</f>
        <v>29816</v>
      </c>
      <c r="E262" s="37">
        <f t="shared" si="34"/>
        <v>4164.2701234236647</v>
      </c>
      <c r="F262" s="38">
        <f t="shared" si="31"/>
        <v>0.85733299954211672</v>
      </c>
      <c r="G262" s="39">
        <f t="shared" si="35"/>
        <v>415.78051556806878</v>
      </c>
      <c r="H262" s="39">
        <f t="shared" si="32"/>
        <v>72.535316353407865</v>
      </c>
      <c r="I262" s="66">
        <f t="shared" si="36"/>
        <v>488.31583192147662</v>
      </c>
      <c r="J262" s="81">
        <f t="shared" si="37"/>
        <v>-51.078641073637179</v>
      </c>
      <c r="K262" s="37">
        <f t="shared" si="33"/>
        <v>437.23719084783943</v>
      </c>
      <c r="L262" s="37">
        <f t="shared" si="39"/>
        <v>14559624.844570747</v>
      </c>
      <c r="M262" s="37">
        <f t="shared" si="40"/>
        <v>13036664.08231918</v>
      </c>
      <c r="N262" s="41">
        <f>jan!M262</f>
        <v>9580614.0160983112</v>
      </c>
      <c r="O262" s="41">
        <f t="shared" si="38"/>
        <v>3456050.0662208684</v>
      </c>
      <c r="P262" s="4"/>
      <c r="Q262" s="63"/>
      <c r="R262" s="4"/>
    </row>
    <row r="263" spans="1:18" s="34" customFormat="1" x14ac:dyDescent="0.2">
      <c r="A263" s="33">
        <v>4628</v>
      </c>
      <c r="B263" s="34" t="s">
        <v>243</v>
      </c>
      <c r="C263" s="36">
        <v>22014584</v>
      </c>
      <c r="D263" s="36">
        <f>jan!D263</f>
        <v>3867</v>
      </c>
      <c r="E263" s="37">
        <f t="shared" si="34"/>
        <v>5692.9361261960175</v>
      </c>
      <c r="F263" s="38">
        <f t="shared" si="31"/>
        <v>1.1720522109791947</v>
      </c>
      <c r="G263" s="39">
        <f t="shared" si="35"/>
        <v>-501.41908609534289</v>
      </c>
      <c r="H263" s="39">
        <f t="shared" si="32"/>
        <v>0</v>
      </c>
      <c r="I263" s="66">
        <f t="shared" si="36"/>
        <v>-501.41908609534289</v>
      </c>
      <c r="J263" s="81">
        <f t="shared" si="37"/>
        <v>-51.078641073637179</v>
      </c>
      <c r="K263" s="37">
        <f t="shared" si="33"/>
        <v>-552.49772716898008</v>
      </c>
      <c r="L263" s="37">
        <f t="shared" si="39"/>
        <v>-1938987.6059306909</v>
      </c>
      <c r="M263" s="37">
        <f t="shared" si="40"/>
        <v>-2136508.7109624459</v>
      </c>
      <c r="N263" s="41">
        <f>jan!M263</f>
        <v>3133366.1133318404</v>
      </c>
      <c r="O263" s="41">
        <f t="shared" si="38"/>
        <v>-5269874.8242942858</v>
      </c>
      <c r="P263" s="4"/>
      <c r="Q263" s="63"/>
      <c r="R263" s="4"/>
    </row>
    <row r="264" spans="1:18" s="34" customFormat="1" x14ac:dyDescent="0.2">
      <c r="A264" s="33">
        <v>4629</v>
      </c>
      <c r="B264" s="34" t="s">
        <v>244</v>
      </c>
      <c r="C264" s="36">
        <v>9619079</v>
      </c>
      <c r="D264" s="36">
        <f>jan!D264</f>
        <v>378</v>
      </c>
      <c r="E264" s="37">
        <f t="shared" si="34"/>
        <v>25447.298941798941</v>
      </c>
      <c r="F264" s="38">
        <f t="shared" ref="F264:F327" si="41">IF(ISNUMBER(C264),E264/E$365,"")</f>
        <v>5.2390475366378677</v>
      </c>
      <c r="G264" s="39">
        <f t="shared" si="35"/>
        <v>-12354.036775457096</v>
      </c>
      <c r="H264" s="39">
        <f t="shared" ref="H264:H327" si="42">IF(E264&gt;=E$365*0.9,0,IF(E264&lt;0.9*E$365,(E$365*0.9-E264)*0.35))</f>
        <v>0</v>
      </c>
      <c r="I264" s="66">
        <f t="shared" si="36"/>
        <v>-12354.036775457096</v>
      </c>
      <c r="J264" s="81">
        <f t="shared" si="37"/>
        <v>-51.078641073637179</v>
      </c>
      <c r="K264" s="37">
        <f t="shared" ref="K264:K327" si="43">I264+J264</f>
        <v>-12405.115416530733</v>
      </c>
      <c r="L264" s="37">
        <f t="shared" si="39"/>
        <v>-4669825.9011227824</v>
      </c>
      <c r="M264" s="37">
        <f t="shared" si="40"/>
        <v>-4689133.6274486165</v>
      </c>
      <c r="N264" s="41">
        <f>jan!M264</f>
        <v>67737.082308909346</v>
      </c>
      <c r="O264" s="41">
        <f t="shared" si="38"/>
        <v>-4756870.7097575255</v>
      </c>
      <c r="P264" s="4"/>
      <c r="Q264" s="63"/>
      <c r="R264" s="4"/>
    </row>
    <row r="265" spans="1:18" s="34" customFormat="1" x14ac:dyDescent="0.2">
      <c r="A265" s="33">
        <v>4630</v>
      </c>
      <c r="B265" s="34" t="s">
        <v>245</v>
      </c>
      <c r="C265" s="36">
        <v>31187900</v>
      </c>
      <c r="D265" s="36">
        <f>jan!D265</f>
        <v>8131</v>
      </c>
      <c r="E265" s="37">
        <f t="shared" ref="E265:E328" si="44">(C265)/D265</f>
        <v>3835.6782683556758</v>
      </c>
      <c r="F265" s="38">
        <f t="shared" si="41"/>
        <v>0.78968305552289042</v>
      </c>
      <c r="G265" s="39">
        <f t="shared" ref="G265:G328" si="45">(E$365-E265)*0.6</f>
        <v>612.93562860886209</v>
      </c>
      <c r="H265" s="39">
        <f t="shared" si="42"/>
        <v>187.542465627204</v>
      </c>
      <c r="I265" s="66">
        <f t="shared" ref="I265:I328" si="46">G265+H265</f>
        <v>800.47809423606611</v>
      </c>
      <c r="J265" s="81">
        <f t="shared" ref="J265:J328" si="47">I$367</f>
        <v>-51.078641073637179</v>
      </c>
      <c r="K265" s="37">
        <f t="shared" si="43"/>
        <v>749.39945316242893</v>
      </c>
      <c r="L265" s="37">
        <f t="shared" si="39"/>
        <v>6508687.3842334533</v>
      </c>
      <c r="M265" s="37">
        <f t="shared" si="40"/>
        <v>6093366.9536637096</v>
      </c>
      <c r="N265" s="41">
        <f>jan!M265</f>
        <v>5094839.1598787671</v>
      </c>
      <c r="O265" s="41">
        <f t="shared" ref="O265:O328" si="48">M265-N265</f>
        <v>998527.79378494248</v>
      </c>
      <c r="P265" s="4"/>
      <c r="Q265" s="63"/>
      <c r="R265" s="4"/>
    </row>
    <row r="266" spans="1:18" s="34" customFormat="1" x14ac:dyDescent="0.2">
      <c r="A266" s="33">
        <v>4631</v>
      </c>
      <c r="B266" s="34" t="s">
        <v>408</v>
      </c>
      <c r="C266" s="36">
        <v>122908448</v>
      </c>
      <c r="D266" s="36">
        <f>jan!D266</f>
        <v>29593</v>
      </c>
      <c r="E266" s="37">
        <f t="shared" si="44"/>
        <v>4153.2946304869392</v>
      </c>
      <c r="F266" s="38">
        <f t="shared" si="41"/>
        <v>0.85507338333039029</v>
      </c>
      <c r="G266" s="39">
        <f t="shared" si="45"/>
        <v>422.36581133010401</v>
      </c>
      <c r="H266" s="39">
        <f t="shared" si="42"/>
        <v>76.376738881261772</v>
      </c>
      <c r="I266" s="66">
        <f t="shared" si="46"/>
        <v>498.74255021136577</v>
      </c>
      <c r="J266" s="81">
        <f t="shared" si="47"/>
        <v>-51.078641073637179</v>
      </c>
      <c r="K266" s="37">
        <f t="shared" si="43"/>
        <v>447.66390913772858</v>
      </c>
      <c r="L266" s="37">
        <f t="shared" ref="L266:L329" si="49">(I266*D266)</f>
        <v>14759288.288404947</v>
      </c>
      <c r="M266" s="37">
        <f t="shared" ref="M266:M329" si="50">(K266*D266)</f>
        <v>13247718.063112803</v>
      </c>
      <c r="N266" s="41">
        <f>jan!M266</f>
        <v>9292994.8607910909</v>
      </c>
      <c r="O266" s="41">
        <f t="shared" si="48"/>
        <v>3954723.2023217119</v>
      </c>
      <c r="P266" s="4"/>
      <c r="Q266" s="63"/>
      <c r="R266" s="4"/>
    </row>
    <row r="267" spans="1:18" s="34" customFormat="1" x14ac:dyDescent="0.2">
      <c r="A267" s="33">
        <v>4632</v>
      </c>
      <c r="B267" s="34" t="s">
        <v>247</v>
      </c>
      <c r="C267" s="36">
        <v>15307629</v>
      </c>
      <c r="D267" s="36">
        <f>jan!D267</f>
        <v>2889</v>
      </c>
      <c r="E267" s="37">
        <f t="shared" si="44"/>
        <v>5298.5908618899275</v>
      </c>
      <c r="F267" s="38">
        <f t="shared" si="41"/>
        <v>1.0908650645448006</v>
      </c>
      <c r="G267" s="39">
        <f t="shared" si="45"/>
        <v>-264.81192751168891</v>
      </c>
      <c r="H267" s="39">
        <f t="shared" si="42"/>
        <v>0</v>
      </c>
      <c r="I267" s="66">
        <f t="shared" si="46"/>
        <v>-264.81192751168891</v>
      </c>
      <c r="J267" s="81">
        <f t="shared" si="47"/>
        <v>-51.078641073637179</v>
      </c>
      <c r="K267" s="37">
        <f t="shared" si="43"/>
        <v>-315.89056858532609</v>
      </c>
      <c r="L267" s="37">
        <f t="shared" si="49"/>
        <v>-765041.65858126921</v>
      </c>
      <c r="M267" s="37">
        <f t="shared" si="50"/>
        <v>-912607.85264300706</v>
      </c>
      <c r="N267" s="41">
        <f>jan!M267</f>
        <v>-1157178.8280676221</v>
      </c>
      <c r="O267" s="41">
        <f t="shared" si="48"/>
        <v>244570.97542461508</v>
      </c>
      <c r="P267" s="4"/>
      <c r="Q267" s="63"/>
      <c r="R267" s="4"/>
    </row>
    <row r="268" spans="1:18" s="34" customFormat="1" x14ac:dyDescent="0.2">
      <c r="A268" s="33">
        <v>4633</v>
      </c>
      <c r="B268" s="34" t="s">
        <v>248</v>
      </c>
      <c r="C268" s="36">
        <v>2253316</v>
      </c>
      <c r="D268" s="36">
        <f>jan!D268</f>
        <v>502</v>
      </c>
      <c r="E268" s="37">
        <f t="shared" si="44"/>
        <v>4488.6772908366538</v>
      </c>
      <c r="F268" s="38">
        <f t="shared" si="41"/>
        <v>0.92412140703439494</v>
      </c>
      <c r="G268" s="39">
        <f t="shared" si="45"/>
        <v>221.1362151202753</v>
      </c>
      <c r="H268" s="39">
        <f t="shared" si="42"/>
        <v>0</v>
      </c>
      <c r="I268" s="66">
        <f t="shared" si="46"/>
        <v>221.1362151202753</v>
      </c>
      <c r="J268" s="81">
        <f t="shared" si="47"/>
        <v>-51.078641073637179</v>
      </c>
      <c r="K268" s="37">
        <f t="shared" si="43"/>
        <v>170.05757404663811</v>
      </c>
      <c r="L268" s="37">
        <f t="shared" si="49"/>
        <v>111010.37999037821</v>
      </c>
      <c r="M268" s="37">
        <f t="shared" si="50"/>
        <v>85368.902171412337</v>
      </c>
      <c r="N268" s="41">
        <f>jan!M268</f>
        <v>13759.341055747173</v>
      </c>
      <c r="O268" s="41">
        <f t="shared" si="48"/>
        <v>71609.561115665158</v>
      </c>
      <c r="P268" s="4"/>
      <c r="Q268" s="63"/>
      <c r="R268" s="4"/>
    </row>
    <row r="269" spans="1:18" s="34" customFormat="1" x14ac:dyDescent="0.2">
      <c r="A269" s="33">
        <v>4634</v>
      </c>
      <c r="B269" s="34" t="s">
        <v>249</v>
      </c>
      <c r="C269" s="36">
        <v>13230901</v>
      </c>
      <c r="D269" s="36">
        <f>jan!D269</f>
        <v>1629</v>
      </c>
      <c r="E269" s="37">
        <f t="shared" si="44"/>
        <v>8122.1000613873539</v>
      </c>
      <c r="F269" s="38">
        <f t="shared" si="41"/>
        <v>1.6721644374225897</v>
      </c>
      <c r="G269" s="39">
        <f t="shared" si="45"/>
        <v>-1958.9174472101447</v>
      </c>
      <c r="H269" s="39">
        <f t="shared" si="42"/>
        <v>0</v>
      </c>
      <c r="I269" s="66">
        <f t="shared" si="46"/>
        <v>-1958.9174472101447</v>
      </c>
      <c r="J269" s="81">
        <f t="shared" si="47"/>
        <v>-51.078641073637179</v>
      </c>
      <c r="K269" s="37">
        <f t="shared" si="43"/>
        <v>-2009.9960882837818</v>
      </c>
      <c r="L269" s="37">
        <f t="shared" si="49"/>
        <v>-3191076.5215053256</v>
      </c>
      <c r="M269" s="37">
        <f t="shared" si="50"/>
        <v>-3274283.6278142803</v>
      </c>
      <c r="N269" s="41">
        <f>jan!M269</f>
        <v>229086.89756934758</v>
      </c>
      <c r="O269" s="41">
        <f t="shared" si="48"/>
        <v>-3503370.525383628</v>
      </c>
      <c r="P269" s="4"/>
      <c r="Q269" s="63"/>
      <c r="R269" s="4"/>
    </row>
    <row r="270" spans="1:18" s="34" customFormat="1" x14ac:dyDescent="0.2">
      <c r="A270" s="33">
        <v>4635</v>
      </c>
      <c r="B270" s="34" t="s">
        <v>250</v>
      </c>
      <c r="C270" s="36">
        <v>12036238</v>
      </c>
      <c r="D270" s="36">
        <f>jan!D270</f>
        <v>2230</v>
      </c>
      <c r="E270" s="37">
        <f t="shared" si="44"/>
        <v>5397.4161434977577</v>
      </c>
      <c r="F270" s="38">
        <f t="shared" si="41"/>
        <v>1.1112110489791096</v>
      </c>
      <c r="G270" s="39">
        <f t="shared" si="45"/>
        <v>-324.10709647638703</v>
      </c>
      <c r="H270" s="39">
        <f t="shared" si="42"/>
        <v>0</v>
      </c>
      <c r="I270" s="66">
        <f t="shared" si="46"/>
        <v>-324.10709647638703</v>
      </c>
      <c r="J270" s="81">
        <f t="shared" si="47"/>
        <v>-51.078641073637179</v>
      </c>
      <c r="K270" s="37">
        <f t="shared" si="43"/>
        <v>-375.18573755002421</v>
      </c>
      <c r="L270" s="37">
        <f t="shared" si="49"/>
        <v>-722758.82514234306</v>
      </c>
      <c r="M270" s="37">
        <f t="shared" si="50"/>
        <v>-836664.19473655405</v>
      </c>
      <c r="N270" s="41">
        <f>jan!M270</f>
        <v>-751000.71124638221</v>
      </c>
      <c r="O270" s="41">
        <f t="shared" si="48"/>
        <v>-85663.483490171842</v>
      </c>
      <c r="P270" s="4"/>
      <c r="Q270" s="63"/>
      <c r="R270" s="4"/>
    </row>
    <row r="271" spans="1:18" s="34" customFormat="1" x14ac:dyDescent="0.2">
      <c r="A271" s="33">
        <v>4636</v>
      </c>
      <c r="B271" s="34" t="s">
        <v>251</v>
      </c>
      <c r="C271" s="36">
        <v>4156112</v>
      </c>
      <c r="D271" s="36">
        <f>jan!D271</f>
        <v>768</v>
      </c>
      <c r="E271" s="37">
        <f t="shared" si="44"/>
        <v>5411.604166666667</v>
      </c>
      <c r="F271" s="38">
        <f t="shared" si="41"/>
        <v>1.1141320555662071</v>
      </c>
      <c r="G271" s="39">
        <f t="shared" si="45"/>
        <v>-332.61991037773259</v>
      </c>
      <c r="H271" s="39">
        <f t="shared" si="42"/>
        <v>0</v>
      </c>
      <c r="I271" s="66">
        <f t="shared" si="46"/>
        <v>-332.61991037773259</v>
      </c>
      <c r="J271" s="81">
        <f t="shared" si="47"/>
        <v>-51.078641073637179</v>
      </c>
      <c r="K271" s="37">
        <f t="shared" si="43"/>
        <v>-383.69855145136978</v>
      </c>
      <c r="L271" s="37">
        <f t="shared" si="49"/>
        <v>-255452.09117009863</v>
      </c>
      <c r="M271" s="37">
        <f t="shared" si="50"/>
        <v>-294680.48751465196</v>
      </c>
      <c r="N271" s="41">
        <f>jan!M271</f>
        <v>-62231.423245390783</v>
      </c>
      <c r="O271" s="41">
        <f t="shared" si="48"/>
        <v>-232449.06426926117</v>
      </c>
      <c r="P271" s="4"/>
      <c r="Q271" s="63"/>
      <c r="R271" s="4"/>
    </row>
    <row r="272" spans="1:18" s="34" customFormat="1" x14ac:dyDescent="0.2">
      <c r="A272" s="33">
        <v>4637</v>
      </c>
      <c r="B272" s="34" t="s">
        <v>252</v>
      </c>
      <c r="C272" s="36">
        <v>7307913</v>
      </c>
      <c r="D272" s="36">
        <f>jan!D272</f>
        <v>1290</v>
      </c>
      <c r="E272" s="37">
        <f t="shared" si="44"/>
        <v>5665.0488372093023</v>
      </c>
      <c r="F272" s="38">
        <f t="shared" si="41"/>
        <v>1.1663108223546685</v>
      </c>
      <c r="G272" s="39">
        <f t="shared" si="45"/>
        <v>-484.68671270331379</v>
      </c>
      <c r="H272" s="39">
        <f t="shared" si="42"/>
        <v>0</v>
      </c>
      <c r="I272" s="66">
        <f t="shared" si="46"/>
        <v>-484.68671270331379</v>
      </c>
      <c r="J272" s="81">
        <f t="shared" si="47"/>
        <v>-51.078641073637179</v>
      </c>
      <c r="K272" s="37">
        <f t="shared" si="43"/>
        <v>-535.76535377695097</v>
      </c>
      <c r="L272" s="37">
        <f t="shared" si="49"/>
        <v>-625245.85938727483</v>
      </c>
      <c r="M272" s="37">
        <f t="shared" si="50"/>
        <v>-691137.30637226673</v>
      </c>
      <c r="N272" s="41">
        <f>jan!M272</f>
        <v>-52551.995294992048</v>
      </c>
      <c r="O272" s="41">
        <f t="shared" si="48"/>
        <v>-638585.31107727473</v>
      </c>
      <c r="P272" s="4"/>
      <c r="Q272" s="63"/>
      <c r="R272" s="4"/>
    </row>
    <row r="273" spans="1:18" s="34" customFormat="1" x14ac:dyDescent="0.2">
      <c r="A273" s="33">
        <v>4638</v>
      </c>
      <c r="B273" s="34" t="s">
        <v>253</v>
      </c>
      <c r="C273" s="36">
        <v>24383201</v>
      </c>
      <c r="D273" s="36">
        <f>jan!D273</f>
        <v>3965</v>
      </c>
      <c r="E273" s="37">
        <f t="shared" si="44"/>
        <v>6149.6093316519546</v>
      </c>
      <c r="F273" s="38">
        <f t="shared" si="41"/>
        <v>1.2660713301621169</v>
      </c>
      <c r="G273" s="39">
        <f t="shared" si="45"/>
        <v>-775.42300936890513</v>
      </c>
      <c r="H273" s="39">
        <f t="shared" si="42"/>
        <v>0</v>
      </c>
      <c r="I273" s="66">
        <f t="shared" si="46"/>
        <v>-775.42300936890513</v>
      </c>
      <c r="J273" s="81">
        <f t="shared" si="47"/>
        <v>-51.078641073637179</v>
      </c>
      <c r="K273" s="37">
        <f t="shared" si="43"/>
        <v>-826.50165044254231</v>
      </c>
      <c r="L273" s="37">
        <f t="shared" si="49"/>
        <v>-3074552.232147709</v>
      </c>
      <c r="M273" s="37">
        <f t="shared" si="50"/>
        <v>-3277079.0440046801</v>
      </c>
      <c r="N273" s="41">
        <f>jan!M273</f>
        <v>1347286.618130526</v>
      </c>
      <c r="O273" s="41">
        <f t="shared" si="48"/>
        <v>-4624365.6621352062</v>
      </c>
      <c r="P273" s="4"/>
      <c r="Q273" s="63"/>
      <c r="R273" s="4"/>
    </row>
    <row r="274" spans="1:18" s="34" customFormat="1" x14ac:dyDescent="0.2">
      <c r="A274" s="33">
        <v>4639</v>
      </c>
      <c r="B274" s="34" t="s">
        <v>254</v>
      </c>
      <c r="C274" s="36">
        <v>15811422</v>
      </c>
      <c r="D274" s="36">
        <f>jan!D274</f>
        <v>2560</v>
      </c>
      <c r="E274" s="37">
        <f t="shared" si="44"/>
        <v>6176.3367187499998</v>
      </c>
      <c r="F274" s="38">
        <f t="shared" si="41"/>
        <v>1.2715739201170286</v>
      </c>
      <c r="G274" s="39">
        <f t="shared" si="45"/>
        <v>-791.4594416277323</v>
      </c>
      <c r="H274" s="39">
        <f t="shared" si="42"/>
        <v>0</v>
      </c>
      <c r="I274" s="66">
        <f t="shared" si="46"/>
        <v>-791.4594416277323</v>
      </c>
      <c r="J274" s="81">
        <f t="shared" si="47"/>
        <v>-51.078641073637179</v>
      </c>
      <c r="K274" s="37">
        <f t="shared" si="43"/>
        <v>-842.53808270136949</v>
      </c>
      <c r="L274" s="37">
        <f t="shared" si="49"/>
        <v>-2026136.1705669947</v>
      </c>
      <c r="M274" s="37">
        <f t="shared" si="50"/>
        <v>-2156897.4917155057</v>
      </c>
      <c r="N274" s="41">
        <f>jan!M274</f>
        <v>721613.8284146646</v>
      </c>
      <c r="O274" s="41">
        <f t="shared" si="48"/>
        <v>-2878511.3201301703</v>
      </c>
      <c r="P274" s="4"/>
      <c r="Q274" s="63"/>
      <c r="R274" s="4"/>
    </row>
    <row r="275" spans="1:18" s="34" customFormat="1" x14ac:dyDescent="0.2">
      <c r="A275" s="33">
        <v>4640</v>
      </c>
      <c r="B275" s="34" t="s">
        <v>255</v>
      </c>
      <c r="C275" s="36">
        <v>51717712</v>
      </c>
      <c r="D275" s="36">
        <f>jan!D275</f>
        <v>12097</v>
      </c>
      <c r="E275" s="37">
        <f t="shared" si="44"/>
        <v>4275.2510539803261</v>
      </c>
      <c r="F275" s="38">
        <f t="shared" si="41"/>
        <v>0.88018156874297637</v>
      </c>
      <c r="G275" s="39">
        <f t="shared" si="45"/>
        <v>349.19195723407194</v>
      </c>
      <c r="H275" s="39">
        <f t="shared" si="42"/>
        <v>33.691990658576373</v>
      </c>
      <c r="I275" s="66">
        <f t="shared" si="46"/>
        <v>382.88394789264828</v>
      </c>
      <c r="J275" s="81">
        <f t="shared" si="47"/>
        <v>-51.078641073637179</v>
      </c>
      <c r="K275" s="37">
        <f t="shared" si="43"/>
        <v>331.80530681901109</v>
      </c>
      <c r="L275" s="37">
        <f t="shared" si="49"/>
        <v>4631747.1176573662</v>
      </c>
      <c r="M275" s="37">
        <f t="shared" si="50"/>
        <v>4013848.7965895771</v>
      </c>
      <c r="N275" s="41">
        <f>jan!M275</f>
        <v>4144982.090813363</v>
      </c>
      <c r="O275" s="41">
        <f t="shared" si="48"/>
        <v>-131133.29422378587</v>
      </c>
      <c r="P275" s="4"/>
      <c r="Q275" s="63"/>
      <c r="R275" s="4"/>
    </row>
    <row r="276" spans="1:18" s="34" customFormat="1" x14ac:dyDescent="0.2">
      <c r="A276" s="33">
        <v>4641</v>
      </c>
      <c r="B276" s="34" t="s">
        <v>256</v>
      </c>
      <c r="C276" s="36">
        <v>9345455</v>
      </c>
      <c r="D276" s="36">
        <f>jan!D276</f>
        <v>1766</v>
      </c>
      <c r="E276" s="37">
        <f t="shared" si="44"/>
        <v>5291.8771234428086</v>
      </c>
      <c r="F276" s="38">
        <f t="shared" si="41"/>
        <v>1.0894828512516157</v>
      </c>
      <c r="G276" s="39">
        <f t="shared" si="45"/>
        <v>-260.7836844434176</v>
      </c>
      <c r="H276" s="39">
        <f t="shared" si="42"/>
        <v>0</v>
      </c>
      <c r="I276" s="66">
        <f t="shared" si="46"/>
        <v>-260.7836844434176</v>
      </c>
      <c r="J276" s="81">
        <f t="shared" si="47"/>
        <v>-51.078641073637179</v>
      </c>
      <c r="K276" s="37">
        <f t="shared" si="43"/>
        <v>-311.86232551705478</v>
      </c>
      <c r="L276" s="37">
        <f t="shared" si="49"/>
        <v>-460543.98672707548</v>
      </c>
      <c r="M276" s="37">
        <f t="shared" si="50"/>
        <v>-550748.86686311872</v>
      </c>
      <c r="N276" s="41">
        <f>jan!M276</f>
        <v>107473.55279770865</v>
      </c>
      <c r="O276" s="41">
        <f t="shared" si="48"/>
        <v>-658222.41966082738</v>
      </c>
      <c r="P276" s="4"/>
      <c r="Q276" s="63"/>
      <c r="R276" s="4"/>
    </row>
    <row r="277" spans="1:18" s="34" customFormat="1" x14ac:dyDescent="0.2">
      <c r="A277" s="33">
        <v>4642</v>
      </c>
      <c r="B277" s="34" t="s">
        <v>257</v>
      </c>
      <c r="C277" s="36">
        <v>15698691</v>
      </c>
      <c r="D277" s="36">
        <f>jan!D277</f>
        <v>2117</v>
      </c>
      <c r="E277" s="37">
        <f t="shared" si="44"/>
        <v>7415.5366084081243</v>
      </c>
      <c r="F277" s="38">
        <f t="shared" si="41"/>
        <v>1.5266983301443493</v>
      </c>
      <c r="G277" s="39">
        <f t="shared" si="45"/>
        <v>-1534.9793754226068</v>
      </c>
      <c r="H277" s="39">
        <f t="shared" si="42"/>
        <v>0</v>
      </c>
      <c r="I277" s="66">
        <f t="shared" si="46"/>
        <v>-1534.9793754226068</v>
      </c>
      <c r="J277" s="81">
        <f t="shared" si="47"/>
        <v>-51.078641073637179</v>
      </c>
      <c r="K277" s="37">
        <f t="shared" si="43"/>
        <v>-1586.0580164962439</v>
      </c>
      <c r="L277" s="37">
        <f t="shared" si="49"/>
        <v>-3249551.3377696588</v>
      </c>
      <c r="M277" s="37">
        <f t="shared" si="50"/>
        <v>-3357684.8209225484</v>
      </c>
      <c r="N277" s="41">
        <f>jan!M277</f>
        <v>571151.90621244011</v>
      </c>
      <c r="O277" s="41">
        <f t="shared" si="48"/>
        <v>-3928836.7271349886</v>
      </c>
      <c r="P277" s="4"/>
      <c r="Q277" s="63"/>
      <c r="R277" s="4"/>
    </row>
    <row r="278" spans="1:18" s="34" customFormat="1" x14ac:dyDescent="0.2">
      <c r="A278" s="33">
        <v>4643</v>
      </c>
      <c r="B278" s="34" t="s">
        <v>258</v>
      </c>
      <c r="C278" s="36">
        <v>34188472</v>
      </c>
      <c r="D278" s="36">
        <f>jan!D278</f>
        <v>5204</v>
      </c>
      <c r="E278" s="37">
        <f t="shared" si="44"/>
        <v>6569.6525749423517</v>
      </c>
      <c r="F278" s="38">
        <f t="shared" si="41"/>
        <v>1.3525491337229205</v>
      </c>
      <c r="G278" s="39">
        <f t="shared" si="45"/>
        <v>-1027.4489553431433</v>
      </c>
      <c r="H278" s="39">
        <f t="shared" si="42"/>
        <v>0</v>
      </c>
      <c r="I278" s="66">
        <f t="shared" si="46"/>
        <v>-1027.4489553431433</v>
      </c>
      <c r="J278" s="81">
        <f t="shared" si="47"/>
        <v>-51.078641073637179</v>
      </c>
      <c r="K278" s="37">
        <f t="shared" si="43"/>
        <v>-1078.5275964167804</v>
      </c>
      <c r="L278" s="37">
        <f t="shared" si="49"/>
        <v>-5346844.3636057181</v>
      </c>
      <c r="M278" s="37">
        <f t="shared" si="50"/>
        <v>-5612657.6117529254</v>
      </c>
      <c r="N278" s="41">
        <f>jan!M278</f>
        <v>301762.12998826348</v>
      </c>
      <c r="O278" s="41">
        <f t="shared" si="48"/>
        <v>-5914419.7417411888</v>
      </c>
      <c r="P278" s="4"/>
      <c r="Q278" s="63"/>
      <c r="R278" s="4"/>
    </row>
    <row r="279" spans="1:18" s="34" customFormat="1" x14ac:dyDescent="0.2">
      <c r="A279" s="33">
        <v>4644</v>
      </c>
      <c r="B279" s="34" t="s">
        <v>259</v>
      </c>
      <c r="C279" s="36">
        <v>36131446</v>
      </c>
      <c r="D279" s="36">
        <f>jan!D279</f>
        <v>5246</v>
      </c>
      <c r="E279" s="37">
        <f t="shared" si="44"/>
        <v>6887.4277544796032</v>
      </c>
      <c r="F279" s="38">
        <f t="shared" si="41"/>
        <v>1.4179721585935359</v>
      </c>
      <c r="G279" s="39">
        <f t="shared" si="45"/>
        <v>-1218.1140630654943</v>
      </c>
      <c r="H279" s="39">
        <f t="shared" si="42"/>
        <v>0</v>
      </c>
      <c r="I279" s="66">
        <f t="shared" si="46"/>
        <v>-1218.1140630654943</v>
      </c>
      <c r="J279" s="81">
        <f t="shared" si="47"/>
        <v>-51.078641073637179</v>
      </c>
      <c r="K279" s="37">
        <f t="shared" si="43"/>
        <v>-1269.1927041391314</v>
      </c>
      <c r="L279" s="37">
        <f t="shared" si="49"/>
        <v>-6390226.374841583</v>
      </c>
      <c r="M279" s="37">
        <f t="shared" si="50"/>
        <v>-6658184.9259138834</v>
      </c>
      <c r="N279" s="41">
        <f>jan!M279</f>
        <v>3786259.8701419272</v>
      </c>
      <c r="O279" s="41">
        <f t="shared" si="48"/>
        <v>-10444444.796055811</v>
      </c>
      <c r="P279" s="4"/>
      <c r="Q279" s="63"/>
      <c r="R279" s="4"/>
    </row>
    <row r="280" spans="1:18" s="34" customFormat="1" x14ac:dyDescent="0.2">
      <c r="A280" s="33">
        <v>4645</v>
      </c>
      <c r="B280" s="34" t="s">
        <v>260</v>
      </c>
      <c r="C280" s="36">
        <v>13467331</v>
      </c>
      <c r="D280" s="36">
        <f>jan!D280</f>
        <v>2951</v>
      </c>
      <c r="E280" s="37">
        <f t="shared" si="44"/>
        <v>4563.6499491697732</v>
      </c>
      <c r="F280" s="38">
        <f t="shared" si="41"/>
        <v>0.93955665310328695</v>
      </c>
      <c r="G280" s="39">
        <f t="shared" si="45"/>
        <v>176.15262012040367</v>
      </c>
      <c r="H280" s="39">
        <f t="shared" si="42"/>
        <v>0</v>
      </c>
      <c r="I280" s="66">
        <f t="shared" si="46"/>
        <v>176.15262012040367</v>
      </c>
      <c r="J280" s="81">
        <f t="shared" si="47"/>
        <v>-51.078641073637179</v>
      </c>
      <c r="K280" s="37">
        <f t="shared" si="43"/>
        <v>125.07397904676648</v>
      </c>
      <c r="L280" s="37">
        <f t="shared" si="49"/>
        <v>519826.3819753112</v>
      </c>
      <c r="M280" s="37">
        <f t="shared" si="50"/>
        <v>369093.31216700788</v>
      </c>
      <c r="N280" s="41">
        <f>jan!M280</f>
        <v>302086.00130579725</v>
      </c>
      <c r="O280" s="41">
        <f t="shared" si="48"/>
        <v>67007.31086121063</v>
      </c>
      <c r="P280" s="4"/>
      <c r="Q280" s="63"/>
      <c r="R280" s="4"/>
    </row>
    <row r="281" spans="1:18" s="34" customFormat="1" x14ac:dyDescent="0.2">
      <c r="A281" s="33">
        <v>4646</v>
      </c>
      <c r="B281" s="34" t="s">
        <v>261</v>
      </c>
      <c r="C281" s="36">
        <v>10615659</v>
      </c>
      <c r="D281" s="36">
        <f>jan!D281</f>
        <v>2901</v>
      </c>
      <c r="E281" s="37">
        <f t="shared" si="44"/>
        <v>3659.3102378490175</v>
      </c>
      <c r="F281" s="38">
        <f t="shared" si="41"/>
        <v>0.7533726990531967</v>
      </c>
      <c r="G281" s="39">
        <f t="shared" si="45"/>
        <v>718.75644691285709</v>
      </c>
      <c r="H281" s="39">
        <f t="shared" si="42"/>
        <v>249.27127630453435</v>
      </c>
      <c r="I281" s="66">
        <f t="shared" si="46"/>
        <v>968.02772321739144</v>
      </c>
      <c r="J281" s="81">
        <f t="shared" si="47"/>
        <v>-51.078641073637179</v>
      </c>
      <c r="K281" s="37">
        <f t="shared" si="43"/>
        <v>916.94908214375425</v>
      </c>
      <c r="L281" s="37">
        <f t="shared" si="49"/>
        <v>2808248.4250536524</v>
      </c>
      <c r="M281" s="37">
        <f t="shared" si="50"/>
        <v>2660069.2872990309</v>
      </c>
      <c r="N281" s="41">
        <f>jan!M281</f>
        <v>2812755.3446019315</v>
      </c>
      <c r="O281" s="41">
        <f t="shared" si="48"/>
        <v>-152686.05730290059</v>
      </c>
      <c r="P281" s="4"/>
      <c r="Q281" s="63"/>
      <c r="R281" s="4"/>
    </row>
    <row r="282" spans="1:18" s="34" customFormat="1" x14ac:dyDescent="0.2">
      <c r="A282" s="33">
        <v>4647</v>
      </c>
      <c r="B282" s="34" t="s">
        <v>409</v>
      </c>
      <c r="C282" s="36">
        <v>101194857</v>
      </c>
      <c r="D282" s="36">
        <f>jan!D282</f>
        <v>22116</v>
      </c>
      <c r="E282" s="37">
        <f t="shared" si="44"/>
        <v>4575.6401247965277</v>
      </c>
      <c r="F282" s="38">
        <f t="shared" si="41"/>
        <v>0.94202517049779999</v>
      </c>
      <c r="G282" s="39">
        <f t="shared" si="45"/>
        <v>168.95851474435094</v>
      </c>
      <c r="H282" s="39">
        <f t="shared" si="42"/>
        <v>0</v>
      </c>
      <c r="I282" s="66">
        <f t="shared" si="46"/>
        <v>168.95851474435094</v>
      </c>
      <c r="J282" s="81">
        <f t="shared" si="47"/>
        <v>-51.078641073637179</v>
      </c>
      <c r="K282" s="37">
        <f t="shared" si="43"/>
        <v>117.87987367071375</v>
      </c>
      <c r="L282" s="37">
        <f t="shared" si="49"/>
        <v>3736686.5120860655</v>
      </c>
      <c r="M282" s="37">
        <f t="shared" si="50"/>
        <v>2607031.2861015052</v>
      </c>
      <c r="N282" s="41">
        <f>jan!M282</f>
        <v>2406637.1681053895</v>
      </c>
      <c r="O282" s="41">
        <f t="shared" si="48"/>
        <v>200394.1179961157</v>
      </c>
      <c r="P282" s="4"/>
      <c r="Q282" s="63"/>
      <c r="R282" s="4"/>
    </row>
    <row r="283" spans="1:18" s="34" customFormat="1" x14ac:dyDescent="0.2">
      <c r="A283" s="33">
        <v>4648</v>
      </c>
      <c r="B283" s="34" t="s">
        <v>262</v>
      </c>
      <c r="C283" s="36">
        <v>22711445</v>
      </c>
      <c r="D283" s="36">
        <f>jan!D283</f>
        <v>3521</v>
      </c>
      <c r="E283" s="37">
        <f t="shared" si="44"/>
        <v>6450.2825901732458</v>
      </c>
      <c r="F283" s="38">
        <f t="shared" si="41"/>
        <v>1.3279734400084948</v>
      </c>
      <c r="G283" s="39">
        <f t="shared" si="45"/>
        <v>-955.82696448167985</v>
      </c>
      <c r="H283" s="39">
        <f t="shared" si="42"/>
        <v>0</v>
      </c>
      <c r="I283" s="66">
        <f t="shared" si="46"/>
        <v>-955.82696448167985</v>
      </c>
      <c r="J283" s="81">
        <f t="shared" si="47"/>
        <v>-51.078641073637179</v>
      </c>
      <c r="K283" s="37">
        <f t="shared" si="43"/>
        <v>-1006.905605555317</v>
      </c>
      <c r="L283" s="37">
        <f t="shared" si="49"/>
        <v>-3365466.741939995</v>
      </c>
      <c r="M283" s="37">
        <f t="shared" si="50"/>
        <v>-3545314.6371602714</v>
      </c>
      <c r="N283" s="41">
        <f>jan!M283</f>
        <v>737197.07780335855</v>
      </c>
      <c r="O283" s="41">
        <f t="shared" si="48"/>
        <v>-4282511.7149636298</v>
      </c>
      <c r="P283" s="4"/>
      <c r="Q283" s="63"/>
      <c r="R283" s="4"/>
    </row>
    <row r="284" spans="1:18" s="34" customFormat="1" x14ac:dyDescent="0.2">
      <c r="A284" s="33">
        <v>4649</v>
      </c>
      <c r="B284" s="34" t="s">
        <v>410</v>
      </c>
      <c r="C284" s="36">
        <v>39667038</v>
      </c>
      <c r="D284" s="36">
        <f>jan!D284</f>
        <v>9527</v>
      </c>
      <c r="E284" s="37">
        <f t="shared" si="44"/>
        <v>4163.6441692033168</v>
      </c>
      <c r="F284" s="38">
        <f t="shared" si="41"/>
        <v>0.857204129129439</v>
      </c>
      <c r="G284" s="39">
        <f t="shared" si="45"/>
        <v>416.15608810027749</v>
      </c>
      <c r="H284" s="39">
        <f t="shared" si="42"/>
        <v>72.754400330529634</v>
      </c>
      <c r="I284" s="66">
        <f t="shared" si="46"/>
        <v>488.91048843080711</v>
      </c>
      <c r="J284" s="81">
        <f t="shared" si="47"/>
        <v>-51.078641073637179</v>
      </c>
      <c r="K284" s="37">
        <f t="shared" si="43"/>
        <v>437.83184735716992</v>
      </c>
      <c r="L284" s="37">
        <f t="shared" si="49"/>
        <v>4657850.2232802995</v>
      </c>
      <c r="M284" s="37">
        <f t="shared" si="50"/>
        <v>4171224.0097717578</v>
      </c>
      <c r="N284" s="41">
        <f>jan!M284</f>
        <v>2993482.6843580161</v>
      </c>
      <c r="O284" s="41">
        <f t="shared" si="48"/>
        <v>1177741.3254137416</v>
      </c>
      <c r="P284" s="4"/>
      <c r="Q284" s="63"/>
      <c r="R284" s="4"/>
    </row>
    <row r="285" spans="1:18" s="34" customFormat="1" x14ac:dyDescent="0.2">
      <c r="A285" s="33">
        <v>4650</v>
      </c>
      <c r="B285" s="34" t="s">
        <v>263</v>
      </c>
      <c r="C285" s="36">
        <v>22982439</v>
      </c>
      <c r="D285" s="36">
        <f>jan!D285</f>
        <v>5875</v>
      </c>
      <c r="E285" s="37">
        <f t="shared" si="44"/>
        <v>3911.9045106382978</v>
      </c>
      <c r="F285" s="38">
        <f t="shared" si="41"/>
        <v>0.80537638736810124</v>
      </c>
      <c r="G285" s="39">
        <f t="shared" si="45"/>
        <v>567.19988323928885</v>
      </c>
      <c r="H285" s="39">
        <f t="shared" si="42"/>
        <v>160.86328082828629</v>
      </c>
      <c r="I285" s="66">
        <f t="shared" si="46"/>
        <v>728.06316406757514</v>
      </c>
      <c r="J285" s="81">
        <f t="shared" si="47"/>
        <v>-51.078641073637179</v>
      </c>
      <c r="K285" s="37">
        <f t="shared" si="43"/>
        <v>676.98452299393796</v>
      </c>
      <c r="L285" s="37">
        <f t="shared" si="49"/>
        <v>4277371.0888970038</v>
      </c>
      <c r="M285" s="37">
        <f t="shared" si="50"/>
        <v>3977284.0725893853</v>
      </c>
      <c r="N285" s="41">
        <f>jan!M285</f>
        <v>3470364.4239008441</v>
      </c>
      <c r="O285" s="41">
        <f t="shared" si="48"/>
        <v>506919.64868854126</v>
      </c>
      <c r="P285" s="4"/>
      <c r="Q285" s="63"/>
      <c r="R285" s="4"/>
    </row>
    <row r="286" spans="1:18" s="34" customFormat="1" x14ac:dyDescent="0.2">
      <c r="A286" s="33">
        <v>4651</v>
      </c>
      <c r="B286" s="34" t="s">
        <v>264</v>
      </c>
      <c r="C286" s="36">
        <v>29286012</v>
      </c>
      <c r="D286" s="36">
        <f>jan!D286</f>
        <v>7207</v>
      </c>
      <c r="E286" s="37">
        <f t="shared" si="44"/>
        <v>4063.5509920910226</v>
      </c>
      <c r="F286" s="38">
        <f t="shared" si="41"/>
        <v>0.83659711247970459</v>
      </c>
      <c r="G286" s="39">
        <f t="shared" si="45"/>
        <v>476.21199436765397</v>
      </c>
      <c r="H286" s="39">
        <f t="shared" si="42"/>
        <v>107.78701231983258</v>
      </c>
      <c r="I286" s="66">
        <f t="shared" si="46"/>
        <v>583.9990066874866</v>
      </c>
      <c r="J286" s="81">
        <f t="shared" si="47"/>
        <v>-51.078641073637179</v>
      </c>
      <c r="K286" s="37">
        <f t="shared" si="43"/>
        <v>532.92036561384941</v>
      </c>
      <c r="L286" s="37">
        <f t="shared" si="49"/>
        <v>4208880.8411967158</v>
      </c>
      <c r="M286" s="37">
        <f t="shared" si="50"/>
        <v>3840757.0749790128</v>
      </c>
      <c r="N286" s="41">
        <f>jan!M286</f>
        <v>3447147.3289197236</v>
      </c>
      <c r="O286" s="41">
        <f t="shared" si="48"/>
        <v>393609.7460592892</v>
      </c>
      <c r="P286" s="4"/>
      <c r="Q286" s="63"/>
      <c r="R286" s="4"/>
    </row>
    <row r="287" spans="1:18" s="34" customFormat="1" x14ac:dyDescent="0.2">
      <c r="A287" s="33">
        <v>5001</v>
      </c>
      <c r="B287" s="34" t="s">
        <v>352</v>
      </c>
      <c r="C287" s="36">
        <v>972606147</v>
      </c>
      <c r="D287" s="36">
        <f>jan!D287</f>
        <v>210496</v>
      </c>
      <c r="E287" s="37">
        <f t="shared" si="44"/>
        <v>4620.5445566661601</v>
      </c>
      <c r="F287" s="38">
        <f t="shared" si="41"/>
        <v>0.9512700201656874</v>
      </c>
      <c r="G287" s="39">
        <f t="shared" si="45"/>
        <v>142.01585562257151</v>
      </c>
      <c r="H287" s="39">
        <f t="shared" si="42"/>
        <v>0</v>
      </c>
      <c r="I287" s="66">
        <f t="shared" si="46"/>
        <v>142.01585562257151</v>
      </c>
      <c r="J287" s="81">
        <f t="shared" si="47"/>
        <v>-51.078641073637179</v>
      </c>
      <c r="K287" s="37">
        <f t="shared" si="43"/>
        <v>90.937214548934321</v>
      </c>
      <c r="L287" s="37">
        <f t="shared" si="49"/>
        <v>29893769.545128811</v>
      </c>
      <c r="M287" s="37">
        <f t="shared" si="50"/>
        <v>19141919.913692478</v>
      </c>
      <c r="N287" s="41">
        <f>jan!M287</f>
        <v>9513547.2288258877</v>
      </c>
      <c r="O287" s="41">
        <f t="shared" si="48"/>
        <v>9628372.6848665904</v>
      </c>
      <c r="P287" s="4"/>
      <c r="Q287" s="63"/>
      <c r="R287" s="4"/>
    </row>
    <row r="288" spans="1:18" s="34" customFormat="1" x14ac:dyDescent="0.2">
      <c r="A288" s="33">
        <v>5006</v>
      </c>
      <c r="B288" s="34" t="s">
        <v>353</v>
      </c>
      <c r="C288" s="36">
        <v>89434841</v>
      </c>
      <c r="D288" s="36">
        <f>jan!D288</f>
        <v>24004</v>
      </c>
      <c r="E288" s="37">
        <f t="shared" si="44"/>
        <v>3725.8307365439096</v>
      </c>
      <c r="F288" s="38">
        <f t="shared" si="41"/>
        <v>0.76706782856853217</v>
      </c>
      <c r="G288" s="39">
        <f t="shared" si="45"/>
        <v>678.84414769592183</v>
      </c>
      <c r="H288" s="39">
        <f t="shared" si="42"/>
        <v>225.98910176132216</v>
      </c>
      <c r="I288" s="66">
        <f t="shared" si="46"/>
        <v>904.83324945724394</v>
      </c>
      <c r="J288" s="81">
        <f t="shared" si="47"/>
        <v>-51.078641073637179</v>
      </c>
      <c r="K288" s="37">
        <f t="shared" si="43"/>
        <v>853.75460838360675</v>
      </c>
      <c r="L288" s="37">
        <f t="shared" si="49"/>
        <v>21719617.319971684</v>
      </c>
      <c r="M288" s="37">
        <f t="shared" si="50"/>
        <v>20493525.619640097</v>
      </c>
      <c r="N288" s="41">
        <f>jan!M288</f>
        <v>19225809.798853762</v>
      </c>
      <c r="O288" s="41">
        <f t="shared" si="48"/>
        <v>1267715.8207863346</v>
      </c>
      <c r="P288" s="4"/>
      <c r="Q288" s="63"/>
      <c r="R288" s="4"/>
    </row>
    <row r="289" spans="1:18" s="34" customFormat="1" x14ac:dyDescent="0.2">
      <c r="A289" s="33">
        <v>5007</v>
      </c>
      <c r="B289" s="34" t="s">
        <v>354</v>
      </c>
      <c r="C289" s="36">
        <v>60064770</v>
      </c>
      <c r="D289" s="36">
        <f>jan!D289</f>
        <v>15001</v>
      </c>
      <c r="E289" s="37">
        <f t="shared" si="44"/>
        <v>4004.0510632624491</v>
      </c>
      <c r="F289" s="38">
        <f t="shared" si="41"/>
        <v>0.82434736619926763</v>
      </c>
      <c r="G289" s="39">
        <f t="shared" si="45"/>
        <v>511.9119516647981</v>
      </c>
      <c r="H289" s="39">
        <f t="shared" si="42"/>
        <v>128.61198740983332</v>
      </c>
      <c r="I289" s="66">
        <f t="shared" si="46"/>
        <v>640.52393907463147</v>
      </c>
      <c r="J289" s="81">
        <f t="shared" si="47"/>
        <v>-51.078641073637179</v>
      </c>
      <c r="K289" s="37">
        <f t="shared" si="43"/>
        <v>589.44529800099428</v>
      </c>
      <c r="L289" s="37">
        <f t="shared" si="49"/>
        <v>9608499.6100585461</v>
      </c>
      <c r="M289" s="37">
        <f t="shared" si="50"/>
        <v>8842268.915312916</v>
      </c>
      <c r="N289" s="41">
        <f>jan!M289</f>
        <v>6892018.3738274984</v>
      </c>
      <c r="O289" s="41">
        <f t="shared" si="48"/>
        <v>1950250.5414854176</v>
      </c>
      <c r="P289" s="4"/>
      <c r="Q289" s="63"/>
      <c r="R289" s="4"/>
    </row>
    <row r="290" spans="1:18" s="34" customFormat="1" x14ac:dyDescent="0.2">
      <c r="A290" s="33">
        <v>5014</v>
      </c>
      <c r="B290" s="34" t="s">
        <v>356</v>
      </c>
      <c r="C290" s="36">
        <v>44560790</v>
      </c>
      <c r="D290" s="36">
        <f>jan!D290</f>
        <v>5265</v>
      </c>
      <c r="E290" s="37">
        <f t="shared" si="44"/>
        <v>8463.5878442545109</v>
      </c>
      <c r="F290" s="38">
        <f t="shared" si="41"/>
        <v>1.7424693735855172</v>
      </c>
      <c r="G290" s="39">
        <f t="shared" si="45"/>
        <v>-2163.8101169304387</v>
      </c>
      <c r="H290" s="39">
        <f t="shared" si="42"/>
        <v>0</v>
      </c>
      <c r="I290" s="66">
        <f t="shared" si="46"/>
        <v>-2163.8101169304387</v>
      </c>
      <c r="J290" s="81">
        <f t="shared" si="47"/>
        <v>-51.078641073637179</v>
      </c>
      <c r="K290" s="37">
        <f t="shared" si="43"/>
        <v>-2214.888758004076</v>
      </c>
      <c r="L290" s="37">
        <f t="shared" si="49"/>
        <v>-11392460.265638759</v>
      </c>
      <c r="M290" s="37">
        <f t="shared" si="50"/>
        <v>-11661389.310891461</v>
      </c>
      <c r="N290" s="41">
        <f>jan!M290</f>
        <v>-11991008.02498305</v>
      </c>
      <c r="O290" s="41">
        <f t="shared" si="48"/>
        <v>329618.71409158967</v>
      </c>
      <c r="P290" s="4"/>
      <c r="Q290" s="63"/>
      <c r="R290" s="4"/>
    </row>
    <row r="291" spans="1:18" s="34" customFormat="1" x14ac:dyDescent="0.2">
      <c r="A291" s="33">
        <v>5020</v>
      </c>
      <c r="B291" s="34" t="s">
        <v>359</v>
      </c>
      <c r="C291" s="36">
        <v>4030038</v>
      </c>
      <c r="D291" s="36">
        <f>jan!D291</f>
        <v>904</v>
      </c>
      <c r="E291" s="37">
        <f t="shared" si="44"/>
        <v>4458.0066371681414</v>
      </c>
      <c r="F291" s="38">
        <f t="shared" si="41"/>
        <v>0.91780698392345506</v>
      </c>
      <c r="G291" s="39">
        <f t="shared" si="45"/>
        <v>239.53860732138273</v>
      </c>
      <c r="H291" s="39">
        <f t="shared" si="42"/>
        <v>0</v>
      </c>
      <c r="I291" s="66">
        <f t="shared" si="46"/>
        <v>239.53860732138273</v>
      </c>
      <c r="J291" s="81">
        <f t="shared" si="47"/>
        <v>-51.078641073637179</v>
      </c>
      <c r="K291" s="37">
        <f t="shared" si="43"/>
        <v>188.45996624774554</v>
      </c>
      <c r="L291" s="37">
        <f t="shared" si="49"/>
        <v>216542.90101852998</v>
      </c>
      <c r="M291" s="37">
        <f t="shared" si="50"/>
        <v>170367.80948796196</v>
      </c>
      <c r="N291" s="41">
        <f>jan!M291</f>
        <v>-309655.95236176177</v>
      </c>
      <c r="O291" s="41">
        <f t="shared" si="48"/>
        <v>480023.76184972376</v>
      </c>
      <c r="P291" s="4"/>
      <c r="Q291" s="63"/>
      <c r="R291" s="4"/>
    </row>
    <row r="292" spans="1:18" s="34" customFormat="1" x14ac:dyDescent="0.2">
      <c r="A292" s="33">
        <v>5021</v>
      </c>
      <c r="B292" s="34" t="s">
        <v>360</v>
      </c>
      <c r="C292" s="36">
        <v>30250826</v>
      </c>
      <c r="D292" s="36">
        <f>jan!D292</f>
        <v>7066</v>
      </c>
      <c r="E292" s="37">
        <f t="shared" si="44"/>
        <v>4281.181149165016</v>
      </c>
      <c r="F292" s="38">
        <f t="shared" si="41"/>
        <v>0.88140244686605085</v>
      </c>
      <c r="G292" s="39">
        <f t="shared" si="45"/>
        <v>345.633900123258</v>
      </c>
      <c r="H292" s="39">
        <f t="shared" si="42"/>
        <v>31.616457343934915</v>
      </c>
      <c r="I292" s="66">
        <f t="shared" si="46"/>
        <v>377.25035746719294</v>
      </c>
      <c r="J292" s="81">
        <f t="shared" si="47"/>
        <v>-51.078641073637179</v>
      </c>
      <c r="K292" s="37">
        <f t="shared" si="43"/>
        <v>326.17171639355576</v>
      </c>
      <c r="L292" s="37">
        <f t="shared" si="49"/>
        <v>2665651.0258631855</v>
      </c>
      <c r="M292" s="37">
        <f t="shared" si="50"/>
        <v>2304729.3480368648</v>
      </c>
      <c r="N292" s="41">
        <f>jan!M292</f>
        <v>2856390.8735461044</v>
      </c>
      <c r="O292" s="41">
        <f t="shared" si="48"/>
        <v>-551661.52550923964</v>
      </c>
      <c r="P292" s="4"/>
      <c r="Q292" s="63"/>
      <c r="R292" s="4"/>
    </row>
    <row r="293" spans="1:18" s="34" customFormat="1" x14ac:dyDescent="0.2">
      <c r="A293" s="33">
        <v>5022</v>
      </c>
      <c r="B293" s="34" t="s">
        <v>361</v>
      </c>
      <c r="C293" s="36">
        <v>11184823</v>
      </c>
      <c r="D293" s="36">
        <f>jan!D293</f>
        <v>2443</v>
      </c>
      <c r="E293" s="37">
        <f t="shared" si="44"/>
        <v>4578.3147769136303</v>
      </c>
      <c r="F293" s="38">
        <f t="shared" si="41"/>
        <v>0.94257582342239987</v>
      </c>
      <c r="G293" s="39">
        <f t="shared" si="45"/>
        <v>167.35372347408938</v>
      </c>
      <c r="H293" s="39">
        <f t="shared" si="42"/>
        <v>0</v>
      </c>
      <c r="I293" s="66">
        <f t="shared" si="46"/>
        <v>167.35372347408938</v>
      </c>
      <c r="J293" s="81">
        <f t="shared" si="47"/>
        <v>-51.078641073637179</v>
      </c>
      <c r="K293" s="37">
        <f t="shared" si="43"/>
        <v>116.27508240045219</v>
      </c>
      <c r="L293" s="37">
        <f t="shared" si="49"/>
        <v>408845.14644720033</v>
      </c>
      <c r="M293" s="37">
        <f t="shared" si="50"/>
        <v>284060.02630430472</v>
      </c>
      <c r="N293" s="41">
        <f>jan!M293</f>
        <v>2743405.1803386826</v>
      </c>
      <c r="O293" s="41">
        <f t="shared" si="48"/>
        <v>-2459345.154034378</v>
      </c>
      <c r="P293" s="4"/>
      <c r="Q293" s="63"/>
      <c r="R293" s="4"/>
    </row>
    <row r="294" spans="1:18" s="34" customFormat="1" x14ac:dyDescent="0.2">
      <c r="A294" s="33">
        <v>5025</v>
      </c>
      <c r="B294" s="34" t="s">
        <v>362</v>
      </c>
      <c r="C294" s="36">
        <v>23592277</v>
      </c>
      <c r="D294" s="36">
        <f>jan!D294</f>
        <v>5572</v>
      </c>
      <c r="E294" s="37">
        <f t="shared" si="44"/>
        <v>4234.0769921033743</v>
      </c>
      <c r="F294" s="38">
        <f t="shared" si="41"/>
        <v>0.87170472143815314</v>
      </c>
      <c r="G294" s="39">
        <f t="shared" si="45"/>
        <v>373.89639436024299</v>
      </c>
      <c r="H294" s="39">
        <f t="shared" si="42"/>
        <v>48.102912315509499</v>
      </c>
      <c r="I294" s="66">
        <f t="shared" si="46"/>
        <v>421.99930667575251</v>
      </c>
      <c r="J294" s="81">
        <f t="shared" si="47"/>
        <v>-51.078641073637179</v>
      </c>
      <c r="K294" s="37">
        <f t="shared" si="43"/>
        <v>370.92066560211532</v>
      </c>
      <c r="L294" s="37">
        <f t="shared" si="49"/>
        <v>2351380.1367972931</v>
      </c>
      <c r="M294" s="37">
        <f t="shared" si="50"/>
        <v>2066769.9487349866</v>
      </c>
      <c r="N294" s="41">
        <f>jan!M294</f>
        <v>1366195.0942681709</v>
      </c>
      <c r="O294" s="41">
        <f t="shared" si="48"/>
        <v>700574.85446681571</v>
      </c>
      <c r="P294" s="4"/>
      <c r="Q294" s="63"/>
      <c r="R294" s="4"/>
    </row>
    <row r="295" spans="1:18" s="34" customFormat="1" x14ac:dyDescent="0.2">
      <c r="A295" s="33">
        <v>5026</v>
      </c>
      <c r="B295" s="34" t="s">
        <v>363</v>
      </c>
      <c r="C295" s="36">
        <v>7201754</v>
      </c>
      <c r="D295" s="36">
        <f>jan!D295</f>
        <v>1953</v>
      </c>
      <c r="E295" s="37">
        <f t="shared" si="44"/>
        <v>3687.5340501792116</v>
      </c>
      <c r="F295" s="38">
        <f t="shared" si="41"/>
        <v>0.75918337054337015</v>
      </c>
      <c r="G295" s="39">
        <f t="shared" si="45"/>
        <v>701.82215951474063</v>
      </c>
      <c r="H295" s="39">
        <f t="shared" si="42"/>
        <v>239.39294198896644</v>
      </c>
      <c r="I295" s="66">
        <f t="shared" si="46"/>
        <v>941.21510150370705</v>
      </c>
      <c r="J295" s="81">
        <f t="shared" si="47"/>
        <v>-51.078641073637179</v>
      </c>
      <c r="K295" s="37">
        <f t="shared" si="43"/>
        <v>890.13646043006986</v>
      </c>
      <c r="L295" s="37">
        <f t="shared" si="49"/>
        <v>1838193.0932367397</v>
      </c>
      <c r="M295" s="37">
        <f t="shared" si="50"/>
        <v>1738436.5072199265</v>
      </c>
      <c r="N295" s="41">
        <f>jan!M295</f>
        <v>1568569.0563452509</v>
      </c>
      <c r="O295" s="41">
        <f t="shared" si="48"/>
        <v>169867.45087467553</v>
      </c>
      <c r="P295" s="4"/>
      <c r="Q295" s="63"/>
      <c r="R295" s="4"/>
    </row>
    <row r="296" spans="1:18" s="34" customFormat="1" x14ac:dyDescent="0.2">
      <c r="A296" s="33">
        <v>5027</v>
      </c>
      <c r="B296" s="34" t="s">
        <v>364</v>
      </c>
      <c r="C296" s="36">
        <v>22965846</v>
      </c>
      <c r="D296" s="36">
        <f>jan!D296</f>
        <v>6120</v>
      </c>
      <c r="E296" s="37">
        <f t="shared" si="44"/>
        <v>3752.5892156862747</v>
      </c>
      <c r="F296" s="38">
        <f t="shared" si="41"/>
        <v>0.77257681970176062</v>
      </c>
      <c r="G296" s="39">
        <f t="shared" si="45"/>
        <v>662.78906021050273</v>
      </c>
      <c r="H296" s="39">
        <f t="shared" si="42"/>
        <v>216.62363406149439</v>
      </c>
      <c r="I296" s="66">
        <f t="shared" si="46"/>
        <v>879.41269427199711</v>
      </c>
      <c r="J296" s="81">
        <f t="shared" si="47"/>
        <v>-51.078641073637179</v>
      </c>
      <c r="K296" s="37">
        <f t="shared" si="43"/>
        <v>828.33405319835992</v>
      </c>
      <c r="L296" s="37">
        <f t="shared" si="49"/>
        <v>5382005.6889446219</v>
      </c>
      <c r="M296" s="37">
        <f t="shared" si="50"/>
        <v>5069404.4055739632</v>
      </c>
      <c r="N296" s="41">
        <f>jan!M296</f>
        <v>4980879.9108975586</v>
      </c>
      <c r="O296" s="41">
        <f t="shared" si="48"/>
        <v>88524.494676404633</v>
      </c>
      <c r="P296" s="4"/>
      <c r="Q296" s="63"/>
      <c r="R296" s="4"/>
    </row>
    <row r="297" spans="1:18" s="34" customFormat="1" x14ac:dyDescent="0.2">
      <c r="A297" s="33">
        <v>5028</v>
      </c>
      <c r="B297" s="34" t="s">
        <v>365</v>
      </c>
      <c r="C297" s="36">
        <v>67162325</v>
      </c>
      <c r="D297" s="36">
        <f>jan!D297</f>
        <v>17123</v>
      </c>
      <c r="E297" s="37">
        <f t="shared" si="44"/>
        <v>3922.3456754073468</v>
      </c>
      <c r="F297" s="38">
        <f t="shared" si="41"/>
        <v>0.80752599698631755</v>
      </c>
      <c r="G297" s="39">
        <f t="shared" si="45"/>
        <v>560.93518437785951</v>
      </c>
      <c r="H297" s="39">
        <f t="shared" si="42"/>
        <v>157.20887315911912</v>
      </c>
      <c r="I297" s="66">
        <f t="shared" si="46"/>
        <v>718.14405753697861</v>
      </c>
      <c r="J297" s="81">
        <f t="shared" si="47"/>
        <v>-51.078641073637179</v>
      </c>
      <c r="K297" s="37">
        <f t="shared" si="43"/>
        <v>667.06541646334142</v>
      </c>
      <c r="L297" s="37">
        <f t="shared" si="49"/>
        <v>12296780.697205685</v>
      </c>
      <c r="M297" s="37">
        <f t="shared" si="50"/>
        <v>11422161.126101796</v>
      </c>
      <c r="N297" s="41">
        <f>jan!M297</f>
        <v>9743605.4440602846</v>
      </c>
      <c r="O297" s="41">
        <f t="shared" si="48"/>
        <v>1678555.6820415109</v>
      </c>
      <c r="P297" s="4"/>
      <c r="Q297" s="63"/>
      <c r="R297" s="4"/>
    </row>
    <row r="298" spans="1:18" s="34" customFormat="1" x14ac:dyDescent="0.2">
      <c r="A298" s="33">
        <v>5029</v>
      </c>
      <c r="B298" s="34" t="s">
        <v>366</v>
      </c>
      <c r="C298" s="36">
        <v>33152990</v>
      </c>
      <c r="D298" s="36">
        <f>jan!D298</f>
        <v>8360</v>
      </c>
      <c r="E298" s="37">
        <f t="shared" si="44"/>
        <v>3965.6686602870814</v>
      </c>
      <c r="F298" s="38">
        <f t="shared" si="41"/>
        <v>0.81644526098101822</v>
      </c>
      <c r="G298" s="39">
        <f t="shared" si="45"/>
        <v>534.94139345001872</v>
      </c>
      <c r="H298" s="39">
        <f t="shared" si="42"/>
        <v>142.04582845121203</v>
      </c>
      <c r="I298" s="66">
        <f t="shared" si="46"/>
        <v>676.98722190123078</v>
      </c>
      <c r="J298" s="81">
        <f t="shared" si="47"/>
        <v>-51.078641073637179</v>
      </c>
      <c r="K298" s="37">
        <f t="shared" si="43"/>
        <v>625.9085808275936</v>
      </c>
      <c r="L298" s="37">
        <f t="shared" si="49"/>
        <v>5659613.1750942897</v>
      </c>
      <c r="M298" s="37">
        <f t="shared" si="50"/>
        <v>5232595.7357186824</v>
      </c>
      <c r="N298" s="41">
        <f>jan!M298</f>
        <v>3723565.5420103921</v>
      </c>
      <c r="O298" s="41">
        <f t="shared" si="48"/>
        <v>1509030.1937082903</v>
      </c>
      <c r="P298" s="4"/>
      <c r="Q298" s="63"/>
      <c r="R298" s="4"/>
    </row>
    <row r="299" spans="1:18" s="34" customFormat="1" x14ac:dyDescent="0.2">
      <c r="A299" s="33">
        <v>5031</v>
      </c>
      <c r="B299" s="34" t="s">
        <v>367</v>
      </c>
      <c r="C299" s="36">
        <v>62982884</v>
      </c>
      <c r="D299" s="36">
        <f>jan!D299</f>
        <v>14425</v>
      </c>
      <c r="E299" s="37">
        <f t="shared" si="44"/>
        <v>4366.2311265164644</v>
      </c>
      <c r="F299" s="38">
        <f t="shared" si="41"/>
        <v>0.89891239459580041</v>
      </c>
      <c r="G299" s="39">
        <f t="shared" si="45"/>
        <v>294.60391371238893</v>
      </c>
      <c r="H299" s="39">
        <f t="shared" si="42"/>
        <v>1.8489652709279651</v>
      </c>
      <c r="I299" s="66">
        <f t="shared" si="46"/>
        <v>296.45287898331691</v>
      </c>
      <c r="J299" s="81">
        <f t="shared" si="47"/>
        <v>-51.078641073637179</v>
      </c>
      <c r="K299" s="37">
        <f t="shared" si="43"/>
        <v>245.37423790967972</v>
      </c>
      <c r="L299" s="37">
        <f t="shared" si="49"/>
        <v>4276332.7793343468</v>
      </c>
      <c r="M299" s="37">
        <f t="shared" si="50"/>
        <v>3539523.3818471301</v>
      </c>
      <c r="N299" s="41">
        <f>jan!M299</f>
        <v>2002507.1727672403</v>
      </c>
      <c r="O299" s="41">
        <f t="shared" si="48"/>
        <v>1537016.2090798898</v>
      </c>
      <c r="P299" s="4"/>
      <c r="Q299" s="63"/>
      <c r="R299" s="4"/>
    </row>
    <row r="300" spans="1:18" s="34" customFormat="1" x14ac:dyDescent="0.2">
      <c r="A300" s="33">
        <v>5032</v>
      </c>
      <c r="B300" s="34" t="s">
        <v>368</v>
      </c>
      <c r="C300" s="36">
        <v>16894459</v>
      </c>
      <c r="D300" s="36">
        <f>jan!D300</f>
        <v>4090</v>
      </c>
      <c r="E300" s="37">
        <f t="shared" si="44"/>
        <v>4130.6745721271391</v>
      </c>
      <c r="F300" s="38">
        <f t="shared" si="41"/>
        <v>0.85041640337744684</v>
      </c>
      <c r="G300" s="39">
        <f t="shared" si="45"/>
        <v>435.93784634598416</v>
      </c>
      <c r="H300" s="39">
        <f t="shared" si="42"/>
        <v>84.293759307191834</v>
      </c>
      <c r="I300" s="66">
        <f t="shared" si="46"/>
        <v>520.23160565317596</v>
      </c>
      <c r="J300" s="81">
        <f t="shared" si="47"/>
        <v>-51.078641073637179</v>
      </c>
      <c r="K300" s="37">
        <f t="shared" si="43"/>
        <v>469.15296457953878</v>
      </c>
      <c r="L300" s="37">
        <f t="shared" si="49"/>
        <v>2127747.2671214896</v>
      </c>
      <c r="M300" s="37">
        <f t="shared" si="50"/>
        <v>1918835.6251303137</v>
      </c>
      <c r="N300" s="41">
        <f>jan!M300</f>
        <v>2852441.6186390561</v>
      </c>
      <c r="O300" s="41">
        <f t="shared" si="48"/>
        <v>-933605.99350874242</v>
      </c>
      <c r="P300" s="4"/>
      <c r="Q300" s="63"/>
      <c r="R300" s="4"/>
    </row>
    <row r="301" spans="1:18" s="34" customFormat="1" x14ac:dyDescent="0.2">
      <c r="A301" s="33">
        <v>5033</v>
      </c>
      <c r="B301" s="34" t="s">
        <v>369</v>
      </c>
      <c r="C301" s="36">
        <v>9711451</v>
      </c>
      <c r="D301" s="36">
        <f>jan!D301</f>
        <v>750</v>
      </c>
      <c r="E301" s="37">
        <f t="shared" si="44"/>
        <v>12948.601333333334</v>
      </c>
      <c r="F301" s="38">
        <f t="shared" si="41"/>
        <v>2.6658364832142034</v>
      </c>
      <c r="G301" s="39">
        <f t="shared" si="45"/>
        <v>-4854.8182103777326</v>
      </c>
      <c r="H301" s="39">
        <f t="shared" si="42"/>
        <v>0</v>
      </c>
      <c r="I301" s="66">
        <f t="shared" si="46"/>
        <v>-4854.8182103777326</v>
      </c>
      <c r="J301" s="81">
        <f t="shared" si="47"/>
        <v>-51.078641073637179</v>
      </c>
      <c r="K301" s="37">
        <f t="shared" si="43"/>
        <v>-4905.8968514513699</v>
      </c>
      <c r="L301" s="37">
        <f t="shared" si="49"/>
        <v>-3641113.6577832997</v>
      </c>
      <c r="M301" s="37">
        <f t="shared" si="50"/>
        <v>-3679422.6385885272</v>
      </c>
      <c r="N301" s="41">
        <f>jan!M301</f>
        <v>487068.90305117163</v>
      </c>
      <c r="O301" s="41">
        <f t="shared" si="48"/>
        <v>-4166491.5416396987</v>
      </c>
      <c r="P301" s="4"/>
      <c r="Q301" s="63"/>
      <c r="R301" s="4"/>
    </row>
    <row r="302" spans="1:18" s="34" customFormat="1" x14ac:dyDescent="0.2">
      <c r="A302" s="33">
        <v>5034</v>
      </c>
      <c r="B302" s="34" t="s">
        <v>370</v>
      </c>
      <c r="C302" s="36">
        <v>11085152</v>
      </c>
      <c r="D302" s="36">
        <f>jan!D302</f>
        <v>2399</v>
      </c>
      <c r="E302" s="37">
        <f t="shared" si="44"/>
        <v>4620.7386411004582</v>
      </c>
      <c r="F302" s="38">
        <f t="shared" si="41"/>
        <v>0.95130997794587202</v>
      </c>
      <c r="G302" s="39">
        <f t="shared" si="45"/>
        <v>141.8994049619927</v>
      </c>
      <c r="H302" s="39">
        <f t="shared" si="42"/>
        <v>0</v>
      </c>
      <c r="I302" s="66">
        <f t="shared" si="46"/>
        <v>141.8994049619927</v>
      </c>
      <c r="J302" s="81">
        <f t="shared" si="47"/>
        <v>-51.078641073637179</v>
      </c>
      <c r="K302" s="37">
        <f t="shared" si="43"/>
        <v>90.820763888355515</v>
      </c>
      <c r="L302" s="37">
        <f t="shared" si="49"/>
        <v>340416.6725038205</v>
      </c>
      <c r="M302" s="37">
        <f t="shared" si="50"/>
        <v>217879.01256816488</v>
      </c>
      <c r="N302" s="41">
        <f>jan!M302</f>
        <v>2993290.7169596814</v>
      </c>
      <c r="O302" s="41">
        <f t="shared" si="48"/>
        <v>-2775411.7043915163</v>
      </c>
      <c r="P302" s="4"/>
      <c r="Q302" s="63"/>
      <c r="R302" s="4"/>
    </row>
    <row r="303" spans="1:18" s="34" customFormat="1" x14ac:dyDescent="0.2">
      <c r="A303" s="33">
        <v>5035</v>
      </c>
      <c r="B303" s="34" t="s">
        <v>371</v>
      </c>
      <c r="C303" s="36">
        <v>93735555</v>
      </c>
      <c r="D303" s="36">
        <f>jan!D303</f>
        <v>24287</v>
      </c>
      <c r="E303" s="37">
        <f t="shared" si="44"/>
        <v>3859.4949973236712</v>
      </c>
      <c r="F303" s="38">
        <f t="shared" si="41"/>
        <v>0.79458640402820446</v>
      </c>
      <c r="G303" s="39">
        <f t="shared" si="45"/>
        <v>598.64559122806486</v>
      </c>
      <c r="H303" s="39">
        <f t="shared" si="42"/>
        <v>179.20661048840557</v>
      </c>
      <c r="I303" s="66">
        <f t="shared" si="46"/>
        <v>777.8522017164704</v>
      </c>
      <c r="J303" s="81">
        <f t="shared" si="47"/>
        <v>-51.078641073637179</v>
      </c>
      <c r="K303" s="37">
        <f t="shared" si="43"/>
        <v>726.77356064283322</v>
      </c>
      <c r="L303" s="37">
        <f t="shared" si="49"/>
        <v>18891696.423087917</v>
      </c>
      <c r="M303" s="37">
        <f t="shared" si="50"/>
        <v>17651149.46733249</v>
      </c>
      <c r="N303" s="41">
        <f>jan!M303</f>
        <v>13639991.072405074</v>
      </c>
      <c r="O303" s="41">
        <f t="shared" si="48"/>
        <v>4011158.394927416</v>
      </c>
      <c r="P303" s="4"/>
      <c r="Q303" s="63"/>
      <c r="R303" s="4"/>
    </row>
    <row r="304" spans="1:18" s="34" customFormat="1" x14ac:dyDescent="0.2">
      <c r="A304" s="33">
        <v>5036</v>
      </c>
      <c r="B304" s="34" t="s">
        <v>372</v>
      </c>
      <c r="C304" s="36">
        <v>8840831</v>
      </c>
      <c r="D304" s="36">
        <f>jan!D304</f>
        <v>2608</v>
      </c>
      <c r="E304" s="37">
        <f t="shared" si="44"/>
        <v>3389.8891871165642</v>
      </c>
      <c r="F304" s="38">
        <f t="shared" si="41"/>
        <v>0.69790474171176964</v>
      </c>
      <c r="G304" s="39">
        <f t="shared" si="45"/>
        <v>880.40907735232906</v>
      </c>
      <c r="H304" s="39">
        <f t="shared" si="42"/>
        <v>343.56864406089301</v>
      </c>
      <c r="I304" s="66">
        <f t="shared" si="46"/>
        <v>1223.9777214132221</v>
      </c>
      <c r="J304" s="81">
        <f t="shared" si="47"/>
        <v>-51.078641073637179</v>
      </c>
      <c r="K304" s="37">
        <f t="shared" si="43"/>
        <v>1172.899080339585</v>
      </c>
      <c r="L304" s="37">
        <f t="shared" si="49"/>
        <v>3192133.8974456834</v>
      </c>
      <c r="M304" s="37">
        <f t="shared" si="50"/>
        <v>3058920.8015256375</v>
      </c>
      <c r="N304" s="41">
        <f>jan!M304</f>
        <v>2613502.3930099411</v>
      </c>
      <c r="O304" s="41">
        <f t="shared" si="48"/>
        <v>445418.40851569641</v>
      </c>
      <c r="P304" s="4"/>
      <c r="Q304" s="63"/>
      <c r="R304" s="4"/>
    </row>
    <row r="305" spans="1:18" s="34" customFormat="1" x14ac:dyDescent="0.2">
      <c r="A305" s="33">
        <v>5037</v>
      </c>
      <c r="B305" s="34" t="s">
        <v>373</v>
      </c>
      <c r="C305" s="36">
        <v>77159361</v>
      </c>
      <c r="D305" s="36">
        <f>jan!D305</f>
        <v>20171</v>
      </c>
      <c r="E305" s="37">
        <f t="shared" si="44"/>
        <v>3825.2620593921965</v>
      </c>
      <c r="F305" s="38">
        <f t="shared" si="41"/>
        <v>0.78753858376437369</v>
      </c>
      <c r="G305" s="39">
        <f t="shared" si="45"/>
        <v>619.18535398694962</v>
      </c>
      <c r="H305" s="39">
        <f t="shared" si="42"/>
        <v>191.18813876442172</v>
      </c>
      <c r="I305" s="66">
        <f t="shared" si="46"/>
        <v>810.37349275137137</v>
      </c>
      <c r="J305" s="81">
        <f t="shared" si="47"/>
        <v>-51.078641073637179</v>
      </c>
      <c r="K305" s="37">
        <f t="shared" si="43"/>
        <v>759.29485167773419</v>
      </c>
      <c r="L305" s="37">
        <f t="shared" si="49"/>
        <v>16346043.722287912</v>
      </c>
      <c r="M305" s="37">
        <f t="shared" si="50"/>
        <v>15315736.453191577</v>
      </c>
      <c r="N305" s="41">
        <f>jan!M305</f>
        <v>11903659.470860243</v>
      </c>
      <c r="O305" s="41">
        <f t="shared" si="48"/>
        <v>3412076.9823313337</v>
      </c>
      <c r="P305" s="4"/>
      <c r="Q305" s="63"/>
      <c r="R305" s="4"/>
    </row>
    <row r="306" spans="1:18" s="34" customFormat="1" x14ac:dyDescent="0.2">
      <c r="A306" s="33">
        <v>5038</v>
      </c>
      <c r="B306" s="34" t="s">
        <v>374</v>
      </c>
      <c r="C306" s="36">
        <v>53961431</v>
      </c>
      <c r="D306" s="36">
        <f>jan!D306</f>
        <v>14955</v>
      </c>
      <c r="E306" s="37">
        <f t="shared" si="44"/>
        <v>3608.2534938147778</v>
      </c>
      <c r="F306" s="38">
        <f t="shared" si="41"/>
        <v>0.74286122160039858</v>
      </c>
      <c r="G306" s="39">
        <f t="shared" si="45"/>
        <v>749.39049333340085</v>
      </c>
      <c r="H306" s="39">
        <f t="shared" si="42"/>
        <v>267.14113671651825</v>
      </c>
      <c r="I306" s="66">
        <f t="shared" si="46"/>
        <v>1016.5316300499192</v>
      </c>
      <c r="J306" s="81">
        <f t="shared" si="47"/>
        <v>-51.078641073637179</v>
      </c>
      <c r="K306" s="37">
        <f t="shared" si="43"/>
        <v>965.45298897628197</v>
      </c>
      <c r="L306" s="37">
        <f t="shared" si="49"/>
        <v>15202230.527396541</v>
      </c>
      <c r="M306" s="37">
        <f t="shared" si="50"/>
        <v>14438349.450140297</v>
      </c>
      <c r="N306" s="41">
        <f>jan!M306</f>
        <v>12361642.78484036</v>
      </c>
      <c r="O306" s="41">
        <f t="shared" si="48"/>
        <v>2076706.6652999371</v>
      </c>
      <c r="P306" s="4"/>
      <c r="Q306" s="63"/>
      <c r="R306" s="4"/>
    </row>
    <row r="307" spans="1:18" s="34" customFormat="1" x14ac:dyDescent="0.2">
      <c r="A307" s="33">
        <v>5041</v>
      </c>
      <c r="B307" s="34" t="s">
        <v>391</v>
      </c>
      <c r="C307" s="36">
        <v>7235008</v>
      </c>
      <c r="D307" s="36">
        <f>jan!D307</f>
        <v>2033</v>
      </c>
      <c r="E307" s="37">
        <f t="shared" si="44"/>
        <v>3558.784062961141</v>
      </c>
      <c r="F307" s="38">
        <f t="shared" si="41"/>
        <v>0.73267653754236228</v>
      </c>
      <c r="G307" s="39">
        <f t="shared" si="45"/>
        <v>779.07215184558299</v>
      </c>
      <c r="H307" s="39">
        <f t="shared" si="42"/>
        <v>284.45543751529112</v>
      </c>
      <c r="I307" s="66">
        <f t="shared" si="46"/>
        <v>1063.5275893608741</v>
      </c>
      <c r="J307" s="81">
        <f t="shared" si="47"/>
        <v>-51.078641073637179</v>
      </c>
      <c r="K307" s="37">
        <f t="shared" si="43"/>
        <v>1012.4489482872369</v>
      </c>
      <c r="L307" s="37">
        <f t="shared" si="49"/>
        <v>2162151.5891706571</v>
      </c>
      <c r="M307" s="37">
        <f t="shared" si="50"/>
        <v>2058308.7118679527</v>
      </c>
      <c r="N307" s="41">
        <f>jan!M307</f>
        <v>2294802.3306707093</v>
      </c>
      <c r="O307" s="41">
        <f t="shared" si="48"/>
        <v>-236493.61880275654</v>
      </c>
      <c r="P307" s="4"/>
      <c r="Q307" s="63"/>
      <c r="R307" s="4"/>
    </row>
    <row r="308" spans="1:18" s="34" customFormat="1" x14ac:dyDescent="0.2">
      <c r="A308" s="33">
        <v>5042</v>
      </c>
      <c r="B308" s="34" t="s">
        <v>375</v>
      </c>
      <c r="C308" s="36">
        <v>5580743</v>
      </c>
      <c r="D308" s="36">
        <f>jan!D308</f>
        <v>1309</v>
      </c>
      <c r="E308" s="37">
        <f t="shared" si="44"/>
        <v>4263.363636363636</v>
      </c>
      <c r="F308" s="38">
        <f t="shared" si="41"/>
        <v>0.8777342069964843</v>
      </c>
      <c r="G308" s="39">
        <f t="shared" si="45"/>
        <v>356.32440780408598</v>
      </c>
      <c r="H308" s="39">
        <f t="shared" si="42"/>
        <v>37.852586824417898</v>
      </c>
      <c r="I308" s="66">
        <f t="shared" si="46"/>
        <v>394.17699462850385</v>
      </c>
      <c r="J308" s="81">
        <f t="shared" si="47"/>
        <v>-51.078641073637179</v>
      </c>
      <c r="K308" s="37">
        <f t="shared" si="43"/>
        <v>343.09835355486666</v>
      </c>
      <c r="L308" s="37">
        <f t="shared" si="49"/>
        <v>515977.68596871156</v>
      </c>
      <c r="M308" s="37">
        <f t="shared" si="50"/>
        <v>449115.74480332044</v>
      </c>
      <c r="N308" s="41">
        <f>jan!M308</f>
        <v>1177692.8105253116</v>
      </c>
      <c r="O308" s="41">
        <f t="shared" si="48"/>
        <v>-728577.06572199124</v>
      </c>
      <c r="P308" s="4"/>
      <c r="Q308" s="63"/>
      <c r="R308" s="4"/>
    </row>
    <row r="309" spans="1:18" s="34" customFormat="1" x14ac:dyDescent="0.2">
      <c r="A309" s="33">
        <v>5043</v>
      </c>
      <c r="B309" s="34" t="s">
        <v>392</v>
      </c>
      <c r="C309" s="36">
        <v>3057296</v>
      </c>
      <c r="D309" s="36">
        <f>jan!D309</f>
        <v>441</v>
      </c>
      <c r="E309" s="37">
        <f t="shared" si="44"/>
        <v>6932.6439909297051</v>
      </c>
      <c r="F309" s="38">
        <f t="shared" si="41"/>
        <v>1.4272812020692986</v>
      </c>
      <c r="G309" s="39">
        <f t="shared" si="45"/>
        <v>-1245.2438049355553</v>
      </c>
      <c r="H309" s="39">
        <f t="shared" si="42"/>
        <v>0</v>
      </c>
      <c r="I309" s="66">
        <f t="shared" si="46"/>
        <v>-1245.2438049355553</v>
      </c>
      <c r="J309" s="81">
        <f t="shared" si="47"/>
        <v>-51.078641073637179</v>
      </c>
      <c r="K309" s="37">
        <f t="shared" si="43"/>
        <v>-1296.3224460091924</v>
      </c>
      <c r="L309" s="37">
        <f t="shared" si="49"/>
        <v>-549152.51797657984</v>
      </c>
      <c r="M309" s="37">
        <f t="shared" si="50"/>
        <v>-571678.19869005389</v>
      </c>
      <c r="N309" s="41">
        <f>jan!M309</f>
        <v>536875.34659408894</v>
      </c>
      <c r="O309" s="41">
        <f t="shared" si="48"/>
        <v>-1108553.5452841427</v>
      </c>
      <c r="P309" s="4"/>
      <c r="Q309" s="63"/>
      <c r="R309" s="4"/>
    </row>
    <row r="310" spans="1:18" s="34" customFormat="1" x14ac:dyDescent="0.2">
      <c r="A310" s="33">
        <v>5044</v>
      </c>
      <c r="B310" s="34" t="s">
        <v>376</v>
      </c>
      <c r="C310" s="36">
        <v>7832260</v>
      </c>
      <c r="D310" s="36">
        <f>jan!D310</f>
        <v>818</v>
      </c>
      <c r="E310" s="37">
        <f t="shared" si="44"/>
        <v>9574.8899755501225</v>
      </c>
      <c r="F310" s="38">
        <f t="shared" si="41"/>
        <v>1.9712624060696595</v>
      </c>
      <c r="G310" s="39">
        <f t="shared" si="45"/>
        <v>-2830.591395707806</v>
      </c>
      <c r="H310" s="39">
        <f t="shared" si="42"/>
        <v>0</v>
      </c>
      <c r="I310" s="66">
        <f t="shared" si="46"/>
        <v>-2830.591395707806</v>
      </c>
      <c r="J310" s="81">
        <f t="shared" si="47"/>
        <v>-51.078641073637179</v>
      </c>
      <c r="K310" s="37">
        <f t="shared" si="43"/>
        <v>-2881.6700367814433</v>
      </c>
      <c r="L310" s="37">
        <f t="shared" si="49"/>
        <v>-2315423.7616889854</v>
      </c>
      <c r="M310" s="37">
        <f t="shared" si="50"/>
        <v>-2357206.0900872205</v>
      </c>
      <c r="N310" s="41">
        <f>jan!M310</f>
        <v>436978.17372781091</v>
      </c>
      <c r="O310" s="41">
        <f t="shared" si="48"/>
        <v>-2794184.2638150314</v>
      </c>
      <c r="P310" s="4"/>
      <c r="Q310" s="63"/>
      <c r="R310" s="4"/>
    </row>
    <row r="311" spans="1:18" s="34" customFormat="1" x14ac:dyDescent="0.2">
      <c r="A311" s="33">
        <v>5045</v>
      </c>
      <c r="B311" s="34" t="s">
        <v>377</v>
      </c>
      <c r="C311" s="36">
        <v>11314171</v>
      </c>
      <c r="D311" s="36">
        <f>jan!D311</f>
        <v>2287</v>
      </c>
      <c r="E311" s="37">
        <f t="shared" si="44"/>
        <v>4947.1670310450372</v>
      </c>
      <c r="F311" s="38">
        <f t="shared" si="41"/>
        <v>1.0185145113676386</v>
      </c>
      <c r="G311" s="39">
        <f t="shared" si="45"/>
        <v>-53.957629004754743</v>
      </c>
      <c r="H311" s="39">
        <f t="shared" si="42"/>
        <v>0</v>
      </c>
      <c r="I311" s="66">
        <f t="shared" si="46"/>
        <v>-53.957629004754743</v>
      </c>
      <c r="J311" s="81">
        <f t="shared" si="47"/>
        <v>-51.078641073637179</v>
      </c>
      <c r="K311" s="37">
        <f t="shared" si="43"/>
        <v>-105.03627007839192</v>
      </c>
      <c r="L311" s="37">
        <f t="shared" si="49"/>
        <v>-123401.0975338741</v>
      </c>
      <c r="M311" s="37">
        <f t="shared" si="50"/>
        <v>-240217.94966928233</v>
      </c>
      <c r="N311" s="41">
        <f>jan!M311</f>
        <v>1511398.5329040389</v>
      </c>
      <c r="O311" s="41">
        <f t="shared" si="48"/>
        <v>-1751616.4825733213</v>
      </c>
      <c r="P311" s="4"/>
      <c r="Q311" s="63"/>
      <c r="R311" s="4"/>
    </row>
    <row r="312" spans="1:18" s="34" customFormat="1" x14ac:dyDescent="0.2">
      <c r="A312" s="33">
        <v>5046</v>
      </c>
      <c r="B312" s="34" t="s">
        <v>378</v>
      </c>
      <c r="C312" s="36">
        <v>3882446</v>
      </c>
      <c r="D312" s="36">
        <f>jan!D312</f>
        <v>1193</v>
      </c>
      <c r="E312" s="37">
        <f t="shared" si="44"/>
        <v>3254.3554065381391</v>
      </c>
      <c r="F312" s="38">
        <f t="shared" si="41"/>
        <v>0.67000127262868048</v>
      </c>
      <c r="G312" s="39">
        <f t="shared" si="45"/>
        <v>961.72934569938411</v>
      </c>
      <c r="H312" s="39">
        <f t="shared" si="42"/>
        <v>391.00546726334181</v>
      </c>
      <c r="I312" s="66">
        <f t="shared" si="46"/>
        <v>1352.734812962726</v>
      </c>
      <c r="J312" s="81">
        <f t="shared" si="47"/>
        <v>-51.078641073637179</v>
      </c>
      <c r="K312" s="37">
        <f t="shared" si="43"/>
        <v>1301.6561718890889</v>
      </c>
      <c r="L312" s="37">
        <f t="shared" si="49"/>
        <v>1613812.6318645321</v>
      </c>
      <c r="M312" s="37">
        <f t="shared" si="50"/>
        <v>1552875.813063683</v>
      </c>
      <c r="N312" s="41">
        <f>jan!M312</f>
        <v>1326258.9752533967</v>
      </c>
      <c r="O312" s="41">
        <f t="shared" si="48"/>
        <v>226616.83781028632</v>
      </c>
      <c r="P312" s="4"/>
      <c r="Q312" s="63"/>
      <c r="R312" s="4"/>
    </row>
    <row r="313" spans="1:18" s="34" customFormat="1" x14ac:dyDescent="0.2">
      <c r="A313" s="33">
        <v>5047</v>
      </c>
      <c r="B313" s="34" t="s">
        <v>379</v>
      </c>
      <c r="C313" s="36">
        <v>14904124</v>
      </c>
      <c r="D313" s="36">
        <f>jan!D313</f>
        <v>3817</v>
      </c>
      <c r="E313" s="37">
        <f t="shared" si="44"/>
        <v>3904.6696358396648</v>
      </c>
      <c r="F313" s="38">
        <f t="shared" si="41"/>
        <v>0.80388688339055325</v>
      </c>
      <c r="G313" s="39">
        <f t="shared" si="45"/>
        <v>571.5408081184687</v>
      </c>
      <c r="H313" s="39">
        <f t="shared" si="42"/>
        <v>163.39548700780782</v>
      </c>
      <c r="I313" s="66">
        <f t="shared" si="46"/>
        <v>734.93629512627649</v>
      </c>
      <c r="J313" s="81">
        <f t="shared" si="47"/>
        <v>-51.078641073637179</v>
      </c>
      <c r="K313" s="37">
        <f t="shared" si="43"/>
        <v>683.8576540526393</v>
      </c>
      <c r="L313" s="37">
        <f t="shared" si="49"/>
        <v>2805251.8384969975</v>
      </c>
      <c r="M313" s="37">
        <f t="shared" si="50"/>
        <v>2610284.6655189241</v>
      </c>
      <c r="N313" s="41">
        <f>jan!M313</f>
        <v>2352206.1231284286</v>
      </c>
      <c r="O313" s="41">
        <f t="shared" si="48"/>
        <v>258078.54239049554</v>
      </c>
      <c r="P313" s="4"/>
      <c r="Q313" s="63"/>
      <c r="R313" s="4"/>
    </row>
    <row r="314" spans="1:18" s="34" customFormat="1" x14ac:dyDescent="0.2">
      <c r="A314" s="33">
        <v>5049</v>
      </c>
      <c r="B314" s="34" t="s">
        <v>380</v>
      </c>
      <c r="C314" s="36">
        <v>5964214</v>
      </c>
      <c r="D314" s="36">
        <f>jan!D314</f>
        <v>1101</v>
      </c>
      <c r="E314" s="37">
        <f t="shared" si="44"/>
        <v>5417.0881017257043</v>
      </c>
      <c r="F314" s="38">
        <f t="shared" si="41"/>
        <v>1.1152610789854644</v>
      </c>
      <c r="G314" s="39">
        <f t="shared" si="45"/>
        <v>-335.91027141315499</v>
      </c>
      <c r="H314" s="39">
        <f t="shared" si="42"/>
        <v>0</v>
      </c>
      <c r="I314" s="66">
        <f t="shared" si="46"/>
        <v>-335.91027141315499</v>
      </c>
      <c r="J314" s="81">
        <f t="shared" si="47"/>
        <v>-51.078641073637179</v>
      </c>
      <c r="K314" s="37">
        <f t="shared" si="43"/>
        <v>-386.98891248679217</v>
      </c>
      <c r="L314" s="37">
        <f t="shared" si="49"/>
        <v>-369837.20882588363</v>
      </c>
      <c r="M314" s="37">
        <f t="shared" si="50"/>
        <v>-426074.79264795821</v>
      </c>
      <c r="N314" s="41">
        <f>jan!M314</f>
        <v>-524559.43644944695</v>
      </c>
      <c r="O314" s="41">
        <f t="shared" si="48"/>
        <v>98484.643801488739</v>
      </c>
      <c r="P314" s="4"/>
      <c r="Q314" s="63"/>
      <c r="R314" s="4"/>
    </row>
    <row r="315" spans="1:18" s="34" customFormat="1" x14ac:dyDescent="0.2">
      <c r="A315" s="33">
        <v>5052</v>
      </c>
      <c r="B315" s="34" t="s">
        <v>381</v>
      </c>
      <c r="C315" s="36">
        <v>2242714</v>
      </c>
      <c r="D315" s="36">
        <f>jan!D315</f>
        <v>570</v>
      </c>
      <c r="E315" s="37">
        <f t="shared" si="44"/>
        <v>3934.5859649122808</v>
      </c>
      <c r="F315" s="38">
        <f t="shared" si="41"/>
        <v>0.81004600740963306</v>
      </c>
      <c r="G315" s="39">
        <f t="shared" si="45"/>
        <v>553.59101067489905</v>
      </c>
      <c r="H315" s="39">
        <f t="shared" si="42"/>
        <v>152.92477183239222</v>
      </c>
      <c r="I315" s="66">
        <f t="shared" si="46"/>
        <v>706.51578250729131</v>
      </c>
      <c r="J315" s="81">
        <f t="shared" si="47"/>
        <v>-51.078641073637179</v>
      </c>
      <c r="K315" s="37">
        <f t="shared" si="43"/>
        <v>655.43714143365412</v>
      </c>
      <c r="L315" s="37">
        <f t="shared" si="49"/>
        <v>402713.99602915603</v>
      </c>
      <c r="M315" s="37">
        <f t="shared" si="50"/>
        <v>373599.17061718286</v>
      </c>
      <c r="N315" s="41">
        <f>jan!M315</f>
        <v>484767.59831889038</v>
      </c>
      <c r="O315" s="41">
        <f t="shared" si="48"/>
        <v>-111168.42770170752</v>
      </c>
      <c r="P315" s="4"/>
      <c r="Q315" s="63"/>
      <c r="R315" s="4"/>
    </row>
    <row r="316" spans="1:18" s="34" customFormat="1" x14ac:dyDescent="0.2">
      <c r="A316" s="33">
        <v>5053</v>
      </c>
      <c r="B316" s="34" t="s">
        <v>382</v>
      </c>
      <c r="C316" s="36">
        <v>25625401</v>
      </c>
      <c r="D316" s="36">
        <f>jan!D316</f>
        <v>6794</v>
      </c>
      <c r="E316" s="37">
        <f t="shared" si="44"/>
        <v>3771.7693553135118</v>
      </c>
      <c r="F316" s="38">
        <f t="shared" si="41"/>
        <v>0.7765255949134745</v>
      </c>
      <c r="G316" s="39">
        <f t="shared" si="45"/>
        <v>651.28097643416049</v>
      </c>
      <c r="H316" s="39">
        <f t="shared" si="42"/>
        <v>209.91058519196136</v>
      </c>
      <c r="I316" s="66">
        <f t="shared" si="46"/>
        <v>861.19156162612182</v>
      </c>
      <c r="J316" s="81">
        <f t="shared" si="47"/>
        <v>-51.078641073637179</v>
      </c>
      <c r="K316" s="37">
        <f t="shared" si="43"/>
        <v>810.11292055248464</v>
      </c>
      <c r="L316" s="37">
        <f t="shared" si="49"/>
        <v>5850935.4696878716</v>
      </c>
      <c r="M316" s="37">
        <f t="shared" si="50"/>
        <v>5503907.1822335804</v>
      </c>
      <c r="N316" s="41">
        <f>jan!M316</f>
        <v>4801842.0408395464</v>
      </c>
      <c r="O316" s="41">
        <f t="shared" si="48"/>
        <v>702065.14139403403</v>
      </c>
      <c r="P316" s="4"/>
      <c r="Q316" s="63"/>
      <c r="R316" s="4"/>
    </row>
    <row r="317" spans="1:18" s="34" customFormat="1" x14ac:dyDescent="0.2">
      <c r="A317" s="33">
        <v>5054</v>
      </c>
      <c r="B317" s="34" t="s">
        <v>383</v>
      </c>
      <c r="C317" s="36">
        <v>35430792</v>
      </c>
      <c r="D317" s="36">
        <f>jan!D317</f>
        <v>9899</v>
      </c>
      <c r="E317" s="37">
        <f t="shared" si="44"/>
        <v>3579.2294171128397</v>
      </c>
      <c r="F317" s="38">
        <f t="shared" si="41"/>
        <v>0.73688579301380264</v>
      </c>
      <c r="G317" s="39">
        <f t="shared" si="45"/>
        <v>766.80493935456377</v>
      </c>
      <c r="H317" s="39">
        <f t="shared" si="42"/>
        <v>277.29956356219662</v>
      </c>
      <c r="I317" s="66">
        <f t="shared" si="46"/>
        <v>1044.1045029167603</v>
      </c>
      <c r="J317" s="81">
        <f t="shared" si="47"/>
        <v>-51.078641073637179</v>
      </c>
      <c r="K317" s="37">
        <f t="shared" si="43"/>
        <v>993.02586184312315</v>
      </c>
      <c r="L317" s="37">
        <f t="shared" si="49"/>
        <v>10335590.474373011</v>
      </c>
      <c r="M317" s="37">
        <f t="shared" si="50"/>
        <v>9829963.0063850768</v>
      </c>
      <c r="N317" s="41">
        <f>jan!M317</f>
        <v>8852294.197471397</v>
      </c>
      <c r="O317" s="41">
        <f t="shared" si="48"/>
        <v>977668.80891367979</v>
      </c>
      <c r="P317" s="4"/>
      <c r="Q317" s="63"/>
      <c r="R317" s="4"/>
    </row>
    <row r="318" spans="1:18" s="34" customFormat="1" x14ac:dyDescent="0.2">
      <c r="A318" s="33">
        <v>5055</v>
      </c>
      <c r="B318" s="34" t="s">
        <v>411</v>
      </c>
      <c r="C318" s="36">
        <v>24451095</v>
      </c>
      <c r="D318" s="36">
        <f>jan!D318</f>
        <v>5884</v>
      </c>
      <c r="E318" s="37">
        <f t="shared" si="44"/>
        <v>4155.5226036709719</v>
      </c>
      <c r="F318" s="38">
        <f t="shared" si="41"/>
        <v>0.85553207473996573</v>
      </c>
      <c r="G318" s="39">
        <f t="shared" si="45"/>
        <v>421.02902741968444</v>
      </c>
      <c r="H318" s="39">
        <f t="shared" si="42"/>
        <v>75.596948266850347</v>
      </c>
      <c r="I318" s="66">
        <f t="shared" si="46"/>
        <v>496.62597568653479</v>
      </c>
      <c r="J318" s="81">
        <f t="shared" si="47"/>
        <v>-51.078641073637179</v>
      </c>
      <c r="K318" s="37">
        <f t="shared" si="43"/>
        <v>445.5473346128976</v>
      </c>
      <c r="L318" s="37">
        <f t="shared" si="49"/>
        <v>2922147.2409395706</v>
      </c>
      <c r="M318" s="37">
        <f t="shared" si="50"/>
        <v>2621600.5168622895</v>
      </c>
      <c r="N318" s="41">
        <f>jan!M318</f>
        <v>2758735.6891374569</v>
      </c>
      <c r="O318" s="41">
        <f t="shared" si="48"/>
        <v>-137135.17227516742</v>
      </c>
      <c r="P318" s="4"/>
      <c r="Q318" s="63"/>
      <c r="R318" s="4"/>
    </row>
    <row r="319" spans="1:18" s="34" customFormat="1" x14ac:dyDescent="0.2">
      <c r="A319" s="33">
        <v>5056</v>
      </c>
      <c r="B319" s="34" t="s">
        <v>355</v>
      </c>
      <c r="C319" s="36">
        <v>22793074</v>
      </c>
      <c r="D319" s="36">
        <f>jan!D319</f>
        <v>5156</v>
      </c>
      <c r="E319" s="37">
        <f t="shared" si="44"/>
        <v>4420.689294026377</v>
      </c>
      <c r="F319" s="38">
        <f t="shared" si="41"/>
        <v>0.91012415145043379</v>
      </c>
      <c r="G319" s="39">
        <f t="shared" si="45"/>
        <v>261.92901320644143</v>
      </c>
      <c r="H319" s="39">
        <f t="shared" si="42"/>
        <v>0</v>
      </c>
      <c r="I319" s="66">
        <f t="shared" si="46"/>
        <v>261.92901320644143</v>
      </c>
      <c r="J319" s="81">
        <f t="shared" si="47"/>
        <v>-51.078641073637179</v>
      </c>
      <c r="K319" s="37">
        <f t="shared" si="43"/>
        <v>210.85037213280424</v>
      </c>
      <c r="L319" s="37">
        <f t="shared" si="49"/>
        <v>1350505.992092412</v>
      </c>
      <c r="M319" s="37">
        <f t="shared" si="50"/>
        <v>1087144.5187167386</v>
      </c>
      <c r="N319" s="41">
        <f>jan!M319</f>
        <v>592659.08144110104</v>
      </c>
      <c r="O319" s="41">
        <f t="shared" si="48"/>
        <v>494485.43727563752</v>
      </c>
      <c r="P319" s="4"/>
      <c r="Q319" s="63"/>
      <c r="R319" s="4"/>
    </row>
    <row r="320" spans="1:18" s="34" customFormat="1" x14ac:dyDescent="0.2">
      <c r="A320" s="33">
        <v>5057</v>
      </c>
      <c r="B320" s="34" t="s">
        <v>357</v>
      </c>
      <c r="C320" s="36">
        <v>41260763</v>
      </c>
      <c r="D320" s="36">
        <f>jan!D320</f>
        <v>10371</v>
      </c>
      <c r="E320" s="37">
        <f t="shared" si="44"/>
        <v>3978.4748818821713</v>
      </c>
      <c r="F320" s="38">
        <f t="shared" si="41"/>
        <v>0.81908178456078373</v>
      </c>
      <c r="G320" s="39">
        <f t="shared" si="45"/>
        <v>527.25766049296476</v>
      </c>
      <c r="H320" s="39">
        <f t="shared" si="42"/>
        <v>137.56365089293055</v>
      </c>
      <c r="I320" s="66">
        <f t="shared" si="46"/>
        <v>664.82131138589534</v>
      </c>
      <c r="J320" s="81">
        <f t="shared" si="47"/>
        <v>-51.078641073637179</v>
      </c>
      <c r="K320" s="37">
        <f t="shared" si="43"/>
        <v>613.74267031225816</v>
      </c>
      <c r="L320" s="37">
        <f t="shared" si="49"/>
        <v>6894861.8203831203</v>
      </c>
      <c r="M320" s="37">
        <f t="shared" si="50"/>
        <v>6365125.233808429</v>
      </c>
      <c r="N320" s="41">
        <f>jan!M320</f>
        <v>4825895.2909915997</v>
      </c>
      <c r="O320" s="41">
        <f t="shared" si="48"/>
        <v>1539229.9428168293</v>
      </c>
      <c r="P320" s="4"/>
      <c r="Q320" s="63"/>
      <c r="R320" s="4"/>
    </row>
    <row r="321" spans="1:18" s="34" customFormat="1" x14ac:dyDescent="0.2">
      <c r="A321" s="33">
        <v>5058</v>
      </c>
      <c r="B321" s="34" t="s">
        <v>358</v>
      </c>
      <c r="C321" s="36">
        <v>19079712</v>
      </c>
      <c r="D321" s="36">
        <f>jan!D321</f>
        <v>4252</v>
      </c>
      <c r="E321" s="37">
        <f t="shared" si="44"/>
        <v>4487.2323612417686</v>
      </c>
      <c r="F321" s="38">
        <f t="shared" si="41"/>
        <v>0.92382392733519336</v>
      </c>
      <c r="G321" s="39">
        <f t="shared" si="45"/>
        <v>222.00317287720645</v>
      </c>
      <c r="H321" s="39">
        <f t="shared" si="42"/>
        <v>0</v>
      </c>
      <c r="I321" s="66">
        <f t="shared" si="46"/>
        <v>222.00317287720645</v>
      </c>
      <c r="J321" s="81">
        <f t="shared" si="47"/>
        <v>-51.078641073637179</v>
      </c>
      <c r="K321" s="37">
        <f t="shared" si="43"/>
        <v>170.92453180356927</v>
      </c>
      <c r="L321" s="37">
        <f t="shared" si="49"/>
        <v>943957.49107388186</v>
      </c>
      <c r="M321" s="37">
        <f t="shared" si="50"/>
        <v>726771.10922877654</v>
      </c>
      <c r="N321" s="41">
        <f>jan!M321</f>
        <v>857226.23380286386</v>
      </c>
      <c r="O321" s="41">
        <f t="shared" si="48"/>
        <v>-130455.12457408733</v>
      </c>
      <c r="P321" s="4"/>
      <c r="Q321" s="63"/>
      <c r="R321" s="4"/>
    </row>
    <row r="322" spans="1:18" s="34" customFormat="1" x14ac:dyDescent="0.2">
      <c r="A322" s="33">
        <v>5059</v>
      </c>
      <c r="B322" s="34" t="s">
        <v>412</v>
      </c>
      <c r="C322" s="36">
        <v>69845472</v>
      </c>
      <c r="D322" s="36">
        <f>jan!D322</f>
        <v>18502</v>
      </c>
      <c r="E322" s="37">
        <f t="shared" si="44"/>
        <v>3775.0228083450438</v>
      </c>
      <c r="F322" s="38">
        <f t="shared" si="41"/>
        <v>0.77719541040663931</v>
      </c>
      <c r="G322" s="39">
        <f t="shared" si="45"/>
        <v>649.3289046152413</v>
      </c>
      <c r="H322" s="39">
        <f t="shared" si="42"/>
        <v>208.77187663092516</v>
      </c>
      <c r="I322" s="66">
        <f t="shared" si="46"/>
        <v>858.10078124616643</v>
      </c>
      <c r="J322" s="81">
        <f t="shared" si="47"/>
        <v>-51.078641073637179</v>
      </c>
      <c r="K322" s="37">
        <f t="shared" si="43"/>
        <v>807.02214017252925</v>
      </c>
      <c r="L322" s="37">
        <f t="shared" si="49"/>
        <v>15876580.654616572</v>
      </c>
      <c r="M322" s="37">
        <f t="shared" si="50"/>
        <v>14931523.637472136</v>
      </c>
      <c r="N322" s="41">
        <f>jan!M322</f>
        <v>13366958.250870366</v>
      </c>
      <c r="O322" s="41">
        <f t="shared" si="48"/>
        <v>1564565.3866017703</v>
      </c>
      <c r="P322" s="4"/>
      <c r="Q322" s="63"/>
      <c r="R322" s="4"/>
    </row>
    <row r="323" spans="1:18" s="34" customFormat="1" x14ac:dyDescent="0.2">
      <c r="A323" s="33">
        <v>5060</v>
      </c>
      <c r="B323" s="34" t="s">
        <v>413</v>
      </c>
      <c r="C323" s="36">
        <v>43553501</v>
      </c>
      <c r="D323" s="36">
        <f>jan!D323</f>
        <v>9732</v>
      </c>
      <c r="E323" s="37">
        <f t="shared" si="44"/>
        <v>4475.2878133990962</v>
      </c>
      <c r="F323" s="38">
        <f t="shared" si="41"/>
        <v>0.92136480371289742</v>
      </c>
      <c r="G323" s="39">
        <f t="shared" si="45"/>
        <v>229.16990158280987</v>
      </c>
      <c r="H323" s="39">
        <f t="shared" si="42"/>
        <v>0</v>
      </c>
      <c r="I323" s="66">
        <f t="shared" si="46"/>
        <v>229.16990158280987</v>
      </c>
      <c r="J323" s="81">
        <f t="shared" si="47"/>
        <v>-51.078641073637179</v>
      </c>
      <c r="K323" s="37">
        <f t="shared" si="43"/>
        <v>178.09126050917268</v>
      </c>
      <c r="L323" s="37">
        <f t="shared" si="49"/>
        <v>2230281.4822039055</v>
      </c>
      <c r="M323" s="37">
        <f t="shared" si="50"/>
        <v>1733184.1472752686</v>
      </c>
      <c r="N323" s="41">
        <f>jan!M323</f>
        <v>1590735.6429373156</v>
      </c>
      <c r="O323" s="41">
        <f t="shared" si="48"/>
        <v>142448.50433795294</v>
      </c>
      <c r="P323" s="4"/>
      <c r="Q323" s="63"/>
      <c r="R323" s="4"/>
    </row>
    <row r="324" spans="1:18" s="34" customFormat="1" x14ac:dyDescent="0.2">
      <c r="A324" s="33">
        <v>5061</v>
      </c>
      <c r="B324" s="34" t="s">
        <v>285</v>
      </c>
      <c r="C324" s="36">
        <v>7477264</v>
      </c>
      <c r="D324" s="36">
        <f>jan!D324</f>
        <v>1980</v>
      </c>
      <c r="E324" s="37">
        <f t="shared" si="44"/>
        <v>3776.3959595959595</v>
      </c>
      <c r="F324" s="38">
        <f t="shared" si="41"/>
        <v>0.77747811249989462</v>
      </c>
      <c r="G324" s="39">
        <f t="shared" si="45"/>
        <v>648.50501386469182</v>
      </c>
      <c r="H324" s="39">
        <f t="shared" si="42"/>
        <v>208.29127369310467</v>
      </c>
      <c r="I324" s="66">
        <f t="shared" si="46"/>
        <v>856.79628755779652</v>
      </c>
      <c r="J324" s="81">
        <f t="shared" si="47"/>
        <v>-51.078641073637179</v>
      </c>
      <c r="K324" s="37">
        <f t="shared" si="43"/>
        <v>805.71764648415933</v>
      </c>
      <c r="L324" s="37">
        <f t="shared" si="49"/>
        <v>1696456.6493644372</v>
      </c>
      <c r="M324" s="37">
        <f t="shared" si="50"/>
        <v>1595320.9400386354</v>
      </c>
      <c r="N324" s="41">
        <f>jan!M324</f>
        <v>2898208.4020550926</v>
      </c>
      <c r="O324" s="41">
        <f t="shared" si="48"/>
        <v>-1302887.4620164572</v>
      </c>
      <c r="P324" s="4"/>
      <c r="Q324" s="63"/>
      <c r="R324" s="4"/>
    </row>
    <row r="325" spans="1:18" s="34" customFormat="1" x14ac:dyDescent="0.2">
      <c r="A325" s="33">
        <v>5401</v>
      </c>
      <c r="B325" s="34" t="s">
        <v>324</v>
      </c>
      <c r="C325" s="36">
        <v>388063866</v>
      </c>
      <c r="D325" s="36">
        <f>jan!D325</f>
        <v>77544</v>
      </c>
      <c r="E325" s="37">
        <f t="shared" si="44"/>
        <v>5004.434463014547</v>
      </c>
      <c r="F325" s="38">
        <f t="shared" si="41"/>
        <v>1.0303046349118166</v>
      </c>
      <c r="G325" s="39">
        <f t="shared" si="45"/>
        <v>-88.318088186460585</v>
      </c>
      <c r="H325" s="39">
        <f t="shared" si="42"/>
        <v>0</v>
      </c>
      <c r="I325" s="66">
        <f t="shared" si="46"/>
        <v>-88.318088186460585</v>
      </c>
      <c r="J325" s="81">
        <f t="shared" si="47"/>
        <v>-51.078641073637179</v>
      </c>
      <c r="K325" s="37">
        <f t="shared" si="43"/>
        <v>-139.39672926009777</v>
      </c>
      <c r="L325" s="37">
        <f t="shared" si="49"/>
        <v>-6848537.8303308999</v>
      </c>
      <c r="M325" s="37">
        <f t="shared" si="50"/>
        <v>-10809379.973745022</v>
      </c>
      <c r="N325" s="41">
        <f>jan!M325</f>
        <v>-16009114.372058054</v>
      </c>
      <c r="O325" s="41">
        <f t="shared" si="48"/>
        <v>5199734.3983130325</v>
      </c>
      <c r="P325" s="4"/>
      <c r="Q325" s="63"/>
      <c r="R325" s="4"/>
    </row>
    <row r="326" spans="1:18" s="34" customFormat="1" x14ac:dyDescent="0.2">
      <c r="A326" s="33">
        <v>5402</v>
      </c>
      <c r="B326" s="34" t="s">
        <v>386</v>
      </c>
      <c r="C326" s="36">
        <v>106417360</v>
      </c>
      <c r="D326" s="36">
        <f>jan!D326</f>
        <v>24804</v>
      </c>
      <c r="E326" s="37">
        <f t="shared" si="44"/>
        <v>4290.3305918400256</v>
      </c>
      <c r="F326" s="38">
        <f t="shared" si="41"/>
        <v>0.88328611889025066</v>
      </c>
      <c r="G326" s="39">
        <f t="shared" si="45"/>
        <v>340.14423451825223</v>
      </c>
      <c r="H326" s="39">
        <f t="shared" si="42"/>
        <v>28.414152407681556</v>
      </c>
      <c r="I326" s="66">
        <f t="shared" si="46"/>
        <v>368.5583869259338</v>
      </c>
      <c r="J326" s="81">
        <f t="shared" si="47"/>
        <v>-51.078641073637179</v>
      </c>
      <c r="K326" s="37">
        <f t="shared" si="43"/>
        <v>317.47974585229662</v>
      </c>
      <c r="L326" s="37">
        <f t="shared" si="49"/>
        <v>9141722.2293108627</v>
      </c>
      <c r="M326" s="37">
        <f t="shared" si="50"/>
        <v>7874767.6161203654</v>
      </c>
      <c r="N326" s="41">
        <f>jan!M326</f>
        <v>4904239.0867465278</v>
      </c>
      <c r="O326" s="41">
        <f t="shared" si="48"/>
        <v>2970528.5293738376</v>
      </c>
      <c r="P326" s="4"/>
      <c r="Q326" s="63"/>
      <c r="R326" s="4"/>
    </row>
    <row r="327" spans="1:18" s="34" customFormat="1" x14ac:dyDescent="0.2">
      <c r="A327" s="33">
        <v>5403</v>
      </c>
      <c r="B327" s="34" t="s">
        <v>342</v>
      </c>
      <c r="C327" s="36">
        <v>97209239</v>
      </c>
      <c r="D327" s="36">
        <f>jan!D327</f>
        <v>21144</v>
      </c>
      <c r="E327" s="37">
        <f t="shared" si="44"/>
        <v>4597.485764283012</v>
      </c>
      <c r="F327" s="38">
        <f t="shared" si="41"/>
        <v>0.9465227143825049</v>
      </c>
      <c r="G327" s="39">
        <f t="shared" si="45"/>
        <v>155.85113105246037</v>
      </c>
      <c r="H327" s="39">
        <f t="shared" si="42"/>
        <v>0</v>
      </c>
      <c r="I327" s="66">
        <f t="shared" si="46"/>
        <v>155.85113105246037</v>
      </c>
      <c r="J327" s="81">
        <f t="shared" si="47"/>
        <v>-51.078641073637179</v>
      </c>
      <c r="K327" s="37">
        <f t="shared" si="43"/>
        <v>104.77248997882319</v>
      </c>
      <c r="L327" s="37">
        <f t="shared" si="49"/>
        <v>3295316.3149732221</v>
      </c>
      <c r="M327" s="37">
        <f t="shared" si="50"/>
        <v>2215309.5281122373</v>
      </c>
      <c r="N327" s="41">
        <f>jan!M327</f>
        <v>2934698.5850253422</v>
      </c>
      <c r="O327" s="41">
        <f t="shared" si="48"/>
        <v>-719389.05691310484</v>
      </c>
      <c r="P327" s="4"/>
      <c r="Q327" s="63"/>
      <c r="R327" s="4"/>
    </row>
    <row r="328" spans="1:18" s="34" customFormat="1" x14ac:dyDescent="0.2">
      <c r="A328" s="33">
        <v>5404</v>
      </c>
      <c r="B328" s="34" t="s">
        <v>339</v>
      </c>
      <c r="C328" s="36">
        <v>7135511</v>
      </c>
      <c r="D328" s="36">
        <f>jan!D328</f>
        <v>1897</v>
      </c>
      <c r="E328" s="37">
        <f t="shared" si="44"/>
        <v>3761.47127042699</v>
      </c>
      <c r="F328" s="38">
        <f t="shared" ref="F328:F363" si="51">IF(ISNUMBER(C328),E328/E$365,"")</f>
        <v>0.77440544234324626</v>
      </c>
      <c r="G328" s="39">
        <f t="shared" si="45"/>
        <v>657.45982736607357</v>
      </c>
      <c r="H328" s="39">
        <f t="shared" ref="H328:H363" si="52">IF(E328&gt;=E$365*0.9,0,IF(E328&lt;0.9*E$365,(E$365*0.9-E328)*0.35))</f>
        <v>213.51491490224399</v>
      </c>
      <c r="I328" s="66">
        <f t="shared" si="46"/>
        <v>870.97474226831753</v>
      </c>
      <c r="J328" s="81">
        <f t="shared" si="47"/>
        <v>-51.078641073637179</v>
      </c>
      <c r="K328" s="37">
        <f t="shared" ref="K328:K363" si="53">I328+J328</f>
        <v>819.89610119468034</v>
      </c>
      <c r="L328" s="37">
        <f t="shared" si="49"/>
        <v>1652239.0860829984</v>
      </c>
      <c r="M328" s="37">
        <f t="shared" si="50"/>
        <v>1555342.9039663086</v>
      </c>
      <c r="N328" s="41">
        <f>jan!M328</f>
        <v>1454008.78931743</v>
      </c>
      <c r="O328" s="41">
        <f t="shared" si="48"/>
        <v>101334.11464887857</v>
      </c>
      <c r="P328" s="4"/>
      <c r="Q328" s="63"/>
      <c r="R328" s="4"/>
    </row>
    <row r="329" spans="1:18" s="34" customFormat="1" x14ac:dyDescent="0.2">
      <c r="A329" s="33">
        <v>5405</v>
      </c>
      <c r="B329" s="34" t="s">
        <v>340</v>
      </c>
      <c r="C329" s="36">
        <v>24930206</v>
      </c>
      <c r="D329" s="36">
        <f>jan!D329</f>
        <v>5568</v>
      </c>
      <c r="E329" s="37">
        <f t="shared" ref="E329:E363" si="54">(C329)/D329</f>
        <v>4477.4076867816093</v>
      </c>
      <c r="F329" s="38">
        <f t="shared" si="51"/>
        <v>0.92180123971532113</v>
      </c>
      <c r="G329" s="39">
        <f t="shared" ref="G329:G363" si="55">(E$365-E329)*0.6</f>
        <v>227.89797755330201</v>
      </c>
      <c r="H329" s="39">
        <f t="shared" si="52"/>
        <v>0</v>
      </c>
      <c r="I329" s="66">
        <f t="shared" ref="I329:I363" si="56">G329+H329</f>
        <v>227.89797755330201</v>
      </c>
      <c r="J329" s="81">
        <f t="shared" ref="J329:J363" si="57">I$367</f>
        <v>-51.078641073637179</v>
      </c>
      <c r="K329" s="37">
        <f t="shared" si="53"/>
        <v>176.81933647966483</v>
      </c>
      <c r="L329" s="37">
        <f t="shared" si="49"/>
        <v>1268935.9390167857</v>
      </c>
      <c r="M329" s="37">
        <f t="shared" si="50"/>
        <v>984530.06551877374</v>
      </c>
      <c r="N329" s="41">
        <f>jan!M329</f>
        <v>494182.03147091711</v>
      </c>
      <c r="O329" s="41">
        <f t="shared" ref="O329:O363" si="58">M329-N329</f>
        <v>490348.03404785664</v>
      </c>
      <c r="P329" s="4"/>
      <c r="Q329" s="63"/>
      <c r="R329" s="4"/>
    </row>
    <row r="330" spans="1:18" s="34" customFormat="1" x14ac:dyDescent="0.2">
      <c r="A330" s="33">
        <v>5406</v>
      </c>
      <c r="B330" s="34" t="s">
        <v>341</v>
      </c>
      <c r="C330" s="36">
        <v>57517890</v>
      </c>
      <c r="D330" s="36">
        <f>jan!D330</f>
        <v>11274</v>
      </c>
      <c r="E330" s="37">
        <f t="shared" si="54"/>
        <v>5101.8174560936668</v>
      </c>
      <c r="F330" s="38">
        <f t="shared" si="51"/>
        <v>1.0503536833852305</v>
      </c>
      <c r="G330" s="39">
        <f t="shared" si="55"/>
        <v>-146.74788403393248</v>
      </c>
      <c r="H330" s="39">
        <f t="shared" si="52"/>
        <v>0</v>
      </c>
      <c r="I330" s="66">
        <f t="shared" si="56"/>
        <v>-146.74788403393248</v>
      </c>
      <c r="J330" s="81">
        <f t="shared" si="57"/>
        <v>-51.078641073637179</v>
      </c>
      <c r="K330" s="37">
        <f t="shared" si="53"/>
        <v>-197.82652510756967</v>
      </c>
      <c r="L330" s="37">
        <f t="shared" ref="L330:L363" si="59">(I330*D330)</f>
        <v>-1654435.6445985548</v>
      </c>
      <c r="M330" s="37">
        <f t="shared" ref="M330:M363" si="60">(K330*D330)</f>
        <v>-2230296.2440627404</v>
      </c>
      <c r="N330" s="41">
        <f>jan!M330</f>
        <v>-2116602.6974850716</v>
      </c>
      <c r="O330" s="41">
        <f t="shared" si="58"/>
        <v>-113693.54657766875</v>
      </c>
      <c r="P330" s="4"/>
      <c r="Q330" s="63"/>
      <c r="R330" s="4"/>
    </row>
    <row r="331" spans="1:18" s="34" customFormat="1" x14ac:dyDescent="0.2">
      <c r="A331" s="33">
        <v>5411</v>
      </c>
      <c r="B331" s="34" t="s">
        <v>325</v>
      </c>
      <c r="C331" s="36">
        <v>10057180</v>
      </c>
      <c r="D331" s="36">
        <f>jan!D331</f>
        <v>2789</v>
      </c>
      <c r="E331" s="37">
        <f t="shared" si="54"/>
        <v>3606.0164933667979</v>
      </c>
      <c r="F331" s="38">
        <f t="shared" si="51"/>
        <v>0.74240067167275192</v>
      </c>
      <c r="G331" s="39">
        <f t="shared" si="55"/>
        <v>750.73269360218876</v>
      </c>
      <c r="H331" s="39">
        <f t="shared" si="52"/>
        <v>267.92408687331124</v>
      </c>
      <c r="I331" s="66">
        <f t="shared" si="56"/>
        <v>1018.6567804755</v>
      </c>
      <c r="J331" s="81">
        <f t="shared" si="57"/>
        <v>-51.078641073637179</v>
      </c>
      <c r="K331" s="37">
        <f t="shared" si="53"/>
        <v>967.57813940186281</v>
      </c>
      <c r="L331" s="37">
        <f t="shared" si="59"/>
        <v>2841033.7607461694</v>
      </c>
      <c r="M331" s="37">
        <f t="shared" si="60"/>
        <v>2698575.4307917953</v>
      </c>
      <c r="N331" s="41">
        <f>jan!M331</f>
        <v>2186734.3105462897</v>
      </c>
      <c r="O331" s="41">
        <f t="shared" si="58"/>
        <v>511841.12024550559</v>
      </c>
      <c r="P331" s="4"/>
      <c r="Q331" s="63"/>
      <c r="R331" s="4"/>
    </row>
    <row r="332" spans="1:18" s="34" customFormat="1" x14ac:dyDescent="0.2">
      <c r="A332" s="33">
        <v>5412</v>
      </c>
      <c r="B332" s="34" t="s">
        <v>313</v>
      </c>
      <c r="C332" s="36">
        <v>15746652</v>
      </c>
      <c r="D332" s="36">
        <f>jan!D332</f>
        <v>4201</v>
      </c>
      <c r="E332" s="37">
        <f t="shared" si="54"/>
        <v>3748.3104022851703</v>
      </c>
      <c r="F332" s="38">
        <f t="shared" si="51"/>
        <v>0.77169590472292304</v>
      </c>
      <c r="G332" s="39">
        <f t="shared" si="55"/>
        <v>665.3563482511654</v>
      </c>
      <c r="H332" s="39">
        <f t="shared" si="52"/>
        <v>218.12121875188089</v>
      </c>
      <c r="I332" s="66">
        <f t="shared" si="56"/>
        <v>883.47756700304626</v>
      </c>
      <c r="J332" s="81">
        <f t="shared" si="57"/>
        <v>-51.078641073637179</v>
      </c>
      <c r="K332" s="37">
        <f t="shared" si="53"/>
        <v>832.39892592940907</v>
      </c>
      <c r="L332" s="37">
        <f t="shared" si="59"/>
        <v>3711489.2589797974</v>
      </c>
      <c r="M332" s="37">
        <f t="shared" si="60"/>
        <v>3496907.8878294476</v>
      </c>
      <c r="N332" s="41">
        <f>jan!M332</f>
        <v>2987454.1898906282</v>
      </c>
      <c r="O332" s="41">
        <f t="shared" si="58"/>
        <v>509453.69793881942</v>
      </c>
      <c r="P332" s="4"/>
      <c r="Q332" s="63"/>
      <c r="R332" s="4"/>
    </row>
    <row r="333" spans="1:18" s="34" customFormat="1" x14ac:dyDescent="0.2">
      <c r="A333" s="33">
        <v>5413</v>
      </c>
      <c r="B333" s="34" t="s">
        <v>326</v>
      </c>
      <c r="C333" s="36">
        <v>5555083</v>
      </c>
      <c r="D333" s="36">
        <f>jan!D333</f>
        <v>1289</v>
      </c>
      <c r="E333" s="37">
        <f t="shared" si="54"/>
        <v>4309.6066718386346</v>
      </c>
      <c r="F333" s="38">
        <f t="shared" si="51"/>
        <v>0.88725464614588279</v>
      </c>
      <c r="G333" s="39">
        <f t="shared" si="55"/>
        <v>328.5785865190868</v>
      </c>
      <c r="H333" s="39">
        <f t="shared" si="52"/>
        <v>21.667524408168401</v>
      </c>
      <c r="I333" s="66">
        <f t="shared" si="56"/>
        <v>350.24611092725519</v>
      </c>
      <c r="J333" s="81">
        <f t="shared" si="57"/>
        <v>-51.078641073637179</v>
      </c>
      <c r="K333" s="37">
        <f t="shared" si="53"/>
        <v>299.167469853618</v>
      </c>
      <c r="L333" s="37">
        <f t="shared" si="59"/>
        <v>451467.23698523192</v>
      </c>
      <c r="M333" s="37">
        <f t="shared" si="60"/>
        <v>385626.86864131363</v>
      </c>
      <c r="N333" s="41">
        <f>jan!M333</f>
        <v>440295.90444394702</v>
      </c>
      <c r="O333" s="41">
        <f t="shared" si="58"/>
        <v>-54669.035802633385</v>
      </c>
      <c r="P333" s="4"/>
      <c r="Q333" s="63"/>
      <c r="R333" s="4"/>
    </row>
    <row r="334" spans="1:18" s="34" customFormat="1" x14ac:dyDescent="0.2">
      <c r="A334" s="33">
        <v>5414</v>
      </c>
      <c r="B334" s="34" t="s">
        <v>327</v>
      </c>
      <c r="C334" s="36">
        <v>4625346</v>
      </c>
      <c r="D334" s="36">
        <f>jan!D334</f>
        <v>1070</v>
      </c>
      <c r="E334" s="37">
        <f t="shared" si="54"/>
        <v>4322.7532710280375</v>
      </c>
      <c r="F334" s="38">
        <f t="shared" si="51"/>
        <v>0.88996124609804017</v>
      </c>
      <c r="G334" s="39">
        <f t="shared" si="55"/>
        <v>320.69062700544509</v>
      </c>
      <c r="H334" s="39">
        <f t="shared" si="52"/>
        <v>17.066214691877391</v>
      </c>
      <c r="I334" s="66">
        <f t="shared" si="56"/>
        <v>337.7568416973225</v>
      </c>
      <c r="J334" s="81">
        <f t="shared" si="57"/>
        <v>-51.078641073637179</v>
      </c>
      <c r="K334" s="37">
        <f t="shared" si="53"/>
        <v>286.67820062368531</v>
      </c>
      <c r="L334" s="37">
        <f t="shared" si="59"/>
        <v>361399.82061613508</v>
      </c>
      <c r="M334" s="37">
        <f t="shared" si="60"/>
        <v>306745.67466734326</v>
      </c>
      <c r="N334" s="41">
        <f>jan!M334</f>
        <v>146131.6488638439</v>
      </c>
      <c r="O334" s="41">
        <f t="shared" si="58"/>
        <v>160614.02580349936</v>
      </c>
      <c r="P334" s="4"/>
      <c r="Q334" s="63"/>
      <c r="R334" s="4"/>
    </row>
    <row r="335" spans="1:18" s="34" customFormat="1" x14ac:dyDescent="0.2">
      <c r="A335" s="33">
        <v>5415</v>
      </c>
      <c r="B335" s="34" t="s">
        <v>387</v>
      </c>
      <c r="C335" s="36">
        <v>3795959</v>
      </c>
      <c r="D335" s="36">
        <f>jan!D335</f>
        <v>970</v>
      </c>
      <c r="E335" s="37">
        <f t="shared" si="54"/>
        <v>3913.359793814433</v>
      </c>
      <c r="F335" s="38">
        <f t="shared" si="51"/>
        <v>0.80567599864537198</v>
      </c>
      <c r="G335" s="39">
        <f t="shared" si="55"/>
        <v>566.3267133336077</v>
      </c>
      <c r="H335" s="39">
        <f t="shared" si="52"/>
        <v>160.35393171663895</v>
      </c>
      <c r="I335" s="66">
        <f t="shared" si="56"/>
        <v>726.68064505024665</v>
      </c>
      <c r="J335" s="81">
        <f t="shared" si="57"/>
        <v>-51.078641073637179</v>
      </c>
      <c r="K335" s="37">
        <f t="shared" si="53"/>
        <v>675.60200397660947</v>
      </c>
      <c r="L335" s="37">
        <f t="shared" si="59"/>
        <v>704880.22569873929</v>
      </c>
      <c r="M335" s="37">
        <f t="shared" si="60"/>
        <v>655333.94385731115</v>
      </c>
      <c r="N335" s="41">
        <f>jan!M335</f>
        <v>599967.81994618208</v>
      </c>
      <c r="O335" s="41">
        <f t="shared" si="58"/>
        <v>55366.123911129078</v>
      </c>
      <c r="P335" s="4"/>
      <c r="Q335" s="63"/>
      <c r="R335" s="4"/>
    </row>
    <row r="336" spans="1:18" s="34" customFormat="1" x14ac:dyDescent="0.2">
      <c r="A336" s="33">
        <v>5416</v>
      </c>
      <c r="B336" s="34" t="s">
        <v>328</v>
      </c>
      <c r="C336" s="36">
        <v>25189225</v>
      </c>
      <c r="D336" s="36">
        <f>jan!D336</f>
        <v>3993</v>
      </c>
      <c r="E336" s="37">
        <f t="shared" si="54"/>
        <v>6308.3458552466818</v>
      </c>
      <c r="F336" s="38">
        <f t="shared" si="51"/>
        <v>1.298751741345066</v>
      </c>
      <c r="G336" s="39">
        <f t="shared" si="55"/>
        <v>-870.66492352574153</v>
      </c>
      <c r="H336" s="39">
        <f t="shared" si="52"/>
        <v>0</v>
      </c>
      <c r="I336" s="66">
        <f t="shared" si="56"/>
        <v>-870.66492352574153</v>
      </c>
      <c r="J336" s="81">
        <f t="shared" si="57"/>
        <v>-51.078641073637179</v>
      </c>
      <c r="K336" s="37">
        <f t="shared" si="53"/>
        <v>-921.74356459937871</v>
      </c>
      <c r="L336" s="37">
        <f t="shared" si="59"/>
        <v>-3476565.039638286</v>
      </c>
      <c r="M336" s="37">
        <f t="shared" si="60"/>
        <v>-3680522.0534453192</v>
      </c>
      <c r="N336" s="41">
        <f>jan!M336</f>
        <v>-408735.11148287141</v>
      </c>
      <c r="O336" s="41">
        <f t="shared" si="58"/>
        <v>-3271786.9419624479</v>
      </c>
      <c r="P336" s="4"/>
      <c r="Q336" s="63"/>
      <c r="R336" s="4"/>
    </row>
    <row r="337" spans="1:18" s="34" customFormat="1" x14ac:dyDescent="0.2">
      <c r="A337" s="33">
        <v>5417</v>
      </c>
      <c r="B337" s="34" t="s">
        <v>329</v>
      </c>
      <c r="C337" s="36">
        <v>8259199</v>
      </c>
      <c r="D337" s="36">
        <f>jan!D337</f>
        <v>2087</v>
      </c>
      <c r="E337" s="37">
        <f t="shared" si="54"/>
        <v>3957.4504072831814</v>
      </c>
      <c r="F337" s="38">
        <f t="shared" si="51"/>
        <v>0.81475330073588481</v>
      </c>
      <c r="G337" s="39">
        <f t="shared" si="55"/>
        <v>539.87234525235874</v>
      </c>
      <c r="H337" s="39">
        <f t="shared" si="52"/>
        <v>144.92221700257699</v>
      </c>
      <c r="I337" s="66">
        <f t="shared" si="56"/>
        <v>684.79456225493573</v>
      </c>
      <c r="J337" s="81">
        <f t="shared" si="57"/>
        <v>-51.078641073637179</v>
      </c>
      <c r="K337" s="37">
        <f t="shared" si="53"/>
        <v>633.71592118129854</v>
      </c>
      <c r="L337" s="37">
        <f t="shared" si="59"/>
        <v>1429166.2514260509</v>
      </c>
      <c r="M337" s="37">
        <f t="shared" si="60"/>
        <v>1322565.12750537</v>
      </c>
      <c r="N337" s="41">
        <f>jan!M337</f>
        <v>1143653.8220903932</v>
      </c>
      <c r="O337" s="41">
        <f t="shared" si="58"/>
        <v>178911.30541497678</v>
      </c>
      <c r="P337" s="4"/>
      <c r="Q337" s="63"/>
      <c r="R337" s="4"/>
    </row>
    <row r="338" spans="1:18" s="34" customFormat="1" x14ac:dyDescent="0.2">
      <c r="A338" s="33">
        <v>5418</v>
      </c>
      <c r="B338" s="34" t="s">
        <v>330</v>
      </c>
      <c r="C338" s="36">
        <v>33175524</v>
      </c>
      <c r="D338" s="36">
        <f>jan!D338</f>
        <v>6599</v>
      </c>
      <c r="E338" s="37">
        <f t="shared" si="54"/>
        <v>5027.3562661009246</v>
      </c>
      <c r="F338" s="38">
        <f t="shared" si="51"/>
        <v>1.0350237375666658</v>
      </c>
      <c r="G338" s="39">
        <f t="shared" si="55"/>
        <v>-102.07117003828716</v>
      </c>
      <c r="H338" s="39">
        <f t="shared" si="52"/>
        <v>0</v>
      </c>
      <c r="I338" s="66">
        <f t="shared" si="56"/>
        <v>-102.07117003828716</v>
      </c>
      <c r="J338" s="81">
        <f t="shared" si="57"/>
        <v>-51.078641073637179</v>
      </c>
      <c r="K338" s="37">
        <f t="shared" si="53"/>
        <v>-153.14981111192435</v>
      </c>
      <c r="L338" s="37">
        <f t="shared" si="59"/>
        <v>-673567.65108265704</v>
      </c>
      <c r="M338" s="37">
        <f t="shared" si="60"/>
        <v>-1010635.6035275888</v>
      </c>
      <c r="N338" s="41">
        <f>jan!M338</f>
        <v>-284210.70910980791</v>
      </c>
      <c r="O338" s="41">
        <f t="shared" si="58"/>
        <v>-726424.89441778092</v>
      </c>
      <c r="P338" s="4"/>
      <c r="Q338" s="63"/>
      <c r="R338" s="4"/>
    </row>
    <row r="339" spans="1:18" s="34" customFormat="1" x14ac:dyDescent="0.2">
      <c r="A339" s="33">
        <v>5419</v>
      </c>
      <c r="B339" s="34" t="s">
        <v>331</v>
      </c>
      <c r="C339" s="36">
        <v>15125245</v>
      </c>
      <c r="D339" s="36">
        <f>jan!D339</f>
        <v>3414</v>
      </c>
      <c r="E339" s="37">
        <f t="shared" si="54"/>
        <v>4430.3588166373756</v>
      </c>
      <c r="F339" s="38">
        <f t="shared" si="51"/>
        <v>0.91211489666592727</v>
      </c>
      <c r="G339" s="39">
        <f t="shared" si="55"/>
        <v>256.12729963984219</v>
      </c>
      <c r="H339" s="39">
        <f t="shared" si="52"/>
        <v>0</v>
      </c>
      <c r="I339" s="66">
        <f t="shared" si="56"/>
        <v>256.12729963984219</v>
      </c>
      <c r="J339" s="81">
        <f t="shared" si="57"/>
        <v>-51.078641073637179</v>
      </c>
      <c r="K339" s="37">
        <f t="shared" si="53"/>
        <v>205.04865856620501</v>
      </c>
      <c r="L339" s="37">
        <f t="shared" si="59"/>
        <v>874418.60097042122</v>
      </c>
      <c r="M339" s="37">
        <f t="shared" si="60"/>
        <v>700036.12034502393</v>
      </c>
      <c r="N339" s="41">
        <f>jan!M339</f>
        <v>497164.75291697436</v>
      </c>
      <c r="O339" s="41">
        <f t="shared" si="58"/>
        <v>202871.36742804956</v>
      </c>
      <c r="P339" s="4"/>
      <c r="Q339" s="63"/>
      <c r="R339" s="4"/>
    </row>
    <row r="340" spans="1:18" s="34" customFormat="1" x14ac:dyDescent="0.2">
      <c r="A340" s="33">
        <v>5420</v>
      </c>
      <c r="B340" s="34" t="s">
        <v>332</v>
      </c>
      <c r="C340" s="36">
        <v>4120446</v>
      </c>
      <c r="D340" s="36">
        <f>jan!D340</f>
        <v>1068</v>
      </c>
      <c r="E340" s="37">
        <f t="shared" si="54"/>
        <v>3858.0955056179773</v>
      </c>
      <c r="F340" s="38">
        <f t="shared" si="51"/>
        <v>0.79429827900597594</v>
      </c>
      <c r="G340" s="39">
        <f t="shared" si="55"/>
        <v>599.48528625148117</v>
      </c>
      <c r="H340" s="39">
        <f t="shared" si="52"/>
        <v>179.69643258539844</v>
      </c>
      <c r="I340" s="66">
        <f t="shared" si="56"/>
        <v>779.18171883687955</v>
      </c>
      <c r="J340" s="81">
        <f t="shared" si="57"/>
        <v>-51.078641073637179</v>
      </c>
      <c r="K340" s="37">
        <f t="shared" si="53"/>
        <v>728.10307776324237</v>
      </c>
      <c r="L340" s="37">
        <f t="shared" si="59"/>
        <v>832166.07571778737</v>
      </c>
      <c r="M340" s="37">
        <f t="shared" si="60"/>
        <v>777614.08705114282</v>
      </c>
      <c r="N340" s="41">
        <f>jan!M340</f>
        <v>638521.97474486835</v>
      </c>
      <c r="O340" s="41">
        <f t="shared" si="58"/>
        <v>139092.11230627447</v>
      </c>
      <c r="P340" s="4"/>
      <c r="Q340" s="63"/>
      <c r="R340" s="4"/>
    </row>
    <row r="341" spans="1:18" s="34" customFormat="1" x14ac:dyDescent="0.2">
      <c r="A341" s="33">
        <v>5421</v>
      </c>
      <c r="B341" s="34" t="s">
        <v>414</v>
      </c>
      <c r="C341" s="36">
        <v>65864413</v>
      </c>
      <c r="D341" s="36">
        <f>jan!D341</f>
        <v>14738</v>
      </c>
      <c r="E341" s="37">
        <f t="shared" si="54"/>
        <v>4469.0197448771878</v>
      </c>
      <c r="F341" s="38">
        <f t="shared" si="51"/>
        <v>0.92007434420187872</v>
      </c>
      <c r="G341" s="39">
        <f t="shared" si="55"/>
        <v>232.9307426959549</v>
      </c>
      <c r="H341" s="39">
        <f t="shared" si="52"/>
        <v>0</v>
      </c>
      <c r="I341" s="66">
        <f t="shared" si="56"/>
        <v>232.9307426959549</v>
      </c>
      <c r="J341" s="81">
        <f t="shared" si="57"/>
        <v>-51.078641073637179</v>
      </c>
      <c r="K341" s="37">
        <f t="shared" si="53"/>
        <v>181.85210162231772</v>
      </c>
      <c r="L341" s="37">
        <f t="shared" si="59"/>
        <v>3432933.2858529836</v>
      </c>
      <c r="M341" s="37">
        <f t="shared" si="60"/>
        <v>2680136.2737097186</v>
      </c>
      <c r="N341" s="41">
        <f>jan!M341</f>
        <v>1790356.2726685295</v>
      </c>
      <c r="O341" s="41">
        <f t="shared" si="58"/>
        <v>889780.00104118907</v>
      </c>
      <c r="P341" s="4"/>
      <c r="Q341" s="63"/>
      <c r="R341" s="4"/>
    </row>
    <row r="342" spans="1:18" s="34" customFormat="1" x14ac:dyDescent="0.2">
      <c r="A342" s="33">
        <v>5422</v>
      </c>
      <c r="B342" s="34" t="s">
        <v>333</v>
      </c>
      <c r="C342" s="36">
        <v>20775133</v>
      </c>
      <c r="D342" s="36">
        <f>jan!D342</f>
        <v>5576</v>
      </c>
      <c r="E342" s="37">
        <f t="shared" si="54"/>
        <v>3725.8129483500716</v>
      </c>
      <c r="F342" s="38">
        <f t="shared" si="51"/>
        <v>0.76706416636480201</v>
      </c>
      <c r="G342" s="39">
        <f t="shared" si="55"/>
        <v>678.85482061222467</v>
      </c>
      <c r="H342" s="39">
        <f t="shared" si="52"/>
        <v>225.99532762916544</v>
      </c>
      <c r="I342" s="66">
        <f t="shared" si="56"/>
        <v>904.85014824139012</v>
      </c>
      <c r="J342" s="81">
        <f t="shared" si="57"/>
        <v>-51.078641073637179</v>
      </c>
      <c r="K342" s="37">
        <f t="shared" si="53"/>
        <v>853.77150716775293</v>
      </c>
      <c r="L342" s="37">
        <f t="shared" si="59"/>
        <v>5045444.426593991</v>
      </c>
      <c r="M342" s="37">
        <f t="shared" si="60"/>
        <v>4760629.9239673903</v>
      </c>
      <c r="N342" s="41">
        <f>jan!M342</f>
        <v>4955721.6954844436</v>
      </c>
      <c r="O342" s="41">
        <f t="shared" si="58"/>
        <v>-195091.77151705325</v>
      </c>
      <c r="P342" s="4"/>
      <c r="Q342" s="63"/>
      <c r="R342" s="4"/>
    </row>
    <row r="343" spans="1:18" s="34" customFormat="1" x14ac:dyDescent="0.2">
      <c r="A343" s="33">
        <v>5423</v>
      </c>
      <c r="B343" s="34" t="s">
        <v>334</v>
      </c>
      <c r="C343" s="36">
        <v>8393181</v>
      </c>
      <c r="D343" s="36">
        <f>jan!D343</f>
        <v>2179</v>
      </c>
      <c r="E343" s="37">
        <f t="shared" si="54"/>
        <v>3851.8499311610831</v>
      </c>
      <c r="F343" s="38">
        <f t="shared" si="51"/>
        <v>0.79301245053560998</v>
      </c>
      <c r="G343" s="39">
        <f t="shared" si="55"/>
        <v>603.23263092561774</v>
      </c>
      <c r="H343" s="39">
        <f t="shared" si="52"/>
        <v>181.88238364531142</v>
      </c>
      <c r="I343" s="66">
        <f t="shared" si="56"/>
        <v>785.11501457092913</v>
      </c>
      <c r="J343" s="81">
        <f t="shared" si="57"/>
        <v>-51.078641073637179</v>
      </c>
      <c r="K343" s="37">
        <f t="shared" si="53"/>
        <v>734.03637349729195</v>
      </c>
      <c r="L343" s="37">
        <f t="shared" si="59"/>
        <v>1710765.6167500545</v>
      </c>
      <c r="M343" s="37">
        <f t="shared" si="60"/>
        <v>1599465.2578505992</v>
      </c>
      <c r="N343" s="41">
        <f>jan!M343</f>
        <v>1290257.1000646707</v>
      </c>
      <c r="O343" s="41">
        <f t="shared" si="58"/>
        <v>309208.15778592858</v>
      </c>
      <c r="P343" s="4"/>
      <c r="Q343" s="63"/>
      <c r="R343" s="4"/>
    </row>
    <row r="344" spans="1:18" s="34" customFormat="1" x14ac:dyDescent="0.2">
      <c r="A344" s="33">
        <v>5424</v>
      </c>
      <c r="B344" s="34" t="s">
        <v>335</v>
      </c>
      <c r="C344" s="36">
        <v>10100799</v>
      </c>
      <c r="D344" s="36">
        <f>jan!D344</f>
        <v>2729</v>
      </c>
      <c r="E344" s="37">
        <f t="shared" si="54"/>
        <v>3701.2821546353975</v>
      </c>
      <c r="F344" s="38">
        <f t="shared" si="51"/>
        <v>0.76201380739835256</v>
      </c>
      <c r="G344" s="39">
        <f t="shared" si="55"/>
        <v>693.57329684102899</v>
      </c>
      <c r="H344" s="39">
        <f t="shared" si="52"/>
        <v>234.58110542930135</v>
      </c>
      <c r="I344" s="66">
        <f t="shared" si="56"/>
        <v>928.15440227033037</v>
      </c>
      <c r="J344" s="81">
        <f t="shared" si="57"/>
        <v>-51.078641073637179</v>
      </c>
      <c r="K344" s="37">
        <f t="shared" si="53"/>
        <v>877.07576119669318</v>
      </c>
      <c r="L344" s="37">
        <f t="shared" si="59"/>
        <v>2532933.3637957317</v>
      </c>
      <c r="M344" s="37">
        <f t="shared" si="60"/>
        <v>2393539.7523057759</v>
      </c>
      <c r="N344" s="41">
        <f>jan!M344</f>
        <v>2126594.7423021961</v>
      </c>
      <c r="O344" s="41">
        <f t="shared" si="58"/>
        <v>266945.01000357978</v>
      </c>
      <c r="P344" s="4"/>
      <c r="Q344" s="63"/>
      <c r="R344" s="4"/>
    </row>
    <row r="345" spans="1:18" s="34" customFormat="1" x14ac:dyDescent="0.2">
      <c r="A345" s="33">
        <v>5425</v>
      </c>
      <c r="B345" s="34" t="s">
        <v>415</v>
      </c>
      <c r="C345" s="36">
        <v>9097837</v>
      </c>
      <c r="D345" s="36">
        <f>jan!D345</f>
        <v>1836</v>
      </c>
      <c r="E345" s="37">
        <f t="shared" si="54"/>
        <v>4955.248910675381</v>
      </c>
      <c r="F345" s="38">
        <f t="shared" si="51"/>
        <v>1.0201783952896846</v>
      </c>
      <c r="G345" s="39">
        <f t="shared" si="55"/>
        <v>-58.806756782961017</v>
      </c>
      <c r="H345" s="39">
        <f t="shared" si="52"/>
        <v>0</v>
      </c>
      <c r="I345" s="66">
        <f t="shared" si="56"/>
        <v>-58.806756782961017</v>
      </c>
      <c r="J345" s="81">
        <f t="shared" si="57"/>
        <v>-51.078641073637179</v>
      </c>
      <c r="K345" s="37">
        <f t="shared" si="53"/>
        <v>-109.88539785659819</v>
      </c>
      <c r="L345" s="37">
        <f t="shared" si="59"/>
        <v>-107969.20545351642</v>
      </c>
      <c r="M345" s="37">
        <f t="shared" si="60"/>
        <v>-201749.59046471427</v>
      </c>
      <c r="N345" s="41">
        <f>jan!M345</f>
        <v>1238361.8082692681</v>
      </c>
      <c r="O345" s="41">
        <f t="shared" si="58"/>
        <v>-1440111.3987339824</v>
      </c>
      <c r="P345" s="4"/>
      <c r="Q345" s="63"/>
      <c r="R345" s="4"/>
    </row>
    <row r="346" spans="1:18" s="34" customFormat="1" x14ac:dyDescent="0.2">
      <c r="A346" s="33">
        <v>5426</v>
      </c>
      <c r="B346" s="34" t="s">
        <v>416</v>
      </c>
      <c r="C346" s="36">
        <v>10433535</v>
      </c>
      <c r="D346" s="36">
        <f>jan!D346</f>
        <v>2012</v>
      </c>
      <c r="E346" s="37">
        <f t="shared" si="54"/>
        <v>5185.653578528827</v>
      </c>
      <c r="F346" s="38">
        <f t="shared" si="51"/>
        <v>1.067613724685871</v>
      </c>
      <c r="G346" s="39">
        <f t="shared" si="55"/>
        <v>-197.04955749502861</v>
      </c>
      <c r="H346" s="39">
        <f t="shared" si="52"/>
        <v>0</v>
      </c>
      <c r="I346" s="66">
        <f t="shared" si="56"/>
        <v>-197.04955749502861</v>
      </c>
      <c r="J346" s="81">
        <f t="shared" si="57"/>
        <v>-51.078641073637179</v>
      </c>
      <c r="K346" s="37">
        <f t="shared" si="53"/>
        <v>-248.12819856866579</v>
      </c>
      <c r="L346" s="37">
        <f t="shared" si="59"/>
        <v>-396463.70967999758</v>
      </c>
      <c r="M346" s="37">
        <f t="shared" si="60"/>
        <v>-499233.93552015559</v>
      </c>
      <c r="N346" s="41">
        <f>jan!M346</f>
        <v>1861186.9117852759</v>
      </c>
      <c r="O346" s="41">
        <f t="shared" si="58"/>
        <v>-2360420.8473054315</v>
      </c>
      <c r="P346" s="4"/>
      <c r="Q346" s="63"/>
      <c r="R346" s="4"/>
    </row>
    <row r="347" spans="1:18" s="34" customFormat="1" x14ac:dyDescent="0.2">
      <c r="A347" s="33">
        <v>5427</v>
      </c>
      <c r="B347" s="34" t="s">
        <v>336</v>
      </c>
      <c r="C347" s="36">
        <v>12171325</v>
      </c>
      <c r="D347" s="36">
        <f>jan!D347</f>
        <v>2804</v>
      </c>
      <c r="E347" s="37">
        <f t="shared" si="54"/>
        <v>4340.7007845934377</v>
      </c>
      <c r="F347" s="38">
        <f t="shared" si="51"/>
        <v>0.89365625030845308</v>
      </c>
      <c r="G347" s="39">
        <f t="shared" si="55"/>
        <v>309.92211886620498</v>
      </c>
      <c r="H347" s="39">
        <f t="shared" si="52"/>
        <v>10.784584943987328</v>
      </c>
      <c r="I347" s="66">
        <f t="shared" si="56"/>
        <v>320.70670381019232</v>
      </c>
      <c r="J347" s="81">
        <f t="shared" si="57"/>
        <v>-51.078641073637179</v>
      </c>
      <c r="K347" s="37">
        <f t="shared" si="53"/>
        <v>269.62806273655514</v>
      </c>
      <c r="L347" s="37">
        <f t="shared" si="59"/>
        <v>899261.5974837793</v>
      </c>
      <c r="M347" s="37">
        <f t="shared" si="60"/>
        <v>756037.08791330061</v>
      </c>
      <c r="N347" s="41">
        <f>jan!M347</f>
        <v>502057.50263011036</v>
      </c>
      <c r="O347" s="41">
        <f t="shared" si="58"/>
        <v>253979.58528319024</v>
      </c>
      <c r="P347" s="4"/>
      <c r="Q347" s="63"/>
      <c r="R347" s="4"/>
    </row>
    <row r="348" spans="1:18" s="34" customFormat="1" x14ac:dyDescent="0.2">
      <c r="A348" s="33">
        <v>5428</v>
      </c>
      <c r="B348" s="34" t="s">
        <v>337</v>
      </c>
      <c r="C348" s="36">
        <v>19717036</v>
      </c>
      <c r="D348" s="36">
        <f>jan!D348</f>
        <v>4746</v>
      </c>
      <c r="E348" s="37">
        <f t="shared" si="54"/>
        <v>4154.4534344711337</v>
      </c>
      <c r="F348" s="38">
        <f t="shared" si="51"/>
        <v>0.85531195596525911</v>
      </c>
      <c r="G348" s="39">
        <f t="shared" si="55"/>
        <v>421.67052893958731</v>
      </c>
      <c r="H348" s="39">
        <f t="shared" si="52"/>
        <v>75.9711574867937</v>
      </c>
      <c r="I348" s="66">
        <f t="shared" si="56"/>
        <v>497.641686426381</v>
      </c>
      <c r="J348" s="81">
        <f t="shared" si="57"/>
        <v>-51.078641073637179</v>
      </c>
      <c r="K348" s="37">
        <f t="shared" si="53"/>
        <v>446.56304535274381</v>
      </c>
      <c r="L348" s="37">
        <f t="shared" si="59"/>
        <v>2361807.443779604</v>
      </c>
      <c r="M348" s="37">
        <f t="shared" si="60"/>
        <v>2119388.213244122</v>
      </c>
      <c r="N348" s="41">
        <f>jan!M348</f>
        <v>1732583.3681078141</v>
      </c>
      <c r="O348" s="41">
        <f t="shared" si="58"/>
        <v>386804.84513630788</v>
      </c>
      <c r="P348" s="4"/>
      <c r="Q348" s="63"/>
      <c r="R348" s="4"/>
    </row>
    <row r="349" spans="1:18" s="34" customFormat="1" x14ac:dyDescent="0.2">
      <c r="A349" s="33">
        <v>5429</v>
      </c>
      <c r="B349" s="34" t="s">
        <v>338</v>
      </c>
      <c r="C349" s="36">
        <v>5455887</v>
      </c>
      <c r="D349" s="36">
        <f>jan!D349</f>
        <v>1159</v>
      </c>
      <c r="E349" s="37">
        <f t="shared" si="54"/>
        <v>4707.4089732528046</v>
      </c>
      <c r="F349" s="38">
        <f t="shared" si="51"/>
        <v>0.96915352162415591</v>
      </c>
      <c r="G349" s="39">
        <f t="shared" si="55"/>
        <v>89.897205670584839</v>
      </c>
      <c r="H349" s="39">
        <f t="shared" si="52"/>
        <v>0</v>
      </c>
      <c r="I349" s="66">
        <f t="shared" si="56"/>
        <v>89.897205670584839</v>
      </c>
      <c r="J349" s="81">
        <f t="shared" si="57"/>
        <v>-51.078641073637179</v>
      </c>
      <c r="K349" s="37">
        <f t="shared" si="53"/>
        <v>38.81856459694766</v>
      </c>
      <c r="L349" s="37">
        <f t="shared" si="59"/>
        <v>104190.86137220783</v>
      </c>
      <c r="M349" s="37">
        <f t="shared" si="60"/>
        <v>44990.71636786234</v>
      </c>
      <c r="N349" s="41">
        <f>jan!M349</f>
        <v>1058468.7399150771</v>
      </c>
      <c r="O349" s="41">
        <f t="shared" si="58"/>
        <v>-1013478.0235472148</v>
      </c>
      <c r="P349" s="4"/>
      <c r="Q349" s="63"/>
      <c r="R349" s="4"/>
    </row>
    <row r="350" spans="1:18" s="34" customFormat="1" x14ac:dyDescent="0.2">
      <c r="A350" s="33">
        <v>5430</v>
      </c>
      <c r="B350" s="34" t="s">
        <v>417</v>
      </c>
      <c r="C350" s="36">
        <v>9819468</v>
      </c>
      <c r="D350" s="36">
        <f>jan!D350</f>
        <v>2877</v>
      </c>
      <c r="E350" s="37">
        <f t="shared" si="54"/>
        <v>3413.0928050052139</v>
      </c>
      <c r="F350" s="38">
        <f t="shared" si="51"/>
        <v>0.70268186392889176</v>
      </c>
      <c r="G350" s="39">
        <f t="shared" si="55"/>
        <v>866.48690661913918</v>
      </c>
      <c r="H350" s="39">
        <f t="shared" si="52"/>
        <v>335.44737779986565</v>
      </c>
      <c r="I350" s="66">
        <f t="shared" si="56"/>
        <v>1201.9342844190048</v>
      </c>
      <c r="J350" s="81">
        <f t="shared" si="57"/>
        <v>-51.078641073637179</v>
      </c>
      <c r="K350" s="37">
        <f t="shared" si="53"/>
        <v>1150.8556433453678</v>
      </c>
      <c r="L350" s="37">
        <f t="shared" si="59"/>
        <v>3457964.936273477</v>
      </c>
      <c r="M350" s="37">
        <f t="shared" si="60"/>
        <v>3311011.685904623</v>
      </c>
      <c r="N350" s="41">
        <f>jan!M350</f>
        <v>3577550.6373042939</v>
      </c>
      <c r="O350" s="41">
        <f t="shared" si="58"/>
        <v>-266538.95139967091</v>
      </c>
      <c r="P350" s="4"/>
      <c r="Q350" s="63"/>
      <c r="R350" s="4"/>
    </row>
    <row r="351" spans="1:18" s="34" customFormat="1" x14ac:dyDescent="0.2">
      <c r="A351" s="33">
        <v>5432</v>
      </c>
      <c r="B351" s="34" t="s">
        <v>343</v>
      </c>
      <c r="C351" s="36">
        <v>3436760</v>
      </c>
      <c r="D351" s="36">
        <f>jan!D351</f>
        <v>859</v>
      </c>
      <c r="E351" s="37">
        <f t="shared" si="54"/>
        <v>4000.8847497089641</v>
      </c>
      <c r="F351" s="38">
        <f t="shared" si="51"/>
        <v>0.82369549083675675</v>
      </c>
      <c r="G351" s="39">
        <f t="shared" si="55"/>
        <v>513.81173979688913</v>
      </c>
      <c r="H351" s="39">
        <f t="shared" si="52"/>
        <v>129.72019715355307</v>
      </c>
      <c r="I351" s="66">
        <f t="shared" si="56"/>
        <v>643.53193695044217</v>
      </c>
      <c r="J351" s="81">
        <f t="shared" si="57"/>
        <v>-51.078641073637179</v>
      </c>
      <c r="K351" s="37">
        <f t="shared" si="53"/>
        <v>592.45329587680499</v>
      </c>
      <c r="L351" s="37">
        <f t="shared" si="59"/>
        <v>552793.93384042988</v>
      </c>
      <c r="M351" s="37">
        <f t="shared" si="60"/>
        <v>508917.38115817547</v>
      </c>
      <c r="N351" s="41">
        <f>jan!M351</f>
        <v>536657.44869460841</v>
      </c>
      <c r="O351" s="41">
        <f t="shared" si="58"/>
        <v>-27740.067536432936</v>
      </c>
      <c r="P351" s="4"/>
      <c r="Q351" s="63"/>
      <c r="R351" s="4"/>
    </row>
    <row r="352" spans="1:18" s="34" customFormat="1" x14ac:dyDescent="0.2">
      <c r="A352" s="33">
        <v>5433</v>
      </c>
      <c r="B352" s="34" t="s">
        <v>344</v>
      </c>
      <c r="C352" s="36">
        <v>3586317</v>
      </c>
      <c r="D352" s="36">
        <f>jan!D352</f>
        <v>964</v>
      </c>
      <c r="E352" s="37">
        <f t="shared" si="54"/>
        <v>3720.2458506224066</v>
      </c>
      <c r="F352" s="38">
        <f t="shared" si="51"/>
        <v>0.76591802155379274</v>
      </c>
      <c r="G352" s="39">
        <f t="shared" si="55"/>
        <v>682.19507924882362</v>
      </c>
      <c r="H352" s="39">
        <f t="shared" si="52"/>
        <v>227.9438118338482</v>
      </c>
      <c r="I352" s="66">
        <f t="shared" si="56"/>
        <v>910.13889108267176</v>
      </c>
      <c r="J352" s="81">
        <f t="shared" si="57"/>
        <v>-51.078641073637179</v>
      </c>
      <c r="K352" s="37">
        <f t="shared" si="53"/>
        <v>859.06025000903458</v>
      </c>
      <c r="L352" s="37">
        <f t="shared" si="59"/>
        <v>877373.89100369555</v>
      </c>
      <c r="M352" s="37">
        <f t="shared" si="60"/>
        <v>828134.08100870939</v>
      </c>
      <c r="N352" s="41">
        <f>jan!M352</f>
        <v>664688.39312177245</v>
      </c>
      <c r="O352" s="41">
        <f t="shared" si="58"/>
        <v>163445.68788693694</v>
      </c>
      <c r="P352" s="4"/>
      <c r="Q352" s="63"/>
      <c r="R352" s="4"/>
    </row>
    <row r="353" spans="1:18" s="34" customFormat="1" x14ac:dyDescent="0.2">
      <c r="A353" s="33">
        <v>5434</v>
      </c>
      <c r="B353" s="34" t="s">
        <v>345</v>
      </c>
      <c r="C353" s="36">
        <v>5519632</v>
      </c>
      <c r="D353" s="36">
        <f>jan!D353</f>
        <v>1162</v>
      </c>
      <c r="E353" s="37">
        <f t="shared" si="54"/>
        <v>4750.113597246127</v>
      </c>
      <c r="F353" s="38">
        <f t="shared" si="51"/>
        <v>0.97794547850912683</v>
      </c>
      <c r="G353" s="39">
        <f t="shared" si="55"/>
        <v>64.274431274591365</v>
      </c>
      <c r="H353" s="39">
        <f t="shared" si="52"/>
        <v>0</v>
      </c>
      <c r="I353" s="66">
        <f t="shared" si="56"/>
        <v>64.274431274591365</v>
      </c>
      <c r="J353" s="81">
        <f t="shared" si="57"/>
        <v>-51.078641073637179</v>
      </c>
      <c r="K353" s="37">
        <f t="shared" si="53"/>
        <v>13.195790200954185</v>
      </c>
      <c r="L353" s="37">
        <f t="shared" si="59"/>
        <v>74686.889141075168</v>
      </c>
      <c r="M353" s="37">
        <f t="shared" si="60"/>
        <v>15333.508213508763</v>
      </c>
      <c r="N353" s="41">
        <f>jan!M353</f>
        <v>-45569.391420760265</v>
      </c>
      <c r="O353" s="41">
        <f t="shared" si="58"/>
        <v>60902.89963426903</v>
      </c>
      <c r="P353" s="4"/>
      <c r="Q353" s="63"/>
      <c r="R353" s="4"/>
    </row>
    <row r="354" spans="1:18" s="34" customFormat="1" x14ac:dyDescent="0.2">
      <c r="A354" s="33">
        <v>5435</v>
      </c>
      <c r="B354" s="34" t="s">
        <v>346</v>
      </c>
      <c r="C354" s="36">
        <v>13225680</v>
      </c>
      <c r="D354" s="36">
        <f>jan!D354</f>
        <v>2947</v>
      </c>
      <c r="E354" s="37">
        <f t="shared" si="54"/>
        <v>4487.845266372582</v>
      </c>
      <c r="F354" s="38">
        <f t="shared" si="51"/>
        <v>0.92395011122304438</v>
      </c>
      <c r="G354" s="39">
        <f t="shared" si="55"/>
        <v>221.63542979871835</v>
      </c>
      <c r="H354" s="39">
        <f t="shared" si="52"/>
        <v>0</v>
      </c>
      <c r="I354" s="66">
        <f t="shared" si="56"/>
        <v>221.63542979871835</v>
      </c>
      <c r="J354" s="81">
        <f t="shared" si="57"/>
        <v>-51.078641073637179</v>
      </c>
      <c r="K354" s="37">
        <f t="shared" si="53"/>
        <v>170.55678872508116</v>
      </c>
      <c r="L354" s="37">
        <f t="shared" si="59"/>
        <v>653159.61161682301</v>
      </c>
      <c r="M354" s="37">
        <f t="shared" si="60"/>
        <v>502630.85637281416</v>
      </c>
      <c r="N354" s="41">
        <f>jan!M354</f>
        <v>525700.46392686735</v>
      </c>
      <c r="O354" s="41">
        <f t="shared" si="58"/>
        <v>-23069.607554053189</v>
      </c>
      <c r="P354" s="4"/>
      <c r="Q354" s="63"/>
      <c r="R354" s="4"/>
    </row>
    <row r="355" spans="1:18" s="34" customFormat="1" x14ac:dyDescent="0.2">
      <c r="A355" s="33">
        <v>5436</v>
      </c>
      <c r="B355" s="34" t="s">
        <v>418</v>
      </c>
      <c r="C355" s="36">
        <v>16840444</v>
      </c>
      <c r="D355" s="36">
        <f>jan!D355</f>
        <v>3904</v>
      </c>
      <c r="E355" s="37">
        <f t="shared" si="54"/>
        <v>4313.6383196721308</v>
      </c>
      <c r="F355" s="38">
        <f t="shared" si="51"/>
        <v>0.88808467508918942</v>
      </c>
      <c r="G355" s="39">
        <f t="shared" si="55"/>
        <v>326.15959781898908</v>
      </c>
      <c r="H355" s="39">
        <f t="shared" si="52"/>
        <v>20.256447666444728</v>
      </c>
      <c r="I355" s="66">
        <f t="shared" si="56"/>
        <v>346.41604548543381</v>
      </c>
      <c r="J355" s="81">
        <f t="shared" si="57"/>
        <v>-51.078641073637179</v>
      </c>
      <c r="K355" s="37">
        <f t="shared" si="53"/>
        <v>295.33740441179663</v>
      </c>
      <c r="L355" s="37">
        <f t="shared" si="59"/>
        <v>1352408.2415751335</v>
      </c>
      <c r="M355" s="37">
        <f t="shared" si="60"/>
        <v>1152997.226823654</v>
      </c>
      <c r="N355" s="41">
        <f>jan!M355</f>
        <v>698282.68183592998</v>
      </c>
      <c r="O355" s="41">
        <f t="shared" si="58"/>
        <v>454714.54498772405</v>
      </c>
      <c r="P355" s="4"/>
      <c r="Q355" s="63"/>
      <c r="R355" s="4"/>
    </row>
    <row r="356" spans="1:18" s="34" customFormat="1" x14ac:dyDescent="0.2">
      <c r="A356" s="33">
        <v>5437</v>
      </c>
      <c r="B356" s="34" t="s">
        <v>388</v>
      </c>
      <c r="C356" s="36">
        <v>10001703</v>
      </c>
      <c r="D356" s="36">
        <f>jan!D356</f>
        <v>2584</v>
      </c>
      <c r="E356" s="37">
        <f t="shared" si="54"/>
        <v>3870.6280959752321</v>
      </c>
      <c r="F356" s="38">
        <f t="shared" si="51"/>
        <v>0.79687846784208927</v>
      </c>
      <c r="G356" s="39">
        <f t="shared" si="55"/>
        <v>591.9657320371283</v>
      </c>
      <c r="H356" s="39">
        <f t="shared" si="52"/>
        <v>175.31002596035927</v>
      </c>
      <c r="I356" s="66">
        <f t="shared" si="56"/>
        <v>767.27575799748752</v>
      </c>
      <c r="J356" s="81">
        <f t="shared" si="57"/>
        <v>-51.078641073637179</v>
      </c>
      <c r="K356" s="37">
        <f t="shared" si="53"/>
        <v>716.19711692385033</v>
      </c>
      <c r="L356" s="37">
        <f t="shared" si="59"/>
        <v>1982640.5586655077</v>
      </c>
      <c r="M356" s="37">
        <f t="shared" si="60"/>
        <v>1850653.3501312293</v>
      </c>
      <c r="N356" s="41">
        <f>jan!M356</f>
        <v>1592004.1357123025</v>
      </c>
      <c r="O356" s="41">
        <f t="shared" si="58"/>
        <v>258649.21441892674</v>
      </c>
      <c r="P356" s="4"/>
      <c r="Q356" s="63"/>
      <c r="R356" s="4"/>
    </row>
    <row r="357" spans="1:18" s="34" customFormat="1" x14ac:dyDescent="0.2">
      <c r="A357" s="33">
        <v>5438</v>
      </c>
      <c r="B357" s="34" t="s">
        <v>347</v>
      </c>
      <c r="C357" s="36">
        <v>6953329</v>
      </c>
      <c r="D357" s="36">
        <f>jan!D357</f>
        <v>1221</v>
      </c>
      <c r="E357" s="37">
        <f t="shared" si="54"/>
        <v>5694.7821457821456</v>
      </c>
      <c r="F357" s="38">
        <f t="shared" si="51"/>
        <v>1.1724322664179825</v>
      </c>
      <c r="G357" s="39">
        <f t="shared" si="55"/>
        <v>-502.5266978470197</v>
      </c>
      <c r="H357" s="39">
        <f t="shared" si="52"/>
        <v>0</v>
      </c>
      <c r="I357" s="66">
        <f t="shared" si="56"/>
        <v>-502.5266978470197</v>
      </c>
      <c r="J357" s="81">
        <f t="shared" si="57"/>
        <v>-51.078641073637179</v>
      </c>
      <c r="K357" s="37">
        <f t="shared" si="53"/>
        <v>-553.60533892065689</v>
      </c>
      <c r="L357" s="37">
        <f t="shared" si="59"/>
        <v>-613585.09807121102</v>
      </c>
      <c r="M357" s="37">
        <f t="shared" si="60"/>
        <v>-675952.11882212211</v>
      </c>
      <c r="N357" s="41">
        <f>jan!M357</f>
        <v>218127.08491846087</v>
      </c>
      <c r="O357" s="41">
        <f t="shared" si="58"/>
        <v>-894079.20374058303</v>
      </c>
      <c r="P357" s="4"/>
      <c r="Q357" s="63"/>
      <c r="R357" s="4"/>
    </row>
    <row r="358" spans="1:18" s="34" customFormat="1" x14ac:dyDescent="0.2">
      <c r="A358" s="33">
        <v>5439</v>
      </c>
      <c r="B358" s="34" t="s">
        <v>348</v>
      </c>
      <c r="C358" s="36">
        <v>4827339</v>
      </c>
      <c r="D358" s="36">
        <f>jan!D358</f>
        <v>1057</v>
      </c>
      <c r="E358" s="37">
        <f t="shared" si="54"/>
        <v>4567.0189214758748</v>
      </c>
      <c r="F358" s="38">
        <f t="shared" si="51"/>
        <v>0.94025025151236175</v>
      </c>
      <c r="G358" s="39">
        <f t="shared" si="55"/>
        <v>174.13123673674272</v>
      </c>
      <c r="H358" s="39">
        <f t="shared" si="52"/>
        <v>0</v>
      </c>
      <c r="I358" s="66">
        <f t="shared" si="56"/>
        <v>174.13123673674272</v>
      </c>
      <c r="J358" s="81">
        <f t="shared" si="57"/>
        <v>-51.078641073637179</v>
      </c>
      <c r="K358" s="37">
        <f t="shared" si="53"/>
        <v>123.05259566310554</v>
      </c>
      <c r="L358" s="37">
        <f t="shared" si="59"/>
        <v>184056.71723073706</v>
      </c>
      <c r="M358" s="37">
        <f t="shared" si="60"/>
        <v>130066.59361590254</v>
      </c>
      <c r="N358" s="41">
        <f>jan!M358</f>
        <v>69122.252382320177</v>
      </c>
      <c r="O358" s="41">
        <f t="shared" si="58"/>
        <v>60944.341233582367</v>
      </c>
      <c r="P358" s="4"/>
      <c r="Q358" s="63"/>
      <c r="R358" s="4"/>
    </row>
    <row r="359" spans="1:18" s="34" customFormat="1" x14ac:dyDescent="0.2">
      <c r="A359" s="33">
        <v>5440</v>
      </c>
      <c r="B359" s="34" t="s">
        <v>349</v>
      </c>
      <c r="C359" s="36">
        <v>4564342</v>
      </c>
      <c r="D359" s="36">
        <f>jan!D359</f>
        <v>906</v>
      </c>
      <c r="E359" s="37">
        <f t="shared" si="54"/>
        <v>5037.9050772626933</v>
      </c>
      <c r="F359" s="38">
        <f t="shared" si="51"/>
        <v>1.0371955092449849</v>
      </c>
      <c r="G359" s="39">
        <f t="shared" si="55"/>
        <v>-108.40045673534841</v>
      </c>
      <c r="H359" s="39">
        <f t="shared" si="52"/>
        <v>0</v>
      </c>
      <c r="I359" s="66">
        <f t="shared" si="56"/>
        <v>-108.40045673534841</v>
      </c>
      <c r="J359" s="81">
        <f t="shared" si="57"/>
        <v>-51.078641073637179</v>
      </c>
      <c r="K359" s="37">
        <f t="shared" si="53"/>
        <v>-159.47909780898559</v>
      </c>
      <c r="L359" s="37">
        <f t="shared" si="59"/>
        <v>-98210.813802225661</v>
      </c>
      <c r="M359" s="37">
        <f t="shared" si="60"/>
        <v>-144488.06261494095</v>
      </c>
      <c r="N359" s="41">
        <f>jan!M359</f>
        <v>-163679.18367229661</v>
      </c>
      <c r="O359" s="41">
        <f t="shared" si="58"/>
        <v>19191.12105735566</v>
      </c>
      <c r="P359" s="4"/>
      <c r="Q359" s="63"/>
      <c r="R359" s="4"/>
    </row>
    <row r="360" spans="1:18" s="34" customFormat="1" x14ac:dyDescent="0.2">
      <c r="A360" s="33">
        <v>5441</v>
      </c>
      <c r="B360" s="34" t="s">
        <v>389</v>
      </c>
      <c r="C360" s="36">
        <v>11699739</v>
      </c>
      <c r="D360" s="36">
        <f>jan!D360</f>
        <v>2821</v>
      </c>
      <c r="E360" s="37">
        <f t="shared" si="54"/>
        <v>4147.372917405175</v>
      </c>
      <c r="F360" s="38">
        <f t="shared" si="51"/>
        <v>0.85385423090071011</v>
      </c>
      <c r="G360" s="39">
        <f t="shared" si="55"/>
        <v>425.91883917916255</v>
      </c>
      <c r="H360" s="39">
        <f t="shared" si="52"/>
        <v>78.449338459879243</v>
      </c>
      <c r="I360" s="66">
        <f t="shared" si="56"/>
        <v>504.36817763904179</v>
      </c>
      <c r="J360" s="81">
        <f t="shared" si="57"/>
        <v>-51.078641073637179</v>
      </c>
      <c r="K360" s="37">
        <f t="shared" si="53"/>
        <v>453.2895365654046</v>
      </c>
      <c r="L360" s="37">
        <f t="shared" si="59"/>
        <v>1422822.6291197368</v>
      </c>
      <c r="M360" s="37">
        <f t="shared" si="60"/>
        <v>1278729.7826510065</v>
      </c>
      <c r="N360" s="41">
        <f>jan!M360</f>
        <v>1276048.5702764736</v>
      </c>
      <c r="O360" s="41">
        <f t="shared" si="58"/>
        <v>2681.2123745328281</v>
      </c>
      <c r="P360" s="4"/>
      <c r="Q360" s="63"/>
      <c r="R360" s="4"/>
    </row>
    <row r="361" spans="1:18" s="34" customFormat="1" x14ac:dyDescent="0.2">
      <c r="A361" s="33">
        <v>5442</v>
      </c>
      <c r="B361" s="34" t="s">
        <v>390</v>
      </c>
      <c r="C361" s="36">
        <v>3117847</v>
      </c>
      <c r="D361" s="36">
        <f>jan!D361</f>
        <v>854</v>
      </c>
      <c r="E361" s="37">
        <f t="shared" si="54"/>
        <v>3650.8747072599531</v>
      </c>
      <c r="F361" s="38">
        <f t="shared" si="51"/>
        <v>0.75163600606059466</v>
      </c>
      <c r="G361" s="39">
        <f t="shared" si="55"/>
        <v>723.81776526629574</v>
      </c>
      <c r="H361" s="39">
        <f t="shared" si="52"/>
        <v>252.22371201070692</v>
      </c>
      <c r="I361" s="66">
        <f t="shared" si="56"/>
        <v>976.04147727700263</v>
      </c>
      <c r="J361" s="81">
        <f t="shared" si="57"/>
        <v>-51.078641073637179</v>
      </c>
      <c r="K361" s="37">
        <f t="shared" si="53"/>
        <v>924.96283620336544</v>
      </c>
      <c r="L361" s="37">
        <f t="shared" si="59"/>
        <v>833539.42159456026</v>
      </c>
      <c r="M361" s="37">
        <f t="shared" si="60"/>
        <v>789918.26211767411</v>
      </c>
      <c r="N361" s="41">
        <f>jan!M361</f>
        <v>730663.53467426752</v>
      </c>
      <c r="O361" s="41">
        <f t="shared" si="58"/>
        <v>59254.727443406591</v>
      </c>
      <c r="P361" s="4"/>
      <c r="Q361" s="63"/>
      <c r="R361" s="4"/>
    </row>
    <row r="362" spans="1:18" s="34" customFormat="1" x14ac:dyDescent="0.2">
      <c r="A362" s="33">
        <v>5443</v>
      </c>
      <c r="B362" s="34" t="s">
        <v>350</v>
      </c>
      <c r="C362" s="36">
        <v>12242296</v>
      </c>
      <c r="D362" s="36">
        <f>jan!D362</f>
        <v>2165</v>
      </c>
      <c r="E362" s="37">
        <f t="shared" si="54"/>
        <v>5654.6401847575062</v>
      </c>
      <c r="F362" s="38">
        <f t="shared" si="51"/>
        <v>1.1641679063181956</v>
      </c>
      <c r="G362" s="39">
        <f t="shared" si="55"/>
        <v>-478.44152123223608</v>
      </c>
      <c r="H362" s="39">
        <f t="shared" si="52"/>
        <v>0</v>
      </c>
      <c r="I362" s="66">
        <f t="shared" si="56"/>
        <v>-478.44152123223608</v>
      </c>
      <c r="J362" s="81">
        <f t="shared" si="57"/>
        <v>-51.078641073637179</v>
      </c>
      <c r="K362" s="37">
        <f t="shared" si="53"/>
        <v>-529.52016230587321</v>
      </c>
      <c r="L362" s="37">
        <f t="shared" si="59"/>
        <v>-1035825.8934677911</v>
      </c>
      <c r="M362" s="37">
        <f t="shared" si="60"/>
        <v>-1146411.1513922154</v>
      </c>
      <c r="N362" s="41">
        <f>jan!M362</f>
        <v>-1065032.8936539984</v>
      </c>
      <c r="O362" s="41">
        <f t="shared" si="58"/>
        <v>-81378.257738217013</v>
      </c>
      <c r="P362" s="4"/>
      <c r="Q362" s="63"/>
      <c r="R362" s="4"/>
    </row>
    <row r="363" spans="1:18" s="34" customFormat="1" x14ac:dyDescent="0.2">
      <c r="A363" s="33">
        <v>5444</v>
      </c>
      <c r="B363" s="34" t="s">
        <v>351</v>
      </c>
      <c r="C363" s="36">
        <v>47859025</v>
      </c>
      <c r="D363" s="36">
        <f>jan!D363</f>
        <v>9925</v>
      </c>
      <c r="E363" s="37">
        <f t="shared" si="54"/>
        <v>4822.0680100755671</v>
      </c>
      <c r="F363" s="38">
        <f t="shared" si="51"/>
        <v>0.99275933321907006</v>
      </c>
      <c r="G363" s="39">
        <f t="shared" si="55"/>
        <v>21.1017835769273</v>
      </c>
      <c r="H363" s="39">
        <f t="shared" si="52"/>
        <v>0</v>
      </c>
      <c r="I363" s="66">
        <f t="shared" si="56"/>
        <v>21.1017835769273</v>
      </c>
      <c r="J363" s="81">
        <f t="shared" si="57"/>
        <v>-51.078641073637179</v>
      </c>
      <c r="K363" s="37">
        <f t="shared" si="53"/>
        <v>-29.976857496709879</v>
      </c>
      <c r="L363" s="37">
        <f t="shared" si="59"/>
        <v>209435.20200100346</v>
      </c>
      <c r="M363" s="37">
        <f t="shared" si="60"/>
        <v>-297520.31065484555</v>
      </c>
      <c r="N363" s="41">
        <f>jan!M363</f>
        <v>799769.02147070225</v>
      </c>
      <c r="O363" s="41">
        <f t="shared" si="58"/>
        <v>-1097289.3321255478</v>
      </c>
      <c r="P363" s="4"/>
      <c r="Q363" s="63"/>
      <c r="R363" s="4"/>
    </row>
    <row r="364" spans="1:18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P364" s="4"/>
      <c r="Q364" s="63"/>
      <c r="R364" s="4"/>
    </row>
    <row r="365" spans="1:18" s="34" customFormat="1" ht="13.5" thickBot="1" x14ac:dyDescent="0.25">
      <c r="A365" s="42"/>
      <c r="B365" s="42" t="s">
        <v>32</v>
      </c>
      <c r="C365" s="43">
        <f>SUM(C8:C363)</f>
        <v>26351825702</v>
      </c>
      <c r="D365" s="44">
        <f>SUM(D8:D363)</f>
        <v>5425270</v>
      </c>
      <c r="E365" s="44">
        <f>(C365)/D365</f>
        <v>4857.237649370446</v>
      </c>
      <c r="F365" s="45">
        <f>IF(C365&gt;0,E365/E$365,"")</f>
        <v>1</v>
      </c>
      <c r="G365" s="46"/>
      <c r="H365" s="46"/>
      <c r="I365" s="44"/>
      <c r="J365" s="47"/>
      <c r="K365" s="44"/>
      <c r="L365" s="44">
        <f>SUM(L8:L363)</f>
        <v>277115419.05757159</v>
      </c>
      <c r="M365" s="44">
        <f>SUM(M8:M363)</f>
        <v>-4.2608007788658142E-7</v>
      </c>
      <c r="N365" s="44">
        <f>jan!M365</f>
        <v>6.2701292335987091E-7</v>
      </c>
      <c r="O365" s="44">
        <f t="shared" ref="O365" si="61">M365-N365</f>
        <v>-1.0530930012464523E-6</v>
      </c>
      <c r="P365" s="4"/>
      <c r="Q365" s="63"/>
      <c r="R365" s="4"/>
    </row>
    <row r="366" spans="1:18" s="34" customFormat="1" ht="13.5" thickTop="1" x14ac:dyDescent="0.2">
      <c r="A366" s="48"/>
      <c r="B366" s="48"/>
      <c r="C366" s="48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49"/>
      <c r="P366" s="4"/>
      <c r="Q366" s="63"/>
      <c r="R366" s="4"/>
    </row>
    <row r="367" spans="1:18" s="34" customFormat="1" x14ac:dyDescent="0.2">
      <c r="A367" s="50" t="s">
        <v>33</v>
      </c>
      <c r="B367" s="50"/>
      <c r="C367" s="50"/>
      <c r="D367" s="51">
        <f>L365</f>
        <v>277115419.05757159</v>
      </c>
      <c r="E367" s="52" t="s">
        <v>34</v>
      </c>
      <c r="F367" s="53">
        <f>D365</f>
        <v>5425270</v>
      </c>
      <c r="G367" s="52" t="s">
        <v>35</v>
      </c>
      <c r="H367" s="52"/>
      <c r="I367" s="54">
        <f>-L365/D365</f>
        <v>-51.078641073637179</v>
      </c>
      <c r="J367" s="55" t="s">
        <v>36</v>
      </c>
      <c r="M367" s="56"/>
      <c r="P367" s="4"/>
      <c r="Q367" s="63"/>
      <c r="R367" s="4"/>
    </row>
    <row r="368" spans="1:18" s="34" customFormat="1" x14ac:dyDescent="0.2">
      <c r="A368" s="2"/>
      <c r="B368" s="2"/>
      <c r="C368" s="2"/>
      <c r="D368" s="2"/>
      <c r="E368" s="2"/>
      <c r="F368" s="2"/>
      <c r="G368" s="59"/>
      <c r="H368" s="59"/>
      <c r="I368" s="2"/>
      <c r="J368" s="60"/>
      <c r="K368" s="2"/>
      <c r="L368" s="2"/>
      <c r="M368" s="2"/>
      <c r="N368" s="2"/>
      <c r="O368" s="2"/>
      <c r="P368" s="4"/>
      <c r="Q368" s="63"/>
      <c r="R368" s="4"/>
    </row>
    <row r="369" spans="1:18" s="34" customFormat="1" x14ac:dyDescent="0.2">
      <c r="A369" s="2"/>
      <c r="B369" s="2"/>
      <c r="C369" s="2"/>
      <c r="D369" s="2"/>
      <c r="E369" s="2"/>
      <c r="F369" s="2"/>
      <c r="G369" s="59"/>
      <c r="H369" s="59"/>
      <c r="I369" s="2"/>
      <c r="J369" s="60"/>
      <c r="K369" s="2"/>
      <c r="L369" s="2"/>
      <c r="M369" s="2"/>
      <c r="N369" s="2"/>
      <c r="O369" s="2"/>
      <c r="P369" s="4"/>
      <c r="Q369" s="63"/>
      <c r="R369" s="4"/>
    </row>
    <row r="370" spans="1:18" s="34" customFormat="1" x14ac:dyDescent="0.2">
      <c r="A370" s="2"/>
      <c r="B370" s="2"/>
      <c r="C370" s="2"/>
      <c r="D370" s="2"/>
      <c r="E370" s="2"/>
      <c r="F370" s="2"/>
      <c r="G370" s="59"/>
      <c r="H370" s="59"/>
      <c r="I370" s="2"/>
      <c r="J370" s="60"/>
      <c r="K370" s="2"/>
      <c r="L370" s="2"/>
      <c r="M370" s="2"/>
      <c r="N370" s="2"/>
      <c r="O370" s="2"/>
      <c r="P370" s="4"/>
      <c r="Q370" s="63"/>
      <c r="R370" s="4"/>
    </row>
    <row r="371" spans="1:18" s="34" customFormat="1" x14ac:dyDescent="0.2">
      <c r="A371" s="2"/>
      <c r="B371" s="2"/>
      <c r="C371" s="2"/>
      <c r="D371" s="2"/>
      <c r="E371" s="2"/>
      <c r="F371" s="2"/>
      <c r="G371" s="59"/>
      <c r="H371" s="59"/>
      <c r="I371" s="2"/>
      <c r="J371" s="60"/>
      <c r="K371" s="2"/>
      <c r="L371" s="2"/>
      <c r="M371" s="2"/>
      <c r="N371" s="2"/>
      <c r="O371" s="2"/>
      <c r="P371" s="4"/>
      <c r="Q371" s="63"/>
      <c r="R371" s="4"/>
    </row>
    <row r="372" spans="1:18" s="34" customFormat="1" x14ac:dyDescent="0.2">
      <c r="A372" s="2"/>
      <c r="B372" s="2"/>
      <c r="C372" s="2"/>
      <c r="D372" s="2"/>
      <c r="E372" s="2"/>
      <c r="F372" s="2"/>
      <c r="G372" s="59"/>
      <c r="H372" s="59"/>
      <c r="I372" s="2"/>
      <c r="J372" s="60"/>
      <c r="K372" s="2"/>
      <c r="L372" s="2"/>
      <c r="M372" s="2"/>
      <c r="N372" s="2"/>
      <c r="O372" s="2"/>
      <c r="P372" s="4"/>
      <c r="Q372" s="63"/>
      <c r="R372" s="4"/>
    </row>
    <row r="373" spans="1:18" s="34" customFormat="1" x14ac:dyDescent="0.2">
      <c r="A373" s="2"/>
      <c r="B373" s="2"/>
      <c r="C373" s="2"/>
      <c r="D373" s="2"/>
      <c r="E373" s="2"/>
      <c r="F373" s="2"/>
      <c r="G373" s="59"/>
      <c r="H373" s="59"/>
      <c r="I373" s="2"/>
      <c r="J373" s="60"/>
      <c r="K373" s="2"/>
      <c r="L373" s="2"/>
      <c r="M373" s="2"/>
      <c r="N373" s="2"/>
      <c r="O373" s="2"/>
      <c r="P373" s="4"/>
      <c r="Q373" s="63"/>
      <c r="R373" s="4"/>
    </row>
    <row r="374" spans="1:18" s="34" customFormat="1" x14ac:dyDescent="0.2">
      <c r="A374" s="2"/>
      <c r="B374" s="2"/>
      <c r="C374" s="2"/>
      <c r="D374" s="2"/>
      <c r="E374" s="2"/>
      <c r="F374" s="2"/>
      <c r="G374" s="59"/>
      <c r="H374" s="59"/>
      <c r="I374" s="2"/>
      <c r="J374" s="60"/>
      <c r="K374" s="2"/>
      <c r="L374" s="2"/>
      <c r="M374" s="2"/>
      <c r="N374" s="2"/>
      <c r="O374" s="2"/>
      <c r="P374" s="4"/>
      <c r="Q374" s="63"/>
      <c r="R374" s="4"/>
    </row>
    <row r="375" spans="1:18" s="34" customFormat="1" x14ac:dyDescent="0.2">
      <c r="A375" s="2"/>
      <c r="B375" s="2"/>
      <c r="C375" s="2"/>
      <c r="D375" s="2"/>
      <c r="E375" s="2"/>
      <c r="F375" s="2"/>
      <c r="G375" s="59"/>
      <c r="H375" s="59"/>
      <c r="I375" s="2"/>
      <c r="J375" s="60"/>
      <c r="K375" s="2"/>
      <c r="L375" s="2"/>
      <c r="M375" s="2"/>
      <c r="N375" s="2"/>
      <c r="O375" s="2"/>
      <c r="P375" s="4"/>
      <c r="Q375" s="63"/>
      <c r="R375" s="4"/>
    </row>
    <row r="376" spans="1:18" s="34" customFormat="1" x14ac:dyDescent="0.2">
      <c r="A376" s="2"/>
      <c r="B376" s="2"/>
      <c r="C376" s="2"/>
      <c r="D376" s="2"/>
      <c r="E376" s="2"/>
      <c r="F376" s="2"/>
      <c r="G376" s="59"/>
      <c r="H376" s="59"/>
      <c r="I376" s="2"/>
      <c r="J376" s="60"/>
      <c r="K376" s="2"/>
      <c r="L376" s="2"/>
      <c r="M376" s="2"/>
      <c r="N376" s="2"/>
      <c r="O376" s="2"/>
      <c r="P376" s="4"/>
      <c r="Q376" s="63"/>
      <c r="R376" s="4"/>
    </row>
    <row r="377" spans="1:18" s="34" customFormat="1" x14ac:dyDescent="0.2">
      <c r="A377" s="2"/>
      <c r="B377" s="2"/>
      <c r="C377" s="2"/>
      <c r="D377" s="2"/>
      <c r="E377" s="2"/>
      <c r="F377" s="2"/>
      <c r="G377" s="59"/>
      <c r="H377" s="59"/>
      <c r="I377" s="2"/>
      <c r="J377" s="60"/>
      <c r="K377" s="2"/>
      <c r="L377" s="2"/>
      <c r="M377" s="2"/>
      <c r="N377" s="2"/>
      <c r="O377" s="2"/>
      <c r="P377" s="4"/>
      <c r="Q377" s="63"/>
      <c r="R377" s="4"/>
    </row>
    <row r="378" spans="1:18" s="34" customFormat="1" x14ac:dyDescent="0.2">
      <c r="A378" s="2"/>
      <c r="B378" s="2"/>
      <c r="C378" s="2"/>
      <c r="D378" s="2"/>
      <c r="E378" s="2"/>
      <c r="F378" s="2"/>
      <c r="G378" s="59"/>
      <c r="H378" s="59"/>
      <c r="I378" s="2"/>
      <c r="J378" s="60"/>
      <c r="K378" s="2"/>
      <c r="L378" s="2"/>
      <c r="M378" s="2"/>
      <c r="N378" s="2"/>
      <c r="O378" s="2"/>
      <c r="P378" s="4"/>
      <c r="Q378" s="63"/>
      <c r="R378" s="4"/>
    </row>
    <row r="379" spans="1:18" s="34" customFormat="1" x14ac:dyDescent="0.2">
      <c r="A379" s="2"/>
      <c r="B379" s="2"/>
      <c r="C379" s="2"/>
      <c r="D379" s="2"/>
      <c r="E379" s="2"/>
      <c r="F379" s="2"/>
      <c r="G379" s="59"/>
      <c r="H379" s="59"/>
      <c r="I379" s="2"/>
      <c r="J379" s="60"/>
      <c r="K379" s="2"/>
      <c r="L379" s="2"/>
      <c r="M379" s="2"/>
      <c r="N379" s="2"/>
      <c r="O379" s="2"/>
      <c r="P379" s="4"/>
      <c r="Q379" s="63"/>
      <c r="R379" s="4"/>
    </row>
    <row r="380" spans="1:18" s="34" customFormat="1" x14ac:dyDescent="0.2">
      <c r="A380" s="2"/>
      <c r="B380" s="2"/>
      <c r="C380" s="2"/>
      <c r="D380" s="2"/>
      <c r="E380" s="2"/>
      <c r="F380" s="2"/>
      <c r="G380" s="59"/>
      <c r="H380" s="59"/>
      <c r="I380" s="2"/>
      <c r="J380" s="60"/>
      <c r="K380" s="2"/>
      <c r="L380" s="2"/>
      <c r="M380" s="2"/>
      <c r="N380" s="2"/>
      <c r="O380" s="2"/>
      <c r="P380" s="4"/>
      <c r="Q380" s="63"/>
      <c r="R380" s="4"/>
    </row>
    <row r="381" spans="1:18" s="34" customFormat="1" x14ac:dyDescent="0.2">
      <c r="A381" s="2"/>
      <c r="B381" s="2"/>
      <c r="C381" s="2"/>
      <c r="D381" s="2"/>
      <c r="E381" s="2"/>
      <c r="F381" s="2"/>
      <c r="G381" s="59"/>
      <c r="H381" s="59"/>
      <c r="I381" s="2"/>
      <c r="J381" s="60"/>
      <c r="K381" s="2"/>
      <c r="L381" s="2"/>
      <c r="M381" s="2"/>
      <c r="N381" s="2"/>
      <c r="O381" s="2"/>
      <c r="P381" s="4"/>
      <c r="Q381" s="63"/>
      <c r="R381" s="4"/>
    </row>
    <row r="382" spans="1:18" s="34" customFormat="1" x14ac:dyDescent="0.2">
      <c r="A382" s="2"/>
      <c r="B382" s="2"/>
      <c r="C382" s="2"/>
      <c r="D382" s="2"/>
      <c r="E382" s="2"/>
      <c r="F382" s="2"/>
      <c r="G382" s="59"/>
      <c r="H382" s="59"/>
      <c r="I382" s="2"/>
      <c r="J382" s="60"/>
      <c r="K382" s="2"/>
      <c r="L382" s="2"/>
      <c r="M382" s="2"/>
      <c r="N382" s="2"/>
      <c r="O382" s="2"/>
      <c r="P382" s="4"/>
      <c r="Q382" s="63"/>
      <c r="R382" s="4"/>
    </row>
    <row r="383" spans="1:18" s="34" customFormat="1" x14ac:dyDescent="0.2">
      <c r="A383" s="2"/>
      <c r="B383" s="2"/>
      <c r="C383" s="2"/>
      <c r="D383" s="2"/>
      <c r="E383" s="2"/>
      <c r="F383" s="2"/>
      <c r="G383" s="59"/>
      <c r="H383" s="59"/>
      <c r="I383" s="2"/>
      <c r="J383" s="60"/>
      <c r="K383" s="2"/>
      <c r="L383" s="2"/>
      <c r="M383" s="2"/>
      <c r="N383" s="2"/>
      <c r="O383" s="2"/>
      <c r="P383" s="4"/>
      <c r="Q383" s="63"/>
      <c r="R383" s="4"/>
    </row>
    <row r="384" spans="1:18" s="34" customFormat="1" x14ac:dyDescent="0.2">
      <c r="A384" s="2"/>
      <c r="B384" s="2"/>
      <c r="C384" s="2"/>
      <c r="D384" s="2"/>
      <c r="E384" s="2"/>
      <c r="F384" s="2"/>
      <c r="G384" s="59"/>
      <c r="H384" s="59"/>
      <c r="I384" s="2"/>
      <c r="J384" s="60"/>
      <c r="K384" s="2"/>
      <c r="L384" s="2"/>
      <c r="M384" s="2"/>
      <c r="N384" s="2"/>
      <c r="O384" s="2"/>
      <c r="P384" s="4"/>
      <c r="Q384" s="63"/>
      <c r="R384" s="4"/>
    </row>
    <row r="385" spans="1:18" s="34" customFormat="1" x14ac:dyDescent="0.2">
      <c r="A385" s="2"/>
      <c r="B385" s="2"/>
      <c r="C385" s="2"/>
      <c r="D385" s="2"/>
      <c r="E385" s="2"/>
      <c r="F385" s="2"/>
      <c r="G385" s="59"/>
      <c r="H385" s="59"/>
      <c r="I385" s="2"/>
      <c r="J385" s="60"/>
      <c r="K385" s="2"/>
      <c r="L385" s="2"/>
      <c r="M385" s="2"/>
      <c r="N385" s="2"/>
      <c r="O385" s="2"/>
      <c r="P385" s="4"/>
      <c r="Q385" s="63"/>
      <c r="R385" s="4"/>
    </row>
    <row r="386" spans="1:18" s="34" customFormat="1" x14ac:dyDescent="0.2">
      <c r="A386" s="2"/>
      <c r="B386" s="2"/>
      <c r="C386" s="2"/>
      <c r="D386" s="2"/>
      <c r="E386" s="2"/>
      <c r="F386" s="2"/>
      <c r="G386" s="59"/>
      <c r="H386" s="59"/>
      <c r="I386" s="2"/>
      <c r="J386" s="60"/>
      <c r="K386" s="2"/>
      <c r="L386" s="2"/>
      <c r="M386" s="2"/>
      <c r="N386" s="2"/>
      <c r="O386" s="2"/>
      <c r="P386" s="4"/>
      <c r="Q386" s="63"/>
      <c r="R386" s="4"/>
    </row>
    <row r="387" spans="1:18" s="34" customFormat="1" x14ac:dyDescent="0.2">
      <c r="A387" s="2"/>
      <c r="B387" s="2"/>
      <c r="C387" s="2"/>
      <c r="D387" s="2"/>
      <c r="E387" s="2"/>
      <c r="F387" s="2"/>
      <c r="G387" s="59"/>
      <c r="H387" s="59"/>
      <c r="I387" s="2"/>
      <c r="J387" s="60"/>
      <c r="K387" s="2"/>
      <c r="L387" s="2"/>
      <c r="M387" s="2"/>
      <c r="N387" s="2"/>
      <c r="O387" s="2"/>
      <c r="P387" s="4"/>
      <c r="Q387" s="63"/>
      <c r="R387" s="4"/>
    </row>
    <row r="388" spans="1:18" s="34" customFormat="1" x14ac:dyDescent="0.2">
      <c r="A388" s="2"/>
      <c r="B388" s="2"/>
      <c r="C388" s="2"/>
      <c r="D388" s="2"/>
      <c r="E388" s="2"/>
      <c r="F388" s="2"/>
      <c r="G388" s="59"/>
      <c r="H388" s="59"/>
      <c r="I388" s="2"/>
      <c r="J388" s="60"/>
      <c r="K388" s="2"/>
      <c r="L388" s="2"/>
      <c r="M388" s="2"/>
      <c r="N388" s="2"/>
      <c r="O388" s="2"/>
      <c r="P388" s="4"/>
      <c r="Q388" s="63"/>
      <c r="R388" s="4"/>
    </row>
    <row r="389" spans="1:18" s="34" customFormat="1" x14ac:dyDescent="0.2">
      <c r="A389" s="2"/>
      <c r="B389" s="2"/>
      <c r="C389" s="2"/>
      <c r="D389" s="2"/>
      <c r="E389" s="2"/>
      <c r="F389" s="2"/>
      <c r="G389" s="59"/>
      <c r="H389" s="59"/>
      <c r="I389" s="2"/>
      <c r="J389" s="60"/>
      <c r="K389" s="2"/>
      <c r="L389" s="2"/>
      <c r="M389" s="2"/>
      <c r="N389" s="2"/>
      <c r="O389" s="2"/>
      <c r="P389" s="4"/>
      <c r="Q389" s="63"/>
      <c r="R389" s="4"/>
    </row>
    <row r="390" spans="1:18" s="34" customFormat="1" x14ac:dyDescent="0.2">
      <c r="A390" s="2"/>
      <c r="B390" s="2"/>
      <c r="C390" s="2"/>
      <c r="D390" s="2"/>
      <c r="E390" s="2"/>
      <c r="F390" s="2"/>
      <c r="G390" s="59"/>
      <c r="H390" s="59"/>
      <c r="I390" s="2"/>
      <c r="J390" s="60"/>
      <c r="K390" s="2"/>
      <c r="L390" s="2"/>
      <c r="M390" s="2"/>
      <c r="N390" s="2"/>
      <c r="O390" s="2"/>
      <c r="P390" s="4"/>
      <c r="Q390" s="63"/>
      <c r="R390" s="4"/>
    </row>
    <row r="391" spans="1:18" s="34" customFormat="1" x14ac:dyDescent="0.2">
      <c r="A391" s="2"/>
      <c r="B391" s="2"/>
      <c r="C391" s="2"/>
      <c r="D391" s="2"/>
      <c r="E391" s="2"/>
      <c r="F391" s="2"/>
      <c r="G391" s="59"/>
      <c r="H391" s="59"/>
      <c r="I391" s="2"/>
      <c r="J391" s="60"/>
      <c r="K391" s="2"/>
      <c r="L391" s="2"/>
      <c r="M391" s="2"/>
      <c r="N391" s="2"/>
      <c r="O391" s="2"/>
      <c r="P391" s="4"/>
      <c r="Q391" s="63"/>
      <c r="R391" s="4"/>
    </row>
    <row r="392" spans="1:18" s="34" customFormat="1" x14ac:dyDescent="0.2">
      <c r="A392" s="2"/>
      <c r="B392" s="2"/>
      <c r="C392" s="2"/>
      <c r="D392" s="2"/>
      <c r="E392" s="2"/>
      <c r="F392" s="2"/>
      <c r="G392" s="59"/>
      <c r="H392" s="59"/>
      <c r="I392" s="2"/>
      <c r="J392" s="60"/>
      <c r="K392" s="2"/>
      <c r="L392" s="2"/>
      <c r="M392" s="2"/>
      <c r="N392" s="2"/>
      <c r="O392" s="2"/>
      <c r="P392" s="4"/>
      <c r="Q392" s="63"/>
      <c r="R392" s="4"/>
    </row>
    <row r="393" spans="1:18" s="34" customFormat="1" x14ac:dyDescent="0.2">
      <c r="A393" s="2"/>
      <c r="B393" s="2"/>
      <c r="C393" s="2"/>
      <c r="D393" s="2"/>
      <c r="E393" s="2"/>
      <c r="F393" s="2"/>
      <c r="G393" s="59"/>
      <c r="H393" s="59"/>
      <c r="I393" s="2"/>
      <c r="J393" s="60"/>
      <c r="K393" s="2"/>
      <c r="L393" s="2"/>
      <c r="M393" s="2"/>
      <c r="N393" s="2"/>
      <c r="O393" s="2"/>
      <c r="P393" s="4"/>
      <c r="Q393" s="63"/>
      <c r="R393" s="4"/>
    </row>
    <row r="394" spans="1:18" s="34" customFormat="1" x14ac:dyDescent="0.2">
      <c r="A394" s="2"/>
      <c r="B394" s="2"/>
      <c r="C394" s="2"/>
      <c r="D394" s="2"/>
      <c r="E394" s="2"/>
      <c r="F394" s="2"/>
      <c r="G394" s="59"/>
      <c r="H394" s="59"/>
      <c r="I394" s="2"/>
      <c r="J394" s="60"/>
      <c r="K394" s="2"/>
      <c r="L394" s="2"/>
      <c r="M394" s="2"/>
      <c r="N394" s="2"/>
      <c r="O394" s="2"/>
      <c r="P394" s="4"/>
      <c r="Q394" s="63"/>
      <c r="R394" s="4"/>
    </row>
    <row r="395" spans="1:18" s="34" customFormat="1" x14ac:dyDescent="0.2">
      <c r="A395" s="2"/>
      <c r="B395" s="2"/>
      <c r="C395" s="2"/>
      <c r="D395" s="2"/>
      <c r="E395" s="2"/>
      <c r="F395" s="2"/>
      <c r="G395" s="59"/>
      <c r="H395" s="59"/>
      <c r="I395" s="2"/>
      <c r="J395" s="60"/>
      <c r="K395" s="2"/>
      <c r="L395" s="2"/>
      <c r="M395" s="2"/>
      <c r="N395" s="2"/>
      <c r="O395" s="2"/>
      <c r="P395" s="4"/>
      <c r="Q395" s="63"/>
      <c r="R395" s="4"/>
    </row>
    <row r="396" spans="1:18" s="34" customFormat="1" x14ac:dyDescent="0.2">
      <c r="A396" s="2"/>
      <c r="B396" s="2"/>
      <c r="C396" s="2"/>
      <c r="D396" s="2"/>
      <c r="E396" s="2"/>
      <c r="F396" s="2"/>
      <c r="G396" s="59"/>
      <c r="H396" s="59"/>
      <c r="I396" s="2"/>
      <c r="J396" s="60"/>
      <c r="K396" s="2"/>
      <c r="L396" s="2"/>
      <c r="M396" s="2"/>
      <c r="N396" s="2"/>
      <c r="O396" s="2"/>
      <c r="P396" s="4"/>
      <c r="Q396" s="63"/>
      <c r="R396" s="4"/>
    </row>
    <row r="397" spans="1:18" s="34" customFormat="1" x14ac:dyDescent="0.2">
      <c r="A397" s="2"/>
      <c r="B397" s="2"/>
      <c r="C397" s="2"/>
      <c r="D397" s="2"/>
      <c r="E397" s="2"/>
      <c r="F397" s="2"/>
      <c r="G397" s="59"/>
      <c r="H397" s="59"/>
      <c r="I397" s="2"/>
      <c r="J397" s="60"/>
      <c r="K397" s="2"/>
      <c r="L397" s="2"/>
      <c r="M397" s="2"/>
      <c r="N397" s="2"/>
      <c r="O397" s="2"/>
      <c r="P397" s="4"/>
      <c r="Q397" s="63"/>
      <c r="R397" s="4"/>
    </row>
    <row r="398" spans="1:18" s="34" customFormat="1" x14ac:dyDescent="0.2">
      <c r="A398" s="2"/>
      <c r="B398" s="2"/>
      <c r="C398" s="2"/>
      <c r="D398" s="2"/>
      <c r="E398" s="2"/>
      <c r="F398" s="2"/>
      <c r="G398" s="59"/>
      <c r="H398" s="59"/>
      <c r="I398" s="2"/>
      <c r="J398" s="60"/>
      <c r="K398" s="2"/>
      <c r="L398" s="2"/>
      <c r="M398" s="2"/>
      <c r="N398" s="2"/>
      <c r="O398" s="2"/>
      <c r="P398" s="4"/>
      <c r="Q398" s="63"/>
      <c r="R398" s="4"/>
    </row>
    <row r="399" spans="1:18" s="34" customFormat="1" x14ac:dyDescent="0.2">
      <c r="A399" s="2"/>
      <c r="B399" s="2"/>
      <c r="C399" s="2"/>
      <c r="D399" s="2"/>
      <c r="E399" s="2"/>
      <c r="F399" s="2"/>
      <c r="G399" s="59"/>
      <c r="H399" s="59"/>
      <c r="I399" s="2"/>
      <c r="J399" s="60"/>
      <c r="K399" s="2"/>
      <c r="L399" s="2"/>
      <c r="M399" s="2"/>
      <c r="N399" s="2"/>
      <c r="O399" s="2"/>
      <c r="P399" s="4"/>
      <c r="Q399" s="63"/>
      <c r="R399" s="4"/>
    </row>
    <row r="400" spans="1:18" s="34" customFormat="1" x14ac:dyDescent="0.2">
      <c r="A400" s="2"/>
      <c r="B400" s="2"/>
      <c r="C400" s="2"/>
      <c r="D400" s="2"/>
      <c r="E400" s="2"/>
      <c r="F400" s="2"/>
      <c r="G400" s="59"/>
      <c r="H400" s="59"/>
      <c r="I400" s="2"/>
      <c r="J400" s="60"/>
      <c r="K400" s="2"/>
      <c r="L400" s="2"/>
      <c r="M400" s="2"/>
      <c r="N400" s="2"/>
      <c r="O400" s="2"/>
      <c r="P400" s="4"/>
      <c r="Q400" s="63"/>
      <c r="R400" s="4"/>
    </row>
    <row r="401" spans="1:18" s="34" customFormat="1" x14ac:dyDescent="0.2">
      <c r="A401" s="2"/>
      <c r="B401" s="2"/>
      <c r="C401" s="2"/>
      <c r="D401" s="2"/>
      <c r="E401" s="2"/>
      <c r="F401" s="2"/>
      <c r="G401" s="59"/>
      <c r="H401" s="59"/>
      <c r="I401" s="2"/>
      <c r="J401" s="60"/>
      <c r="K401" s="2"/>
      <c r="L401" s="2"/>
      <c r="M401" s="2"/>
      <c r="N401" s="2"/>
      <c r="O401" s="2"/>
      <c r="P401" s="4"/>
      <c r="Q401" s="63"/>
      <c r="R401" s="4"/>
    </row>
    <row r="402" spans="1:18" s="34" customFormat="1" x14ac:dyDescent="0.2">
      <c r="A402" s="2"/>
      <c r="B402" s="2"/>
      <c r="C402" s="2"/>
      <c r="D402" s="2"/>
      <c r="E402" s="2"/>
      <c r="F402" s="2"/>
      <c r="G402" s="59"/>
      <c r="H402" s="59"/>
      <c r="I402" s="2"/>
      <c r="J402" s="60"/>
      <c r="K402" s="2"/>
      <c r="L402" s="2"/>
      <c r="M402" s="2"/>
      <c r="N402" s="2"/>
      <c r="O402" s="2"/>
      <c r="P402" s="4"/>
      <c r="Q402" s="63"/>
      <c r="R402" s="4"/>
    </row>
    <row r="403" spans="1:18" s="34" customFormat="1" x14ac:dyDescent="0.2">
      <c r="A403" s="2"/>
      <c r="B403" s="2"/>
      <c r="C403" s="2"/>
      <c r="D403" s="2"/>
      <c r="E403" s="2"/>
      <c r="F403" s="2"/>
      <c r="G403" s="59"/>
      <c r="H403" s="59"/>
      <c r="I403" s="2"/>
      <c r="J403" s="60"/>
      <c r="K403" s="2"/>
      <c r="L403" s="2"/>
      <c r="M403" s="2"/>
      <c r="N403" s="2"/>
      <c r="O403" s="2"/>
      <c r="P403" s="4"/>
      <c r="Q403" s="63"/>
      <c r="R403" s="4"/>
    </row>
    <row r="404" spans="1:18" s="34" customFormat="1" x14ac:dyDescent="0.2">
      <c r="A404" s="2"/>
      <c r="B404" s="2"/>
      <c r="C404" s="2"/>
      <c r="D404" s="2"/>
      <c r="E404" s="2"/>
      <c r="F404" s="2"/>
      <c r="G404" s="59"/>
      <c r="H404" s="59"/>
      <c r="I404" s="2"/>
      <c r="J404" s="60"/>
      <c r="K404" s="2"/>
      <c r="L404" s="2"/>
      <c r="M404" s="2"/>
      <c r="N404" s="2"/>
      <c r="O404" s="2"/>
      <c r="P404" s="4"/>
      <c r="Q404" s="63"/>
      <c r="R404" s="4"/>
    </row>
    <row r="405" spans="1:18" s="34" customFormat="1" x14ac:dyDescent="0.2">
      <c r="A405" s="2"/>
      <c r="B405" s="2"/>
      <c r="C405" s="2"/>
      <c r="D405" s="2"/>
      <c r="E405" s="2"/>
      <c r="F405" s="2"/>
      <c r="G405" s="59"/>
      <c r="H405" s="59"/>
      <c r="I405" s="2"/>
      <c r="J405" s="60"/>
      <c r="K405" s="2"/>
      <c r="L405" s="2"/>
      <c r="M405" s="2"/>
      <c r="N405" s="2"/>
      <c r="O405" s="2"/>
      <c r="P405" s="4"/>
      <c r="Q405" s="63"/>
      <c r="R405" s="4"/>
    </row>
    <row r="406" spans="1:18" s="34" customFormat="1" x14ac:dyDescent="0.2">
      <c r="A406" s="2"/>
      <c r="B406" s="2"/>
      <c r="C406" s="2"/>
      <c r="D406" s="2"/>
      <c r="E406" s="2"/>
      <c r="F406" s="2"/>
      <c r="G406" s="59"/>
      <c r="H406" s="59"/>
      <c r="I406" s="2"/>
      <c r="J406" s="60"/>
      <c r="K406" s="2"/>
      <c r="L406" s="2"/>
      <c r="M406" s="2"/>
      <c r="N406" s="2"/>
      <c r="O406" s="2"/>
      <c r="P406" s="4"/>
      <c r="Q406" s="63"/>
      <c r="R406" s="4"/>
    </row>
    <row r="407" spans="1:18" s="34" customFormat="1" x14ac:dyDescent="0.2">
      <c r="A407" s="2"/>
      <c r="B407" s="2"/>
      <c r="C407" s="2"/>
      <c r="D407" s="2"/>
      <c r="E407" s="2"/>
      <c r="F407" s="2"/>
      <c r="G407" s="59"/>
      <c r="H407" s="59"/>
      <c r="I407" s="2"/>
      <c r="J407" s="60"/>
      <c r="K407" s="2"/>
      <c r="L407" s="2"/>
      <c r="M407" s="2"/>
      <c r="N407" s="2"/>
      <c r="O407" s="2"/>
      <c r="P407" s="4"/>
      <c r="Q407" s="63"/>
      <c r="R407" s="4"/>
    </row>
    <row r="408" spans="1:18" s="34" customFormat="1" x14ac:dyDescent="0.2">
      <c r="A408" s="2"/>
      <c r="B408" s="2"/>
      <c r="C408" s="2"/>
      <c r="D408" s="2"/>
      <c r="E408" s="2"/>
      <c r="F408" s="2"/>
      <c r="G408" s="59"/>
      <c r="H408" s="59"/>
      <c r="I408" s="2"/>
      <c r="J408" s="60"/>
      <c r="K408" s="2"/>
      <c r="L408" s="2"/>
      <c r="M408" s="2"/>
      <c r="N408" s="2"/>
      <c r="O408" s="2"/>
      <c r="P408" s="4"/>
      <c r="Q408" s="63"/>
      <c r="R408" s="4"/>
    </row>
    <row r="409" spans="1:18" s="34" customFormat="1" x14ac:dyDescent="0.2">
      <c r="A409" s="2"/>
      <c r="B409" s="2"/>
      <c r="C409" s="2"/>
      <c r="D409" s="2"/>
      <c r="E409" s="2"/>
      <c r="F409" s="2"/>
      <c r="G409" s="59"/>
      <c r="H409" s="59"/>
      <c r="I409" s="2"/>
      <c r="J409" s="60"/>
      <c r="K409" s="2"/>
      <c r="L409" s="2"/>
      <c r="M409" s="2"/>
      <c r="N409" s="2"/>
      <c r="O409" s="2"/>
      <c r="P409" s="4"/>
      <c r="Q409" s="63"/>
      <c r="R409" s="4"/>
    </row>
    <row r="410" spans="1:18" s="34" customFormat="1" x14ac:dyDescent="0.2">
      <c r="A410" s="2"/>
      <c r="B410" s="2"/>
      <c r="C410" s="2"/>
      <c r="D410" s="2"/>
      <c r="E410" s="2"/>
      <c r="F410" s="2"/>
      <c r="G410" s="59"/>
      <c r="H410" s="59"/>
      <c r="I410" s="2"/>
      <c r="J410" s="60"/>
      <c r="K410" s="2"/>
      <c r="L410" s="2"/>
      <c r="M410" s="2"/>
      <c r="N410" s="2"/>
      <c r="O410" s="2"/>
      <c r="P410" s="4"/>
      <c r="Q410" s="63"/>
      <c r="R410" s="4"/>
    </row>
    <row r="411" spans="1:18" s="34" customFormat="1" x14ac:dyDescent="0.2">
      <c r="A411" s="2"/>
      <c r="B411" s="2"/>
      <c r="C411" s="2"/>
      <c r="D411" s="2"/>
      <c r="E411" s="2"/>
      <c r="F411" s="2"/>
      <c r="G411" s="59"/>
      <c r="H411" s="59"/>
      <c r="I411" s="2"/>
      <c r="J411" s="60"/>
      <c r="K411" s="2"/>
      <c r="L411" s="2"/>
      <c r="M411" s="2"/>
      <c r="N411" s="2"/>
      <c r="O411" s="2"/>
      <c r="P411" s="4"/>
      <c r="Q411" s="63"/>
      <c r="R411" s="4"/>
    </row>
    <row r="412" spans="1:18" s="34" customFormat="1" x14ac:dyDescent="0.2">
      <c r="A412" s="2"/>
      <c r="B412" s="2"/>
      <c r="C412" s="2"/>
      <c r="D412" s="2"/>
      <c r="E412" s="2"/>
      <c r="F412" s="2"/>
      <c r="G412" s="59"/>
      <c r="H412" s="59"/>
      <c r="I412" s="2"/>
      <c r="J412" s="60"/>
      <c r="K412" s="2"/>
      <c r="L412" s="2"/>
      <c r="M412" s="2"/>
      <c r="N412" s="2"/>
      <c r="O412" s="2"/>
      <c r="P412" s="4"/>
      <c r="Q412" s="63"/>
      <c r="R412" s="4"/>
    </row>
    <row r="413" spans="1:18" s="34" customFormat="1" x14ac:dyDescent="0.2">
      <c r="A413" s="2"/>
      <c r="B413" s="2"/>
      <c r="C413" s="2"/>
      <c r="D413" s="2"/>
      <c r="E413" s="2"/>
      <c r="F413" s="2"/>
      <c r="G413" s="59"/>
      <c r="H413" s="59"/>
      <c r="I413" s="2"/>
      <c r="J413" s="60"/>
      <c r="K413" s="2"/>
      <c r="L413" s="2"/>
      <c r="M413" s="2"/>
      <c r="N413" s="2"/>
      <c r="O413" s="2"/>
      <c r="P413" s="4"/>
      <c r="Q413" s="63"/>
      <c r="R413" s="4"/>
    </row>
    <row r="414" spans="1:18" s="34" customFormat="1" x14ac:dyDescent="0.2">
      <c r="A414" s="2"/>
      <c r="B414" s="2"/>
      <c r="C414" s="2"/>
      <c r="D414" s="2"/>
      <c r="E414" s="2"/>
      <c r="F414" s="2"/>
      <c r="G414" s="59"/>
      <c r="H414" s="59"/>
      <c r="I414" s="2"/>
      <c r="J414" s="60"/>
      <c r="K414" s="2"/>
      <c r="L414" s="2"/>
      <c r="M414" s="2"/>
      <c r="N414" s="2"/>
      <c r="O414" s="2"/>
      <c r="P414" s="4"/>
      <c r="Q414" s="63"/>
      <c r="R414" s="4"/>
    </row>
    <row r="415" spans="1:18" s="34" customFormat="1" x14ac:dyDescent="0.2">
      <c r="A415" s="2"/>
      <c r="B415" s="2"/>
      <c r="C415" s="2"/>
      <c r="D415" s="2"/>
      <c r="E415" s="2"/>
      <c r="F415" s="2"/>
      <c r="G415" s="59"/>
      <c r="H415" s="59"/>
      <c r="I415" s="2"/>
      <c r="J415" s="60"/>
      <c r="K415" s="2"/>
      <c r="L415" s="2"/>
      <c r="M415" s="2"/>
      <c r="N415" s="2"/>
      <c r="O415" s="2"/>
      <c r="P415" s="4"/>
      <c r="Q415" s="63"/>
      <c r="R415" s="4"/>
    </row>
    <row r="416" spans="1:18" s="34" customFormat="1" x14ac:dyDescent="0.2">
      <c r="A416" s="2"/>
      <c r="B416" s="2"/>
      <c r="C416" s="2"/>
      <c r="D416" s="2"/>
      <c r="E416" s="2"/>
      <c r="F416" s="2"/>
      <c r="G416" s="59"/>
      <c r="H416" s="59"/>
      <c r="I416" s="2"/>
      <c r="J416" s="60"/>
      <c r="K416" s="2"/>
      <c r="L416" s="2"/>
      <c r="M416" s="2"/>
      <c r="N416" s="2"/>
      <c r="O416" s="2"/>
      <c r="P416" s="4"/>
      <c r="Q416" s="63"/>
      <c r="R416" s="4"/>
    </row>
    <row r="417" spans="1:20" s="34" customFormat="1" x14ac:dyDescent="0.2">
      <c r="A417" s="2"/>
      <c r="B417" s="2"/>
      <c r="C417" s="2"/>
      <c r="D417" s="2"/>
      <c r="E417" s="2"/>
      <c r="F417" s="2"/>
      <c r="G417" s="59"/>
      <c r="H417" s="59"/>
      <c r="I417" s="2"/>
      <c r="J417" s="60"/>
      <c r="K417" s="2"/>
      <c r="L417" s="2"/>
      <c r="M417" s="2"/>
      <c r="N417" s="2"/>
      <c r="O417" s="2"/>
      <c r="P417" s="4"/>
      <c r="Q417" s="63"/>
      <c r="R417" s="4"/>
      <c r="T417" s="4"/>
    </row>
    <row r="418" spans="1:20" s="34" customFormat="1" x14ac:dyDescent="0.2">
      <c r="A418" s="2"/>
      <c r="B418" s="2"/>
      <c r="C418" s="2"/>
      <c r="D418" s="2"/>
      <c r="E418" s="2"/>
      <c r="F418" s="2"/>
      <c r="G418" s="59"/>
      <c r="H418" s="59"/>
      <c r="I418" s="2"/>
      <c r="J418" s="60"/>
      <c r="K418" s="2"/>
      <c r="L418" s="2"/>
      <c r="M418" s="2"/>
      <c r="N418" s="2"/>
      <c r="O418" s="2"/>
      <c r="P418" s="4"/>
      <c r="Q418" s="63"/>
      <c r="R418" s="4"/>
    </row>
    <row r="419" spans="1:20" s="34" customFormat="1" x14ac:dyDescent="0.2">
      <c r="A419" s="2"/>
      <c r="B419" s="2"/>
      <c r="C419" s="2"/>
      <c r="D419" s="2"/>
      <c r="E419" s="2"/>
      <c r="F419" s="2"/>
      <c r="G419" s="59"/>
      <c r="H419" s="59"/>
      <c r="I419" s="2"/>
      <c r="J419" s="60"/>
      <c r="K419" s="2"/>
      <c r="L419" s="2"/>
      <c r="M419" s="2"/>
      <c r="N419" s="2"/>
      <c r="O419" s="2"/>
      <c r="P419" s="4"/>
      <c r="Q419" s="63"/>
      <c r="R419" s="4"/>
    </row>
    <row r="420" spans="1:20" s="34" customFormat="1" x14ac:dyDescent="0.2">
      <c r="A420" s="2"/>
      <c r="B420" s="2"/>
      <c r="C420" s="2"/>
      <c r="D420" s="2"/>
      <c r="E420" s="2"/>
      <c r="F420" s="2"/>
      <c r="G420" s="59"/>
      <c r="H420" s="59"/>
      <c r="I420" s="2"/>
      <c r="J420" s="60"/>
      <c r="K420" s="2"/>
      <c r="L420" s="2"/>
      <c r="M420" s="2"/>
      <c r="N420" s="2"/>
      <c r="O420" s="2"/>
      <c r="P420" s="4"/>
      <c r="Q420" s="63"/>
      <c r="R420" s="4"/>
    </row>
    <row r="421" spans="1:20" s="34" customFormat="1" x14ac:dyDescent="0.2">
      <c r="A421" s="2"/>
      <c r="B421" s="2"/>
      <c r="C421" s="2"/>
      <c r="D421" s="2"/>
      <c r="E421" s="2"/>
      <c r="F421" s="2"/>
      <c r="G421" s="59"/>
      <c r="H421" s="59"/>
      <c r="I421" s="2"/>
      <c r="J421" s="60"/>
      <c r="K421" s="2"/>
      <c r="L421" s="2"/>
      <c r="M421" s="2"/>
      <c r="N421" s="2"/>
      <c r="O421" s="2"/>
      <c r="P421" s="4"/>
      <c r="Q421" s="63"/>
      <c r="R421" s="4"/>
    </row>
    <row r="422" spans="1:20" s="34" customFormat="1" x14ac:dyDescent="0.2">
      <c r="A422" s="2"/>
      <c r="B422" s="2"/>
      <c r="C422" s="2"/>
      <c r="D422" s="2"/>
      <c r="E422" s="2"/>
      <c r="F422" s="2"/>
      <c r="G422" s="59"/>
      <c r="H422" s="59"/>
      <c r="I422" s="2"/>
      <c r="J422" s="60"/>
      <c r="K422" s="2"/>
      <c r="L422" s="2"/>
      <c r="M422" s="2"/>
      <c r="N422" s="2"/>
      <c r="O422" s="2"/>
      <c r="P422" s="4"/>
      <c r="Q422" s="63"/>
      <c r="R422" s="4"/>
    </row>
    <row r="423" spans="1:20" s="34" customFormat="1" x14ac:dyDescent="0.2">
      <c r="A423" s="2"/>
      <c r="B423" s="2"/>
      <c r="C423" s="2"/>
      <c r="D423" s="2"/>
      <c r="E423" s="2"/>
      <c r="F423" s="2"/>
      <c r="G423" s="59"/>
      <c r="H423" s="59"/>
      <c r="I423" s="2"/>
      <c r="J423" s="60"/>
      <c r="K423" s="2"/>
      <c r="L423" s="2"/>
      <c r="M423" s="2"/>
      <c r="N423" s="2"/>
      <c r="O423" s="2"/>
      <c r="P423" s="4"/>
      <c r="Q423" s="63"/>
      <c r="R423" s="4"/>
    </row>
    <row r="424" spans="1:20" s="34" customFormat="1" x14ac:dyDescent="0.2">
      <c r="A424" s="2"/>
      <c r="B424" s="2"/>
      <c r="C424" s="2"/>
      <c r="D424" s="2"/>
      <c r="E424" s="2"/>
      <c r="F424" s="2"/>
      <c r="G424" s="59"/>
      <c r="H424" s="59"/>
      <c r="I424" s="2"/>
      <c r="J424" s="60"/>
      <c r="K424" s="2"/>
      <c r="L424" s="2"/>
      <c r="M424" s="2"/>
      <c r="N424" s="2"/>
      <c r="O424" s="2"/>
      <c r="P424" s="4"/>
      <c r="Q424" s="63"/>
      <c r="R424" s="4"/>
    </row>
    <row r="425" spans="1:20" s="34" customFormat="1" x14ac:dyDescent="0.2">
      <c r="A425" s="2"/>
      <c r="B425" s="2"/>
      <c r="C425" s="2"/>
      <c r="D425" s="2"/>
      <c r="E425" s="2"/>
      <c r="F425" s="2"/>
      <c r="G425" s="59"/>
      <c r="H425" s="59"/>
      <c r="I425" s="2"/>
      <c r="J425" s="60"/>
      <c r="K425" s="2"/>
      <c r="L425" s="2"/>
      <c r="M425" s="2"/>
      <c r="N425" s="2"/>
      <c r="O425" s="2"/>
      <c r="P425" s="4"/>
      <c r="Q425" s="63"/>
      <c r="R425" s="4"/>
    </row>
    <row r="426" spans="1:20" s="34" customFormat="1" x14ac:dyDescent="0.2">
      <c r="A426" s="2"/>
      <c r="B426" s="2"/>
      <c r="C426" s="2"/>
      <c r="D426" s="2"/>
      <c r="E426" s="2"/>
      <c r="F426" s="2"/>
      <c r="G426" s="59"/>
      <c r="H426" s="59"/>
      <c r="I426" s="2"/>
      <c r="J426" s="60"/>
      <c r="K426" s="2"/>
      <c r="L426" s="2"/>
      <c r="M426" s="2"/>
      <c r="N426" s="2"/>
      <c r="O426" s="2"/>
      <c r="P426" s="4"/>
      <c r="Q426" s="63"/>
      <c r="R426" s="4"/>
    </row>
    <row r="427" spans="1:20" s="34" customFormat="1" x14ac:dyDescent="0.2">
      <c r="A427" s="2"/>
      <c r="B427" s="2"/>
      <c r="C427" s="2"/>
      <c r="D427" s="2"/>
      <c r="E427" s="2"/>
      <c r="F427" s="2"/>
      <c r="G427" s="59"/>
      <c r="H427" s="59"/>
      <c r="I427" s="2"/>
      <c r="J427" s="60"/>
      <c r="K427" s="2"/>
      <c r="L427" s="2"/>
      <c r="M427" s="2"/>
      <c r="N427" s="2"/>
      <c r="O427" s="2"/>
      <c r="P427" s="4"/>
      <c r="Q427" s="63"/>
      <c r="R427" s="4"/>
    </row>
    <row r="428" spans="1:20" s="34" customFormat="1" x14ac:dyDescent="0.2">
      <c r="A428" s="2"/>
      <c r="B428" s="2"/>
      <c r="C428" s="2"/>
      <c r="D428" s="2"/>
      <c r="E428" s="2"/>
      <c r="F428" s="2"/>
      <c r="G428" s="59"/>
      <c r="H428" s="59"/>
      <c r="I428" s="2"/>
      <c r="J428" s="60"/>
      <c r="K428" s="2"/>
      <c r="L428" s="2"/>
      <c r="M428" s="2"/>
      <c r="N428" s="2"/>
      <c r="O428" s="2"/>
      <c r="P428" s="4"/>
      <c r="Q428" s="63"/>
      <c r="R428" s="4"/>
    </row>
    <row r="429" spans="1:20" s="34" customFormat="1" x14ac:dyDescent="0.2">
      <c r="A429" s="2"/>
      <c r="B429" s="2"/>
      <c r="C429" s="2"/>
      <c r="D429" s="2"/>
      <c r="E429" s="2"/>
      <c r="F429" s="2"/>
      <c r="G429" s="59"/>
      <c r="H429" s="59"/>
      <c r="I429" s="2"/>
      <c r="J429" s="60"/>
      <c r="K429" s="2"/>
      <c r="L429" s="2"/>
      <c r="M429" s="2"/>
      <c r="N429" s="2"/>
      <c r="O429" s="2"/>
      <c r="P429" s="4"/>
      <c r="Q429" s="63"/>
      <c r="R429" s="4"/>
    </row>
    <row r="430" spans="1:20" s="34" customFormat="1" x14ac:dyDescent="0.2">
      <c r="A430" s="2"/>
      <c r="B430" s="2"/>
      <c r="C430" s="2"/>
      <c r="D430" s="2"/>
      <c r="E430" s="2"/>
      <c r="F430" s="2"/>
      <c r="G430" s="59"/>
      <c r="H430" s="59"/>
      <c r="I430" s="2"/>
      <c r="J430" s="60"/>
      <c r="K430" s="2"/>
      <c r="L430" s="2"/>
      <c r="M430" s="2"/>
      <c r="N430" s="2"/>
      <c r="O430" s="2"/>
      <c r="P430" s="4"/>
      <c r="Q430" s="63"/>
      <c r="R430" s="4"/>
    </row>
    <row r="431" spans="1:20" s="58" customFormat="1" x14ac:dyDescent="0.2">
      <c r="A431" s="2"/>
      <c r="B431" s="2"/>
      <c r="C431" s="2"/>
      <c r="D431" s="2"/>
      <c r="E431" s="2"/>
      <c r="F431" s="2"/>
      <c r="G431" s="59"/>
      <c r="H431" s="59"/>
      <c r="I431" s="2"/>
      <c r="J431" s="60"/>
      <c r="K431" s="2"/>
      <c r="L431" s="2"/>
      <c r="M431" s="2"/>
      <c r="N431" s="2"/>
      <c r="O431" s="2"/>
      <c r="P431" s="4"/>
      <c r="Q431" s="63"/>
      <c r="R431" s="64"/>
    </row>
    <row r="432" spans="1:20" s="34" customFormat="1" x14ac:dyDescent="0.2">
      <c r="A432" s="2"/>
      <c r="B432" s="2"/>
      <c r="C432" s="2"/>
      <c r="D432" s="2"/>
      <c r="E432" s="2"/>
      <c r="F432" s="2"/>
      <c r="G432" s="59"/>
      <c r="H432" s="59"/>
      <c r="I432" s="2"/>
      <c r="J432" s="60"/>
      <c r="K432" s="2"/>
      <c r="L432" s="2"/>
      <c r="M432" s="2"/>
      <c r="N432" s="2"/>
      <c r="O432" s="2"/>
    </row>
    <row r="433" spans="1:15" s="34" customFormat="1" x14ac:dyDescent="0.2">
      <c r="A433" s="2"/>
      <c r="B433" s="2"/>
      <c r="C433" s="2"/>
      <c r="D433" s="2"/>
      <c r="E433" s="2"/>
      <c r="F433" s="2"/>
      <c r="G433" s="59"/>
      <c r="H433" s="59"/>
      <c r="I433" s="2"/>
      <c r="J433" s="60"/>
      <c r="K433" s="2"/>
      <c r="L433" s="2"/>
      <c r="M433" s="2"/>
      <c r="N433" s="2"/>
      <c r="O433" s="2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2012-10-29T09:00:12Z</cp:lastPrinted>
  <dcterms:created xsi:type="dcterms:W3CDTF">2012-02-27T18:16:48Z</dcterms:created>
  <dcterms:modified xsi:type="dcterms:W3CDTF">2023-01-19T11:03:28Z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2021-06-21T17:40:47Z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a0a6ee7d-9576-49d2-aff7-6dbb6a28f54f</vt:lpwstr>
  </property>
  <property fmtid="{D5CDD505-2E9C-101B-9397-08002B2CF9AE}" pid="8" name="MSIP_Label_da73a663-4204-480c-9ce8-a1a166c234ab_ContentBits">
    <vt:lpwstr>0</vt:lpwstr>
  </property>
</Properties>
</file>