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KOMM\IS\IS26\Utbet\Løpende inntuj\"/>
    </mc:Choice>
  </mc:AlternateContent>
  <xr:revisionPtr revIDLastSave="0" documentId="13_ncr:1_{B40A3E2F-D498-424B-8F6E-A68E3DD8D8C2}" xr6:coauthVersionLast="47" xr6:coauthVersionMax="47" xr10:uidLastSave="{00000000-0000-0000-0000-000000000000}"/>
  <bookViews>
    <workbookView xWindow="-105" yWindow="0" windowWidth="29010" windowHeight="15585" xr2:uid="{2B47FE85-C08A-4246-BC0E-FFA826BFD59F}"/>
  </bookViews>
  <sheets>
    <sheet name="J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5"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D366" i="1"/>
  <c r="F368" i="1" s="1"/>
  <c r="C366" i="1"/>
  <c r="F360" i="1" l="1"/>
  <c r="F352" i="1"/>
  <c r="F324" i="1"/>
  <c r="F320" i="1"/>
  <c r="H236" i="1"/>
  <c r="H232" i="1"/>
  <c r="E366" i="1"/>
  <c r="F276" i="1" s="1"/>
  <c r="H65" i="1"/>
  <c r="H355" i="1"/>
  <c r="H347" i="1"/>
  <c r="H331" i="1"/>
  <c r="H319" i="1"/>
  <c r="G311" i="1"/>
  <c r="H299" i="1"/>
  <c r="H291" i="1"/>
  <c r="H275" i="1"/>
  <c r="H263" i="1"/>
  <c r="H255" i="1"/>
  <c r="H247" i="1"/>
  <c r="H231" i="1"/>
  <c r="H227" i="1"/>
  <c r="H223" i="1"/>
  <c r="H203" i="1"/>
  <c r="H199" i="1"/>
  <c r="H191" i="1"/>
  <c r="H179" i="1"/>
  <c r="H167" i="1"/>
  <c r="H163" i="1"/>
  <c r="H147" i="1"/>
  <c r="H139" i="1"/>
  <c r="H135" i="1"/>
  <c r="H119" i="1"/>
  <c r="H115" i="1"/>
  <c r="H103" i="1"/>
  <c r="H95" i="1"/>
  <c r="H83" i="1"/>
  <c r="H75" i="1"/>
  <c r="H63" i="1"/>
  <c r="H55" i="1"/>
  <c r="H51" i="1"/>
  <c r="H35" i="1"/>
  <c r="H31" i="1"/>
  <c r="H19" i="1"/>
  <c r="F267" i="1"/>
  <c r="F167" i="1"/>
  <c r="F139" i="1"/>
  <c r="F11" i="1"/>
  <c r="H350" i="1"/>
  <c r="H326" i="1"/>
  <c r="H278" i="1"/>
  <c r="G274" i="1"/>
  <c r="G258" i="1"/>
  <c r="H246" i="1"/>
  <c r="H238" i="1"/>
  <c r="F190" i="1"/>
  <c r="H174" i="1"/>
  <c r="G142" i="1"/>
  <c r="F126" i="1"/>
  <c r="G106" i="1"/>
  <c r="G82" i="1"/>
  <c r="H46" i="1"/>
  <c r="F335" i="1"/>
  <c r="F283" i="1"/>
  <c r="F259" i="1"/>
  <c r="F131" i="1"/>
  <c r="F83" i="1"/>
  <c r="F31" i="1"/>
  <c r="H358" i="1"/>
  <c r="F358" i="1"/>
  <c r="H314" i="1"/>
  <c r="F314" i="1"/>
  <c r="H306" i="1"/>
  <c r="H294" i="1"/>
  <c r="H286" i="1"/>
  <c r="H270" i="1"/>
  <c r="H254" i="1"/>
  <c r="H226" i="1"/>
  <c r="F226" i="1"/>
  <c r="F210" i="1"/>
  <c r="H170" i="1"/>
  <c r="F170" i="1"/>
  <c r="H150" i="1"/>
  <c r="F150" i="1"/>
  <c r="F138" i="1"/>
  <c r="F130" i="1"/>
  <c r="H122" i="1"/>
  <c r="F122" i="1"/>
  <c r="F114" i="1"/>
  <c r="H98" i="1"/>
  <c r="F98" i="1"/>
  <c r="F86" i="1"/>
  <c r="H74" i="1"/>
  <c r="H62" i="1"/>
  <c r="G62" i="1"/>
  <c r="H50" i="1"/>
  <c r="H10" i="1"/>
  <c r="F10" i="1"/>
  <c r="F46" i="1"/>
  <c r="G350" i="1"/>
  <c r="G298" i="1"/>
  <c r="G158" i="1"/>
  <c r="G74" i="1"/>
  <c r="F298" i="1"/>
  <c r="F238" i="1"/>
  <c r="F182" i="1"/>
  <c r="H338" i="1"/>
  <c r="F338" i="1"/>
  <c r="F330" i="1"/>
  <c r="H322" i="1"/>
  <c r="F322" i="1"/>
  <c r="F310" i="1"/>
  <c r="H302" i="1"/>
  <c r="F302" i="1"/>
  <c r="F262" i="1"/>
  <c r="H234" i="1"/>
  <c r="F234" i="1"/>
  <c r="F222" i="1"/>
  <c r="H214" i="1"/>
  <c r="F214" i="1"/>
  <c r="F202" i="1"/>
  <c r="H194" i="1"/>
  <c r="F194" i="1"/>
  <c r="F186" i="1"/>
  <c r="H166" i="1"/>
  <c r="F166" i="1"/>
  <c r="F154" i="1"/>
  <c r="G154" i="1"/>
  <c r="H142" i="1"/>
  <c r="H126" i="1"/>
  <c r="G126" i="1"/>
  <c r="H102" i="1"/>
  <c r="H90" i="1"/>
  <c r="F90" i="1"/>
  <c r="G90" i="1"/>
  <c r="F78" i="1"/>
  <c r="H66" i="1"/>
  <c r="F66" i="1"/>
  <c r="H58" i="1"/>
  <c r="F58" i="1"/>
  <c r="G58" i="1"/>
  <c r="F38" i="1"/>
  <c r="H34" i="1"/>
  <c r="F34" i="1"/>
  <c r="H26" i="1"/>
  <c r="F26" i="1"/>
  <c r="G26" i="1"/>
  <c r="F22" i="1"/>
  <c r="H14" i="1"/>
  <c r="F14" i="1"/>
  <c r="G338" i="1"/>
  <c r="I338" i="1" s="1"/>
  <c r="G330" i="1"/>
  <c r="G314" i="1"/>
  <c r="I314" i="1" s="1"/>
  <c r="G234" i="1"/>
  <c r="I234" i="1" s="1"/>
  <c r="G210" i="1"/>
  <c r="G202" i="1"/>
  <c r="G114" i="1"/>
  <c r="G46" i="1"/>
  <c r="I46" i="1" s="1"/>
  <c r="F174" i="1"/>
  <c r="F118" i="1"/>
  <c r="F62" i="1"/>
  <c r="H8" i="1"/>
  <c r="F8" i="1"/>
  <c r="H362" i="1"/>
  <c r="H354" i="1"/>
  <c r="F354" i="1"/>
  <c r="G354" i="1"/>
  <c r="G346" i="1"/>
  <c r="H334" i="1"/>
  <c r="F334" i="1"/>
  <c r="G318" i="1"/>
  <c r="H290" i="1"/>
  <c r="F290" i="1"/>
  <c r="H282" i="1"/>
  <c r="F282" i="1"/>
  <c r="G282" i="1"/>
  <c r="I282" i="1" s="1"/>
  <c r="F274" i="1"/>
  <c r="H266" i="1"/>
  <c r="F266" i="1"/>
  <c r="F258" i="1"/>
  <c r="H250" i="1"/>
  <c r="F250" i="1"/>
  <c r="F242" i="1"/>
  <c r="H230" i="1"/>
  <c r="F230" i="1"/>
  <c r="F218" i="1"/>
  <c r="G218" i="1"/>
  <c r="H206" i="1"/>
  <c r="H198" i="1"/>
  <c r="F198" i="1"/>
  <c r="H190" i="1"/>
  <c r="H162" i="1"/>
  <c r="F162" i="1"/>
  <c r="G162" i="1"/>
  <c r="F146" i="1"/>
  <c r="H134" i="1"/>
  <c r="F134" i="1"/>
  <c r="F106" i="1"/>
  <c r="H94" i="1"/>
  <c r="F94" i="1"/>
  <c r="H82" i="1"/>
  <c r="I82" i="1" s="1"/>
  <c r="F82" i="1"/>
  <c r="H70" i="1"/>
  <c r="H42" i="1"/>
  <c r="F42" i="1"/>
  <c r="H30" i="1"/>
  <c r="F30" i="1"/>
  <c r="H18" i="1"/>
  <c r="F18" i="1"/>
  <c r="F246" i="1"/>
  <c r="G362" i="1"/>
  <c r="G322" i="1"/>
  <c r="I322" i="1" s="1"/>
  <c r="G302" i="1"/>
  <c r="G270" i="1"/>
  <c r="I270" i="1" s="1"/>
  <c r="G194" i="1"/>
  <c r="G170" i="1"/>
  <c r="G146" i="1"/>
  <c r="G78" i="1"/>
  <c r="G18" i="1"/>
  <c r="G10" i="1"/>
  <c r="F254" i="1"/>
  <c r="F110" i="1"/>
  <c r="F54" i="1"/>
  <c r="G303" i="1"/>
  <c r="F347" i="1"/>
  <c r="F339" i="1"/>
  <c r="F319" i="1"/>
  <c r="F291" i="1"/>
  <c r="F255" i="1"/>
  <c r="F243" i="1"/>
  <c r="F199" i="1"/>
  <c r="F183" i="1"/>
  <c r="F171" i="1"/>
  <c r="F115" i="1"/>
  <c r="F99" i="1"/>
  <c r="F71" i="1"/>
  <c r="F43" i="1"/>
  <c r="H359" i="1"/>
  <c r="F359" i="1"/>
  <c r="H351" i="1"/>
  <c r="H343" i="1"/>
  <c r="F343" i="1"/>
  <c r="H327" i="1"/>
  <c r="H323" i="1"/>
  <c r="F323" i="1"/>
  <c r="H315" i="1"/>
  <c r="H311" i="1"/>
  <c r="I311" i="1" s="1"/>
  <c r="F311" i="1"/>
  <c r="H295" i="1"/>
  <c r="H287" i="1"/>
  <c r="F287" i="1"/>
  <c r="H279" i="1"/>
  <c r="H271" i="1"/>
  <c r="F271" i="1"/>
  <c r="H251" i="1"/>
  <c r="H239" i="1"/>
  <c r="F239" i="1"/>
  <c r="H219" i="1"/>
  <c r="H207" i="1"/>
  <c r="F207" i="1"/>
  <c r="H187" i="1"/>
  <c r="H175" i="1"/>
  <c r="F175" i="1"/>
  <c r="H155" i="1"/>
  <c r="H143" i="1"/>
  <c r="F143" i="1"/>
  <c r="H123" i="1"/>
  <c r="H111" i="1"/>
  <c r="F111" i="1"/>
  <c r="H91" i="1"/>
  <c r="H79" i="1"/>
  <c r="F79" i="1"/>
  <c r="H59" i="1"/>
  <c r="H47" i="1"/>
  <c r="F47" i="1"/>
  <c r="H27" i="1"/>
  <c r="H15" i="1"/>
  <c r="F15" i="1"/>
  <c r="F263" i="1"/>
  <c r="F235" i="1"/>
  <c r="F191" i="1"/>
  <c r="F179" i="1"/>
  <c r="F135" i="1"/>
  <c r="F119" i="1"/>
  <c r="F107" i="1"/>
  <c r="F51" i="1"/>
  <c r="F35" i="1"/>
  <c r="F12" i="1"/>
  <c r="F20" i="1"/>
  <c r="F24" i="1"/>
  <c r="F28" i="1"/>
  <c r="F36" i="1"/>
  <c r="F40" i="1"/>
  <c r="F44" i="1"/>
  <c r="F52" i="1"/>
  <c r="F56" i="1"/>
  <c r="F60" i="1"/>
  <c r="F68" i="1"/>
  <c r="F72" i="1"/>
  <c r="F76" i="1"/>
  <c r="F84" i="1"/>
  <c r="F88" i="1"/>
  <c r="F92" i="1"/>
  <c r="F100" i="1"/>
  <c r="F104" i="1"/>
  <c r="F108" i="1"/>
  <c r="F116" i="1"/>
  <c r="F120" i="1"/>
  <c r="F124" i="1"/>
  <c r="F132" i="1"/>
  <c r="F136" i="1"/>
  <c r="F140" i="1"/>
  <c r="F148" i="1"/>
  <c r="F152" i="1"/>
  <c r="F156" i="1"/>
  <c r="F164" i="1"/>
  <c r="F168" i="1"/>
  <c r="F172" i="1"/>
  <c r="F180" i="1"/>
  <c r="F184" i="1"/>
  <c r="F188" i="1"/>
  <c r="F196" i="1"/>
  <c r="F200" i="1"/>
  <c r="F204" i="1"/>
  <c r="F212" i="1"/>
  <c r="F216" i="1"/>
  <c r="F220" i="1"/>
  <c r="F228" i="1"/>
  <c r="F232" i="1"/>
  <c r="F236" i="1"/>
  <c r="F244" i="1"/>
  <c r="F248" i="1"/>
  <c r="F252" i="1"/>
  <c r="F260" i="1"/>
  <c r="F264" i="1"/>
  <c r="F268" i="1"/>
  <c r="H92" i="1"/>
  <c r="H204" i="1"/>
  <c r="F284" i="1"/>
  <c r="F300" i="1"/>
  <c r="F316" i="1"/>
  <c r="G13" i="1"/>
  <c r="G17" i="1"/>
  <c r="G21" i="1"/>
  <c r="G29" i="1"/>
  <c r="G33" i="1"/>
  <c r="G37" i="1"/>
  <c r="G45" i="1"/>
  <c r="G49" i="1"/>
  <c r="I49" i="1" s="1"/>
  <c r="G53" i="1"/>
  <c r="G61" i="1"/>
  <c r="G65" i="1"/>
  <c r="I65" i="1" s="1"/>
  <c r="G69" i="1"/>
  <c r="G77" i="1"/>
  <c r="G81" i="1"/>
  <c r="G85" i="1"/>
  <c r="G93" i="1"/>
  <c r="G97" i="1"/>
  <c r="G101" i="1"/>
  <c r="G109" i="1"/>
  <c r="G113" i="1"/>
  <c r="G117" i="1"/>
  <c r="G125" i="1"/>
  <c r="G129" i="1"/>
  <c r="G133" i="1"/>
  <c r="G141" i="1"/>
  <c r="G145" i="1"/>
  <c r="G149" i="1"/>
  <c r="G157" i="1"/>
  <c r="G161" i="1"/>
  <c r="G165" i="1"/>
  <c r="G173" i="1"/>
  <c r="G177" i="1"/>
  <c r="I177" i="1" s="1"/>
  <c r="G181" i="1"/>
  <c r="G189" i="1"/>
  <c r="G193" i="1"/>
  <c r="I193" i="1" s="1"/>
  <c r="G197" i="1"/>
  <c r="G205" i="1"/>
  <c r="G209" i="1"/>
  <c r="G213" i="1"/>
  <c r="G221" i="1"/>
  <c r="G225" i="1"/>
  <c r="I225" i="1" s="1"/>
  <c r="G229" i="1"/>
  <c r="G237" i="1"/>
  <c r="G241" i="1"/>
  <c r="I241" i="1" s="1"/>
  <c r="G245" i="1"/>
  <c r="G253" i="1"/>
  <c r="G257" i="1"/>
  <c r="I257" i="1" s="1"/>
  <c r="G261" i="1"/>
  <c r="G269" i="1"/>
  <c r="G273" i="1"/>
  <c r="G277" i="1"/>
  <c r="G285" i="1"/>
  <c r="G289" i="1"/>
  <c r="G293" i="1"/>
  <c r="G301" i="1"/>
  <c r="G305" i="1"/>
  <c r="I305" i="1" s="1"/>
  <c r="G309" i="1"/>
  <c r="G317" i="1"/>
  <c r="G321" i="1"/>
  <c r="G325" i="1"/>
  <c r="G333" i="1"/>
  <c r="G337" i="1"/>
  <c r="G341" i="1"/>
  <c r="G349" i="1"/>
  <c r="G353" i="1"/>
  <c r="G357" i="1"/>
  <c r="G8" i="1"/>
  <c r="I8" i="1" s="1"/>
  <c r="G363" i="1"/>
  <c r="G358" i="1"/>
  <c r="G347" i="1"/>
  <c r="I347" i="1" s="1"/>
  <c r="G342" i="1"/>
  <c r="G336" i="1"/>
  <c r="G326" i="1"/>
  <c r="I326" i="1" s="1"/>
  <c r="G320" i="1"/>
  <c r="G315" i="1"/>
  <c r="G304" i="1"/>
  <c r="G299" i="1"/>
  <c r="G294" i="1"/>
  <c r="G283" i="1"/>
  <c r="G278" i="1"/>
  <c r="I278" i="1" s="1"/>
  <c r="G272" i="1"/>
  <c r="G262" i="1"/>
  <c r="G256" i="1"/>
  <c r="G251" i="1"/>
  <c r="I251" i="1" s="1"/>
  <c r="G240" i="1"/>
  <c r="G235" i="1"/>
  <c r="G230" i="1"/>
  <c r="G219" i="1"/>
  <c r="I219" i="1" s="1"/>
  <c r="G214" i="1"/>
  <c r="I214" i="1" s="1"/>
  <c r="G208" i="1"/>
  <c r="G198" i="1"/>
  <c r="G192" i="1"/>
  <c r="G187" i="1"/>
  <c r="G176" i="1"/>
  <c r="G171" i="1"/>
  <c r="G166" i="1"/>
  <c r="I166" i="1" s="1"/>
  <c r="G155" i="1"/>
  <c r="I155" i="1" s="1"/>
  <c r="G150" i="1"/>
  <c r="G144" i="1"/>
  <c r="G134" i="1"/>
  <c r="G128" i="1"/>
  <c r="G123" i="1"/>
  <c r="G112" i="1"/>
  <c r="G107" i="1"/>
  <c r="G102" i="1"/>
  <c r="I102" i="1" s="1"/>
  <c r="G91" i="1"/>
  <c r="G86" i="1"/>
  <c r="G80" i="1"/>
  <c r="G70" i="1"/>
  <c r="I70" i="1" s="1"/>
  <c r="G64" i="1"/>
  <c r="G59" i="1"/>
  <c r="I59" i="1" s="1"/>
  <c r="G48" i="1"/>
  <c r="G43" i="1"/>
  <c r="G38" i="1"/>
  <c r="G32" i="1"/>
  <c r="G27" i="1"/>
  <c r="I27" i="1" s="1"/>
  <c r="G22" i="1"/>
  <c r="G16" i="1"/>
  <c r="G11" i="1"/>
  <c r="H361" i="1"/>
  <c r="F361" i="1"/>
  <c r="H357" i="1"/>
  <c r="F357" i="1"/>
  <c r="H353" i="1"/>
  <c r="F353" i="1"/>
  <c r="F349" i="1"/>
  <c r="H345" i="1"/>
  <c r="F345" i="1"/>
  <c r="H341" i="1"/>
  <c r="F341" i="1"/>
  <c r="H337" i="1"/>
  <c r="F337" i="1"/>
  <c r="H333" i="1"/>
  <c r="F333" i="1"/>
  <c r="H329" i="1"/>
  <c r="F329" i="1"/>
  <c r="H325" i="1"/>
  <c r="F325" i="1"/>
  <c r="F321" i="1"/>
  <c r="H321" i="1"/>
  <c r="F317" i="1"/>
  <c r="H317" i="1"/>
  <c r="H313" i="1"/>
  <c r="F313" i="1"/>
  <c r="H309" i="1"/>
  <c r="F309" i="1"/>
  <c r="H305" i="1"/>
  <c r="F305" i="1"/>
  <c r="H301" i="1"/>
  <c r="F301" i="1"/>
  <c r="H297" i="1"/>
  <c r="F297" i="1"/>
  <c r="H293" i="1"/>
  <c r="F293" i="1"/>
  <c r="F289" i="1"/>
  <c r="H285" i="1"/>
  <c r="F285" i="1"/>
  <c r="H281" i="1"/>
  <c r="F281" i="1"/>
  <c r="H277" i="1"/>
  <c r="F277" i="1"/>
  <c r="H273" i="1"/>
  <c r="F273" i="1"/>
  <c r="H269" i="1"/>
  <c r="F269" i="1"/>
  <c r="H265" i="1"/>
  <c r="F265" i="1"/>
  <c r="H261" i="1"/>
  <c r="F261" i="1"/>
  <c r="H257" i="1"/>
  <c r="F257" i="1"/>
  <c r="H253" i="1"/>
  <c r="F253" i="1"/>
  <c r="H249" i="1"/>
  <c r="F249" i="1"/>
  <c r="H245" i="1"/>
  <c r="F245" i="1"/>
  <c r="H241" i="1"/>
  <c r="F241" i="1"/>
  <c r="H237" i="1"/>
  <c r="F237" i="1"/>
  <c r="H233" i="1"/>
  <c r="F233" i="1"/>
  <c r="H229" i="1"/>
  <c r="F229" i="1"/>
  <c r="H225" i="1"/>
  <c r="F225" i="1"/>
  <c r="H221" i="1"/>
  <c r="F221" i="1"/>
  <c r="H217" i="1"/>
  <c r="F217" i="1"/>
  <c r="H213" i="1"/>
  <c r="F213" i="1"/>
  <c r="F209" i="1"/>
  <c r="H209" i="1"/>
  <c r="H205" i="1"/>
  <c r="F205" i="1"/>
  <c r="H201" i="1"/>
  <c r="F201" i="1"/>
  <c r="H197" i="1"/>
  <c r="F197" i="1"/>
  <c r="H193" i="1"/>
  <c r="F193" i="1"/>
  <c r="H189" i="1"/>
  <c r="F189" i="1"/>
  <c r="H185" i="1"/>
  <c r="F185" i="1"/>
  <c r="H181" i="1"/>
  <c r="F181" i="1"/>
  <c r="F177" i="1"/>
  <c r="H173" i="1"/>
  <c r="F173" i="1"/>
  <c r="H169" i="1"/>
  <c r="F169" i="1"/>
  <c r="H165" i="1"/>
  <c r="F165" i="1"/>
  <c r="H161" i="1"/>
  <c r="F161" i="1"/>
  <c r="H157" i="1"/>
  <c r="F157" i="1"/>
  <c r="H153" i="1"/>
  <c r="F153" i="1"/>
  <c r="H149" i="1"/>
  <c r="F149" i="1"/>
  <c r="H145" i="1"/>
  <c r="F145" i="1"/>
  <c r="H141" i="1"/>
  <c r="F141" i="1"/>
  <c r="H137" i="1"/>
  <c r="F137" i="1"/>
  <c r="H133" i="1"/>
  <c r="F133" i="1"/>
  <c r="H129" i="1"/>
  <c r="F129" i="1"/>
  <c r="H125" i="1"/>
  <c r="F125" i="1"/>
  <c r="H121" i="1"/>
  <c r="F121" i="1"/>
  <c r="H117" i="1"/>
  <c r="F117" i="1"/>
  <c r="H113" i="1"/>
  <c r="F113" i="1"/>
  <c r="H109" i="1"/>
  <c r="F109" i="1"/>
  <c r="H105" i="1"/>
  <c r="F105" i="1"/>
  <c r="H101" i="1"/>
  <c r="F101" i="1"/>
  <c r="H97" i="1"/>
  <c r="F97" i="1"/>
  <c r="F93" i="1"/>
  <c r="H93" i="1"/>
  <c r="H89" i="1"/>
  <c r="F89" i="1"/>
  <c r="H85" i="1"/>
  <c r="F85" i="1"/>
  <c r="H81" i="1"/>
  <c r="F81" i="1"/>
  <c r="H77" i="1"/>
  <c r="F77" i="1"/>
  <c r="H73" i="1"/>
  <c r="F73" i="1"/>
  <c r="H69" i="1"/>
  <c r="F69" i="1"/>
  <c r="F65" i="1"/>
  <c r="F61" i="1"/>
  <c r="H57" i="1"/>
  <c r="F57" i="1"/>
  <c r="H53" i="1"/>
  <c r="F53" i="1"/>
  <c r="H49" i="1"/>
  <c r="F49" i="1"/>
  <c r="H45" i="1"/>
  <c r="F45" i="1"/>
  <c r="H41" i="1"/>
  <c r="F41" i="1"/>
  <c r="H37" i="1"/>
  <c r="F37" i="1"/>
  <c r="F33" i="1"/>
  <c r="H33" i="1"/>
  <c r="H29" i="1"/>
  <c r="F29" i="1"/>
  <c r="H25" i="1"/>
  <c r="F25" i="1"/>
  <c r="H21" i="1"/>
  <c r="F21" i="1"/>
  <c r="H17" i="1"/>
  <c r="F17" i="1"/>
  <c r="H13" i="1"/>
  <c r="F13" i="1"/>
  <c r="H9" i="1"/>
  <c r="F9" i="1"/>
  <c r="F344" i="1"/>
  <c r="F336" i="1"/>
  <c r="F308" i="1"/>
  <c r="F280" i="1"/>
  <c r="H289" i="1"/>
  <c r="H177" i="1"/>
  <c r="H61" i="1"/>
  <c r="H364" i="1"/>
  <c r="H360" i="1"/>
  <c r="H356" i="1"/>
  <c r="H352" i="1"/>
  <c r="H344" i="1"/>
  <c r="H340" i="1"/>
  <c r="H336" i="1"/>
  <c r="H332" i="1"/>
  <c r="H328" i="1"/>
  <c r="H324" i="1"/>
  <c r="H320" i="1"/>
  <c r="H316" i="1"/>
  <c r="H252" i="1"/>
  <c r="H220" i="1"/>
  <c r="H136" i="1"/>
  <c r="H108" i="1"/>
  <c r="H104" i="1"/>
  <c r="H76" i="1"/>
  <c r="F364" i="1"/>
  <c r="F332" i="1"/>
  <c r="H312" i="1"/>
  <c r="H308" i="1"/>
  <c r="H304" i="1"/>
  <c r="H300" i="1"/>
  <c r="H296" i="1"/>
  <c r="H292" i="1"/>
  <c r="H288" i="1"/>
  <c r="H284" i="1"/>
  <c r="H280" i="1"/>
  <c r="H276" i="1"/>
  <c r="H272" i="1"/>
  <c r="H268" i="1"/>
  <c r="H260" i="1"/>
  <c r="H256" i="1"/>
  <c r="H248" i="1"/>
  <c r="H244" i="1"/>
  <c r="H240" i="1"/>
  <c r="H228" i="1"/>
  <c r="H224" i="1"/>
  <c r="H216" i="1"/>
  <c r="H212" i="1"/>
  <c r="H208" i="1"/>
  <c r="H200" i="1"/>
  <c r="H196" i="1"/>
  <c r="H192" i="1"/>
  <c r="H188" i="1"/>
  <c r="H184" i="1"/>
  <c r="H180" i="1"/>
  <c r="H176" i="1"/>
  <c r="H172" i="1"/>
  <c r="H168" i="1"/>
  <c r="H164" i="1"/>
  <c r="H160" i="1"/>
  <c r="H156" i="1"/>
  <c r="H152" i="1"/>
  <c r="H148" i="1"/>
  <c r="H144" i="1"/>
  <c r="H140" i="1"/>
  <c r="H132" i="1"/>
  <c r="H128" i="1"/>
  <c r="H120" i="1"/>
  <c r="H116" i="1"/>
  <c r="H112" i="1"/>
  <c r="H100" i="1"/>
  <c r="H96" i="1"/>
  <c r="H88" i="1"/>
  <c r="H84" i="1"/>
  <c r="H80" i="1"/>
  <c r="H72" i="1"/>
  <c r="H68" i="1"/>
  <c r="H64" i="1"/>
  <c r="H60" i="1"/>
  <c r="H56" i="1"/>
  <c r="H52" i="1"/>
  <c r="H48" i="1"/>
  <c r="H44" i="1"/>
  <c r="H40" i="1"/>
  <c r="H36" i="1"/>
  <c r="H32" i="1"/>
  <c r="H28" i="1"/>
  <c r="H24" i="1"/>
  <c r="H20" i="1"/>
  <c r="H16" i="1"/>
  <c r="H12" i="1"/>
  <c r="I312" i="1" l="1"/>
  <c r="L312" i="1" s="1"/>
  <c r="I12" i="1"/>
  <c r="L12" i="1" s="1"/>
  <c r="I175" i="1"/>
  <c r="L175" i="1" s="1"/>
  <c r="I198" i="1"/>
  <c r="L198" i="1" s="1"/>
  <c r="I315" i="1"/>
  <c r="I271" i="1"/>
  <c r="L271" i="1" s="1"/>
  <c r="I142" i="1"/>
  <c r="I350" i="1"/>
  <c r="I50" i="1"/>
  <c r="L50" i="1" s="1"/>
  <c r="I200" i="1"/>
  <c r="L200" i="1" s="1"/>
  <c r="I64" i="1"/>
  <c r="I91" i="1"/>
  <c r="L91" i="1" s="1"/>
  <c r="I123" i="1"/>
  <c r="I150" i="1"/>
  <c r="I294" i="1"/>
  <c r="L294" i="1" s="1"/>
  <c r="I320" i="1"/>
  <c r="I337" i="1"/>
  <c r="I273" i="1"/>
  <c r="I209" i="1"/>
  <c r="I17" i="1"/>
  <c r="I279" i="1"/>
  <c r="I170" i="1"/>
  <c r="L170" i="1" s="1"/>
  <c r="I362" i="1"/>
  <c r="I354" i="1"/>
  <c r="I158" i="1"/>
  <c r="L158" i="1" s="1"/>
  <c r="I62" i="1"/>
  <c r="H86" i="1"/>
  <c r="I86" i="1" s="1"/>
  <c r="L86" i="1" s="1"/>
  <c r="G122" i="1"/>
  <c r="I122" i="1" s="1"/>
  <c r="H130" i="1"/>
  <c r="F158" i="1"/>
  <c r="G226" i="1"/>
  <c r="I226" i="1" s="1"/>
  <c r="F270" i="1"/>
  <c r="F294" i="1"/>
  <c r="H342" i="1"/>
  <c r="I342" i="1" s="1"/>
  <c r="L342" i="1" s="1"/>
  <c r="F211" i="1"/>
  <c r="G14" i="1"/>
  <c r="I14" i="1" s="1"/>
  <c r="H110" i="1"/>
  <c r="H182" i="1"/>
  <c r="G250" i="1"/>
  <c r="H298" i="1"/>
  <c r="F87" i="1"/>
  <c r="H11" i="1"/>
  <c r="I11" i="1" s="1"/>
  <c r="L11" i="1" s="1"/>
  <c r="H39" i="1"/>
  <c r="H71" i="1"/>
  <c r="H99" i="1"/>
  <c r="H127" i="1"/>
  <c r="H159" i="1"/>
  <c r="H183" i="1"/>
  <c r="H211" i="1"/>
  <c r="H243" i="1"/>
  <c r="H267" i="1"/>
  <c r="H303" i="1"/>
  <c r="I303" i="1" s="1"/>
  <c r="L303" i="1" s="1"/>
  <c r="H339" i="1"/>
  <c r="H349" i="1"/>
  <c r="I349" i="1" s="1"/>
  <c r="L349" i="1" s="1"/>
  <c r="F288" i="1"/>
  <c r="H348" i="1"/>
  <c r="I192" i="1"/>
  <c r="I92" i="1"/>
  <c r="L92" i="1" s="1"/>
  <c r="I250" i="1"/>
  <c r="I148" i="1"/>
  <c r="L148" i="1" s="1"/>
  <c r="I268" i="1"/>
  <c r="I108" i="1"/>
  <c r="I321" i="1"/>
  <c r="I42" i="1"/>
  <c r="L42" i="1" s="1"/>
  <c r="I140" i="1"/>
  <c r="L140" i="1" s="1"/>
  <c r="I228" i="1"/>
  <c r="L228" i="1" s="1"/>
  <c r="I360" i="1"/>
  <c r="I128" i="1"/>
  <c r="I187" i="1"/>
  <c r="L187" i="1" s="1"/>
  <c r="I299" i="1"/>
  <c r="I358" i="1"/>
  <c r="I353" i="1"/>
  <c r="I33" i="1"/>
  <c r="L33" i="1" s="1"/>
  <c r="I10" i="1"/>
  <c r="L10" i="1" s="1"/>
  <c r="I194" i="1"/>
  <c r="I302" i="1"/>
  <c r="I162" i="1"/>
  <c r="I266" i="1"/>
  <c r="L266" i="1" s="1"/>
  <c r="I298" i="1"/>
  <c r="G12" i="1"/>
  <c r="G23" i="1"/>
  <c r="I23" i="1" s="1"/>
  <c r="L23" i="1" s="1"/>
  <c r="G35" i="1"/>
  <c r="I35" i="1" s="1"/>
  <c r="L35" i="1" s="1"/>
  <c r="G42" i="1"/>
  <c r="G51" i="1"/>
  <c r="I51" i="1" s="1"/>
  <c r="L51" i="1" s="1"/>
  <c r="G60" i="1"/>
  <c r="I60" i="1" s="1"/>
  <c r="L60" i="1" s="1"/>
  <c r="G71" i="1"/>
  <c r="I71" i="1" s="1"/>
  <c r="L71" i="1" s="1"/>
  <c r="G83" i="1"/>
  <c r="I83" i="1" s="1"/>
  <c r="L83" i="1" s="1"/>
  <c r="F75" i="1"/>
  <c r="F151" i="1"/>
  <c r="F231" i="1"/>
  <c r="F331" i="1"/>
  <c r="G20" i="1"/>
  <c r="I20" i="1" s="1"/>
  <c r="L20" i="1" s="1"/>
  <c r="G36" i="1"/>
  <c r="I36" i="1" s="1"/>
  <c r="L36" i="1" s="1"/>
  <c r="G47" i="1"/>
  <c r="I47" i="1" s="1"/>
  <c r="L47" i="1" s="1"/>
  <c r="G56" i="1"/>
  <c r="I56" i="1" s="1"/>
  <c r="L56" i="1" s="1"/>
  <c r="G72" i="1"/>
  <c r="I72" i="1" s="1"/>
  <c r="G87" i="1"/>
  <c r="G99" i="1"/>
  <c r="G108" i="1"/>
  <c r="G116" i="1"/>
  <c r="I116" i="1" s="1"/>
  <c r="L116" i="1" s="1"/>
  <c r="G127" i="1"/>
  <c r="I127" i="1" s="1"/>
  <c r="L127" i="1" s="1"/>
  <c r="G136" i="1"/>
  <c r="I136" i="1" s="1"/>
  <c r="G148" i="1"/>
  <c r="G159" i="1"/>
  <c r="I159" i="1" s="1"/>
  <c r="L159" i="1" s="1"/>
  <c r="G168" i="1"/>
  <c r="I168" i="1" s="1"/>
  <c r="L168" i="1" s="1"/>
  <c r="G180" i="1"/>
  <c r="I180" i="1" s="1"/>
  <c r="L180" i="1" s="1"/>
  <c r="G191" i="1"/>
  <c r="I191" i="1" s="1"/>
  <c r="L191" i="1" s="1"/>
  <c r="G200" i="1"/>
  <c r="G211" i="1"/>
  <c r="I211" i="1" s="1"/>
  <c r="L211" i="1" s="1"/>
  <c r="G220" i="1"/>
  <c r="I220" i="1" s="1"/>
  <c r="L220" i="1" s="1"/>
  <c r="G228" i="1"/>
  <c r="G238" i="1"/>
  <c r="I238" i="1" s="1"/>
  <c r="L238" i="1" s="1"/>
  <c r="G247" i="1"/>
  <c r="I247" i="1" s="1"/>
  <c r="L247" i="1" s="1"/>
  <c r="G259" i="1"/>
  <c r="G268" i="1"/>
  <c r="G279" i="1"/>
  <c r="G291" i="1"/>
  <c r="I291" i="1" s="1"/>
  <c r="L291" i="1" s="1"/>
  <c r="G300" i="1"/>
  <c r="I300" i="1" s="1"/>
  <c r="L300" i="1" s="1"/>
  <c r="G316" i="1"/>
  <c r="I316" i="1" s="1"/>
  <c r="G327" i="1"/>
  <c r="I327" i="1" s="1"/>
  <c r="L327" i="1" s="1"/>
  <c r="G335" i="1"/>
  <c r="I335" i="1" s="1"/>
  <c r="L335" i="1" s="1"/>
  <c r="G348" i="1"/>
  <c r="I348" i="1" s="1"/>
  <c r="L348" i="1" s="1"/>
  <c r="G359" i="1"/>
  <c r="I359" i="1" s="1"/>
  <c r="L359" i="1" s="1"/>
  <c r="F19" i="1"/>
  <c r="F95" i="1"/>
  <c r="F195" i="1"/>
  <c r="F275" i="1"/>
  <c r="F307" i="1"/>
  <c r="G24" i="1"/>
  <c r="I24" i="1" s="1"/>
  <c r="L24" i="1" s="1"/>
  <c r="G39" i="1"/>
  <c r="I39" i="1" s="1"/>
  <c r="L39" i="1" s="1"/>
  <c r="G50" i="1"/>
  <c r="G63" i="1"/>
  <c r="I63" i="1" s="1"/>
  <c r="L63" i="1" s="1"/>
  <c r="G76" i="1"/>
  <c r="I76" i="1" s="1"/>
  <c r="L76" i="1" s="1"/>
  <c r="G88" i="1"/>
  <c r="I88" i="1" s="1"/>
  <c r="L88" i="1" s="1"/>
  <c r="G100" i="1"/>
  <c r="I100" i="1" s="1"/>
  <c r="L100" i="1" s="1"/>
  <c r="G110" i="1"/>
  <c r="G119" i="1"/>
  <c r="I119" i="1" s="1"/>
  <c r="L119" i="1" s="1"/>
  <c r="G131" i="1"/>
  <c r="G140" i="1"/>
  <c r="G151" i="1"/>
  <c r="G163" i="1"/>
  <c r="I163" i="1" s="1"/>
  <c r="L163" i="1" s="1"/>
  <c r="G172" i="1"/>
  <c r="I172" i="1" s="1"/>
  <c r="L172" i="1" s="1"/>
  <c r="G183" i="1"/>
  <c r="I183" i="1" s="1"/>
  <c r="L183" i="1" s="1"/>
  <c r="G195" i="1"/>
  <c r="G204" i="1"/>
  <c r="I204" i="1" s="1"/>
  <c r="L204" i="1" s="1"/>
  <c r="G212" i="1"/>
  <c r="I212" i="1" s="1"/>
  <c r="G222" i="1"/>
  <c r="G231" i="1"/>
  <c r="I231" i="1" s="1"/>
  <c r="L231" i="1" s="1"/>
  <c r="G239" i="1"/>
  <c r="I239" i="1" s="1"/>
  <c r="L239" i="1" s="1"/>
  <c r="G248" i="1"/>
  <c r="I248" i="1" s="1"/>
  <c r="L248" i="1" s="1"/>
  <c r="G260" i="1"/>
  <c r="I260" i="1" s="1"/>
  <c r="L260" i="1" s="1"/>
  <c r="G271" i="1"/>
  <c r="G280" i="1"/>
  <c r="I280" i="1" s="1"/>
  <c r="L280" i="1" s="1"/>
  <c r="G292" i="1"/>
  <c r="I292" i="1" s="1"/>
  <c r="L292" i="1" s="1"/>
  <c r="G307" i="1"/>
  <c r="G319" i="1"/>
  <c r="I319" i="1" s="1"/>
  <c r="L319" i="1" s="1"/>
  <c r="G328" i="1"/>
  <c r="I328" i="1" s="1"/>
  <c r="L328" i="1" s="1"/>
  <c r="G340" i="1"/>
  <c r="I340" i="1" s="1"/>
  <c r="L340" i="1" s="1"/>
  <c r="G351" i="1"/>
  <c r="I351" i="1" s="1"/>
  <c r="L351" i="1" s="1"/>
  <c r="G360" i="1"/>
  <c r="F67" i="1"/>
  <c r="F223" i="1"/>
  <c r="G31" i="1"/>
  <c r="I31" i="1" s="1"/>
  <c r="L31" i="1" s="1"/>
  <c r="G55" i="1"/>
  <c r="I55" i="1" s="1"/>
  <c r="L55" i="1" s="1"/>
  <c r="G84" i="1"/>
  <c r="I84" i="1" s="1"/>
  <c r="L84" i="1" s="1"/>
  <c r="G104" i="1"/>
  <c r="I104" i="1" s="1"/>
  <c r="G124" i="1"/>
  <c r="G147" i="1"/>
  <c r="I147" i="1" s="1"/>
  <c r="L147" i="1" s="1"/>
  <c r="G167" i="1"/>
  <c r="I167" i="1" s="1"/>
  <c r="L167" i="1" s="1"/>
  <c r="G188" i="1"/>
  <c r="I188" i="1" s="1"/>
  <c r="L188" i="1" s="1"/>
  <c r="G207" i="1"/>
  <c r="I207" i="1" s="1"/>
  <c r="L207" i="1" s="1"/>
  <c r="G227" i="1"/>
  <c r="I227" i="1" s="1"/>
  <c r="L227" i="1" s="1"/>
  <c r="G244" i="1"/>
  <c r="I244" i="1" s="1"/>
  <c r="L244" i="1" s="1"/>
  <c r="G264" i="1"/>
  <c r="G287" i="1"/>
  <c r="I287" i="1" s="1"/>
  <c r="L287" i="1" s="1"/>
  <c r="G312" i="1"/>
  <c r="G334" i="1"/>
  <c r="I334" i="1" s="1"/>
  <c r="L334" i="1" s="1"/>
  <c r="G356" i="1"/>
  <c r="I356" i="1" s="1"/>
  <c r="L356" i="1" s="1"/>
  <c r="F103" i="1"/>
  <c r="F355" i="1"/>
  <c r="G15" i="1"/>
  <c r="I15" i="1" s="1"/>
  <c r="L15" i="1" s="1"/>
  <c r="G40" i="1"/>
  <c r="I40" i="1" s="1"/>
  <c r="G67" i="1"/>
  <c r="G92" i="1"/>
  <c r="G111" i="1"/>
  <c r="I111" i="1" s="1"/>
  <c r="L111" i="1" s="1"/>
  <c r="G132" i="1"/>
  <c r="I132" i="1" s="1"/>
  <c r="L132" i="1" s="1"/>
  <c r="G152" i="1"/>
  <c r="I152" i="1" s="1"/>
  <c r="G175" i="1"/>
  <c r="G196" i="1"/>
  <c r="I196" i="1" s="1"/>
  <c r="L196" i="1" s="1"/>
  <c r="G215" i="1"/>
  <c r="I215" i="1" s="1"/>
  <c r="L215" i="1" s="1"/>
  <c r="G232" i="1"/>
  <c r="I232" i="1" s="1"/>
  <c r="L232" i="1" s="1"/>
  <c r="G252" i="1"/>
  <c r="I252" i="1" s="1"/>
  <c r="L252" i="1" s="1"/>
  <c r="G275" i="1"/>
  <c r="I275" i="1" s="1"/>
  <c r="L275" i="1" s="1"/>
  <c r="G295" i="1"/>
  <c r="I295" i="1" s="1"/>
  <c r="G323" i="1"/>
  <c r="I323" i="1" s="1"/>
  <c r="L323" i="1" s="1"/>
  <c r="G343" i="1"/>
  <c r="I343" i="1" s="1"/>
  <c r="L343" i="1" s="1"/>
  <c r="G364" i="1"/>
  <c r="I364" i="1" s="1"/>
  <c r="L364" i="1" s="1"/>
  <c r="F147" i="1"/>
  <c r="F363" i="1"/>
  <c r="G19" i="1"/>
  <c r="I19" i="1" s="1"/>
  <c r="L19" i="1" s="1"/>
  <c r="G44" i="1"/>
  <c r="I44" i="1" s="1"/>
  <c r="L44" i="1" s="1"/>
  <c r="G68" i="1"/>
  <c r="I68" i="1" s="1"/>
  <c r="L68" i="1" s="1"/>
  <c r="G95" i="1"/>
  <c r="I95" i="1" s="1"/>
  <c r="L95" i="1" s="1"/>
  <c r="G115" i="1"/>
  <c r="I115" i="1" s="1"/>
  <c r="L115" i="1" s="1"/>
  <c r="G135" i="1"/>
  <c r="I135" i="1" s="1"/>
  <c r="L135" i="1" s="1"/>
  <c r="G156" i="1"/>
  <c r="I156" i="1" s="1"/>
  <c r="L156" i="1" s="1"/>
  <c r="G179" i="1"/>
  <c r="I179" i="1" s="1"/>
  <c r="L179" i="1" s="1"/>
  <c r="G199" i="1"/>
  <c r="I199" i="1" s="1"/>
  <c r="L199" i="1" s="1"/>
  <c r="G216" i="1"/>
  <c r="I216" i="1" s="1"/>
  <c r="L216" i="1" s="1"/>
  <c r="G236" i="1"/>
  <c r="I236" i="1" s="1"/>
  <c r="L236" i="1" s="1"/>
  <c r="G255" i="1"/>
  <c r="I255" i="1" s="1"/>
  <c r="L255" i="1" s="1"/>
  <c r="G276" i="1"/>
  <c r="I276" i="1" s="1"/>
  <c r="L276" i="1" s="1"/>
  <c r="G296" i="1"/>
  <c r="I296" i="1" s="1"/>
  <c r="L296" i="1" s="1"/>
  <c r="G324" i="1"/>
  <c r="I324" i="1" s="1"/>
  <c r="L324" i="1" s="1"/>
  <c r="G344" i="1"/>
  <c r="I344" i="1" s="1"/>
  <c r="L344" i="1" s="1"/>
  <c r="F366" i="1"/>
  <c r="F23" i="1"/>
  <c r="F203" i="1"/>
  <c r="F312" i="1"/>
  <c r="G28" i="1"/>
  <c r="I28" i="1" s="1"/>
  <c r="L28" i="1" s="1"/>
  <c r="G52" i="1"/>
  <c r="I52" i="1" s="1"/>
  <c r="L52" i="1" s="1"/>
  <c r="G79" i="1"/>
  <c r="I79" i="1" s="1"/>
  <c r="L79" i="1" s="1"/>
  <c r="G103" i="1"/>
  <c r="I103" i="1" s="1"/>
  <c r="L103" i="1" s="1"/>
  <c r="G120" i="1"/>
  <c r="I120" i="1" s="1"/>
  <c r="G143" i="1"/>
  <c r="I143" i="1" s="1"/>
  <c r="L143" i="1" s="1"/>
  <c r="G164" i="1"/>
  <c r="I164" i="1" s="1"/>
  <c r="L164" i="1" s="1"/>
  <c r="G184" i="1"/>
  <c r="I184" i="1" s="1"/>
  <c r="L184" i="1" s="1"/>
  <c r="G206" i="1"/>
  <c r="I206" i="1" s="1"/>
  <c r="L206" i="1" s="1"/>
  <c r="G223" i="1"/>
  <c r="I223" i="1" s="1"/>
  <c r="L223" i="1" s="1"/>
  <c r="G243" i="1"/>
  <c r="I243" i="1" s="1"/>
  <c r="L243" i="1" s="1"/>
  <c r="G263" i="1"/>
  <c r="I263" i="1" s="1"/>
  <c r="L263" i="1" s="1"/>
  <c r="G284" i="1"/>
  <c r="I284" i="1" s="1"/>
  <c r="L284" i="1" s="1"/>
  <c r="G308" i="1"/>
  <c r="I308" i="1" s="1"/>
  <c r="L308" i="1" s="1"/>
  <c r="G332" i="1"/>
  <c r="I332" i="1" s="1"/>
  <c r="L332" i="1" s="1"/>
  <c r="G355" i="1"/>
  <c r="I355" i="1" s="1"/>
  <c r="L355" i="1" s="1"/>
  <c r="F328" i="1"/>
  <c r="F356" i="1"/>
  <c r="F340" i="1"/>
  <c r="F296" i="1"/>
  <c r="H124" i="1"/>
  <c r="H363" i="1"/>
  <c r="I363" i="1" s="1"/>
  <c r="L363" i="1" s="1"/>
  <c r="H335" i="1"/>
  <c r="H307" i="1"/>
  <c r="H283" i="1"/>
  <c r="I283" i="1" s="1"/>
  <c r="L283" i="1" s="1"/>
  <c r="H259" i="1"/>
  <c r="H235" i="1"/>
  <c r="I235" i="1" s="1"/>
  <c r="L235" i="1" s="1"/>
  <c r="H215" i="1"/>
  <c r="H195" i="1"/>
  <c r="H171" i="1"/>
  <c r="I171" i="1" s="1"/>
  <c r="L171" i="1" s="1"/>
  <c r="H151" i="1"/>
  <c r="H131" i="1"/>
  <c r="H107" i="1"/>
  <c r="I107" i="1" s="1"/>
  <c r="L107" i="1" s="1"/>
  <c r="H87" i="1"/>
  <c r="H67" i="1"/>
  <c r="H43" i="1"/>
  <c r="I43" i="1" s="1"/>
  <c r="L43" i="1" s="1"/>
  <c r="H23" i="1"/>
  <c r="F215" i="1"/>
  <c r="F39" i="1"/>
  <c r="F318" i="1"/>
  <c r="G266" i="1"/>
  <c r="G242" i="1"/>
  <c r="F178" i="1"/>
  <c r="H118" i="1"/>
  <c r="H54" i="1"/>
  <c r="F303" i="1"/>
  <c r="F159" i="1"/>
  <c r="F342" i="1"/>
  <c r="F306" i="1"/>
  <c r="F286" i="1"/>
  <c r="G254" i="1"/>
  <c r="H210" i="1"/>
  <c r="I210" i="1" s="1"/>
  <c r="L210" i="1" s="1"/>
  <c r="H158" i="1"/>
  <c r="H138" i="1"/>
  <c r="G130" i="1"/>
  <c r="H114" i="1"/>
  <c r="I114" i="1" s="1"/>
  <c r="L114" i="1" s="1"/>
  <c r="G98" i="1"/>
  <c r="I98" i="1" s="1"/>
  <c r="F74" i="1"/>
  <c r="F50" i="1"/>
  <c r="G174" i="1"/>
  <c r="I174" i="1" s="1"/>
  <c r="F326" i="1"/>
  <c r="H178" i="1"/>
  <c r="H330" i="1"/>
  <c r="H310" i="1"/>
  <c r="H262" i="1"/>
  <c r="H222" i="1"/>
  <c r="I222" i="1" s="1"/>
  <c r="H202" i="1"/>
  <c r="H186" i="1"/>
  <c r="H154" i="1"/>
  <c r="F142" i="1"/>
  <c r="F102" i="1"/>
  <c r="H78" i="1"/>
  <c r="G66" i="1"/>
  <c r="I66" i="1" s="1"/>
  <c r="H38" i="1"/>
  <c r="I38" i="1" s="1"/>
  <c r="G34" i="1"/>
  <c r="I34" i="1" s="1"/>
  <c r="H22" i="1"/>
  <c r="I22" i="1" s="1"/>
  <c r="L22" i="1" s="1"/>
  <c r="G306" i="1"/>
  <c r="I306" i="1" s="1"/>
  <c r="G186" i="1"/>
  <c r="I186" i="1" s="1"/>
  <c r="L186" i="1" s="1"/>
  <c r="F278" i="1"/>
  <c r="F362" i="1"/>
  <c r="H346" i="1"/>
  <c r="H318" i="1"/>
  <c r="G290" i="1"/>
  <c r="H274" i="1"/>
  <c r="I274" i="1" s="1"/>
  <c r="L274" i="1" s="1"/>
  <c r="H258" i="1"/>
  <c r="I258" i="1" s="1"/>
  <c r="H242" i="1"/>
  <c r="H218" i="1"/>
  <c r="I218" i="1" s="1"/>
  <c r="L218" i="1" s="1"/>
  <c r="F206" i="1"/>
  <c r="G190" i="1"/>
  <c r="H146" i="1"/>
  <c r="I146" i="1" s="1"/>
  <c r="L146" i="1" s="1"/>
  <c r="H106" i="1"/>
  <c r="I106" i="1" s="1"/>
  <c r="G94" i="1"/>
  <c r="F70" i="1"/>
  <c r="G30" i="1"/>
  <c r="I30" i="1" s="1"/>
  <c r="F346" i="1"/>
  <c r="G286" i="1"/>
  <c r="G178" i="1"/>
  <c r="G138" i="1"/>
  <c r="I138" i="1" s="1"/>
  <c r="L138" i="1" s="1"/>
  <c r="F350" i="1"/>
  <c r="G339" i="1"/>
  <c r="F299" i="1"/>
  <c r="F227" i="1"/>
  <c r="F127" i="1"/>
  <c r="F55" i="1"/>
  <c r="F351" i="1"/>
  <c r="F327" i="1"/>
  <c r="F315" i="1"/>
  <c r="F295" i="1"/>
  <c r="F279" i="1"/>
  <c r="F251" i="1"/>
  <c r="F219" i="1"/>
  <c r="F187" i="1"/>
  <c r="F155" i="1"/>
  <c r="F123" i="1"/>
  <c r="F91" i="1"/>
  <c r="F59" i="1"/>
  <c r="F27" i="1"/>
  <c r="F247" i="1"/>
  <c r="F163" i="1"/>
  <c r="F63" i="1"/>
  <c r="F16" i="1"/>
  <c r="F32" i="1"/>
  <c r="F48" i="1"/>
  <c r="F64" i="1"/>
  <c r="F80" i="1"/>
  <c r="F96" i="1"/>
  <c r="F112" i="1"/>
  <c r="F128" i="1"/>
  <c r="F144" i="1"/>
  <c r="F160" i="1"/>
  <c r="F176" i="1"/>
  <c r="F192" i="1"/>
  <c r="F208" i="1"/>
  <c r="F224" i="1"/>
  <c r="F240" i="1"/>
  <c r="F256" i="1"/>
  <c r="F272" i="1"/>
  <c r="H264" i="1"/>
  <c r="I264" i="1" s="1"/>
  <c r="L264" i="1" s="1"/>
  <c r="G9" i="1"/>
  <c r="G25" i="1"/>
  <c r="G41" i="1"/>
  <c r="G57" i="1"/>
  <c r="I57" i="1" s="1"/>
  <c r="G73" i="1"/>
  <c r="G89" i="1"/>
  <c r="G105" i="1"/>
  <c r="G121" i="1"/>
  <c r="I121" i="1" s="1"/>
  <c r="G137" i="1"/>
  <c r="G153" i="1"/>
  <c r="G169" i="1"/>
  <c r="G185" i="1"/>
  <c r="I185" i="1" s="1"/>
  <c r="G201" i="1"/>
  <c r="G217" i="1"/>
  <c r="G233" i="1"/>
  <c r="G249" i="1"/>
  <c r="I249" i="1" s="1"/>
  <c r="G265" i="1"/>
  <c r="G281" i="1"/>
  <c r="G297" i="1"/>
  <c r="G313" i="1"/>
  <c r="I313" i="1" s="1"/>
  <c r="G329" i="1"/>
  <c r="G345" i="1"/>
  <c r="G361" i="1"/>
  <c r="G352" i="1"/>
  <c r="I352" i="1" s="1"/>
  <c r="G331" i="1"/>
  <c r="I331" i="1" s="1"/>
  <c r="G310" i="1"/>
  <c r="G288" i="1"/>
  <c r="G267" i="1"/>
  <c r="I267" i="1" s="1"/>
  <c r="L267" i="1" s="1"/>
  <c r="G246" i="1"/>
  <c r="I246" i="1" s="1"/>
  <c r="G224" i="1"/>
  <c r="G203" i="1"/>
  <c r="I203" i="1" s="1"/>
  <c r="G182" i="1"/>
  <c r="I182" i="1" s="1"/>
  <c r="L182" i="1" s="1"/>
  <c r="G160" i="1"/>
  <c r="G139" i="1"/>
  <c r="I139" i="1" s="1"/>
  <c r="G118" i="1"/>
  <c r="I118" i="1" s="1"/>
  <c r="G96" i="1"/>
  <c r="I96" i="1" s="1"/>
  <c r="G75" i="1"/>
  <c r="I75" i="1" s="1"/>
  <c r="G54" i="1"/>
  <c r="I54" i="1" s="1"/>
  <c r="F304" i="1"/>
  <c r="F348" i="1"/>
  <c r="F292" i="1"/>
  <c r="L279" i="1"/>
  <c r="L142" i="1"/>
  <c r="L250" i="1"/>
  <c r="L360" i="1"/>
  <c r="L82" i="1"/>
  <c r="L268" i="1"/>
  <c r="L108" i="1"/>
  <c r="L106" i="1"/>
  <c r="L258" i="1"/>
  <c r="L222" i="1"/>
  <c r="L64" i="1"/>
  <c r="L128" i="1"/>
  <c r="L299" i="1"/>
  <c r="L337" i="1"/>
  <c r="L305" i="1"/>
  <c r="L257" i="1"/>
  <c r="L209" i="1"/>
  <c r="I161" i="1"/>
  <c r="I113" i="1"/>
  <c r="L65" i="1"/>
  <c r="L17" i="1"/>
  <c r="L136" i="1"/>
  <c r="L104" i="1"/>
  <c r="L311" i="1"/>
  <c r="L120" i="1"/>
  <c r="L306" i="1"/>
  <c r="L66" i="1"/>
  <c r="L122" i="1"/>
  <c r="L14" i="1"/>
  <c r="L27" i="1"/>
  <c r="I48" i="1"/>
  <c r="L70" i="1"/>
  <c r="I112" i="1"/>
  <c r="I134" i="1"/>
  <c r="L155" i="1"/>
  <c r="I176" i="1"/>
  <c r="L219" i="1"/>
  <c r="I240" i="1"/>
  <c r="I262" i="1"/>
  <c r="I304" i="1"/>
  <c r="L326" i="1"/>
  <c r="L347" i="1"/>
  <c r="L8" i="1"/>
  <c r="I333" i="1"/>
  <c r="I317" i="1"/>
  <c r="I301" i="1"/>
  <c r="I285" i="1"/>
  <c r="I269" i="1"/>
  <c r="I253" i="1"/>
  <c r="I237" i="1"/>
  <c r="I221" i="1"/>
  <c r="I205" i="1"/>
  <c r="I189" i="1"/>
  <c r="I173" i="1"/>
  <c r="I157" i="1"/>
  <c r="I141" i="1"/>
  <c r="I125" i="1"/>
  <c r="I109" i="1"/>
  <c r="I93" i="1"/>
  <c r="I77" i="1"/>
  <c r="I61" i="1"/>
  <c r="I45" i="1"/>
  <c r="I29" i="1"/>
  <c r="I13" i="1"/>
  <c r="L302" i="1"/>
  <c r="I318" i="1"/>
  <c r="I346" i="1"/>
  <c r="I202" i="1"/>
  <c r="L314" i="1"/>
  <c r="I26" i="1"/>
  <c r="I58" i="1"/>
  <c r="I90" i="1"/>
  <c r="L62" i="1"/>
  <c r="L150" i="1"/>
  <c r="L192" i="1"/>
  <c r="L278" i="1"/>
  <c r="L320" i="1"/>
  <c r="L353" i="1"/>
  <c r="L321" i="1"/>
  <c r="I289" i="1"/>
  <c r="L241" i="1"/>
  <c r="L193" i="1"/>
  <c r="I145" i="1"/>
  <c r="I97" i="1"/>
  <c r="L40" i="1"/>
  <c r="L152" i="1"/>
  <c r="L295" i="1"/>
  <c r="L46" i="1"/>
  <c r="L234" i="1"/>
  <c r="L34" i="1"/>
  <c r="L316" i="1"/>
  <c r="L212" i="1"/>
  <c r="I32" i="1"/>
  <c r="L54" i="1"/>
  <c r="L75" i="1"/>
  <c r="L118" i="1"/>
  <c r="L139" i="1"/>
  <c r="I160" i="1"/>
  <c r="L203" i="1"/>
  <c r="I224" i="1"/>
  <c r="L246" i="1"/>
  <c r="I288" i="1"/>
  <c r="I310" i="1"/>
  <c r="L331" i="1"/>
  <c r="I361" i="1"/>
  <c r="I345" i="1"/>
  <c r="I329" i="1"/>
  <c r="I297" i="1"/>
  <c r="I281" i="1"/>
  <c r="I265" i="1"/>
  <c r="I233" i="1"/>
  <c r="I217" i="1"/>
  <c r="I201" i="1"/>
  <c r="I169" i="1"/>
  <c r="I153" i="1"/>
  <c r="I137" i="1"/>
  <c r="I105" i="1"/>
  <c r="I89" i="1"/>
  <c r="I73" i="1"/>
  <c r="I41" i="1"/>
  <c r="I25" i="1"/>
  <c r="I9" i="1"/>
  <c r="I18" i="1"/>
  <c r="I178" i="1"/>
  <c r="L270" i="1"/>
  <c r="I94" i="1"/>
  <c r="I190" i="1"/>
  <c r="I290" i="1"/>
  <c r="I126" i="1"/>
  <c r="I154" i="1"/>
  <c r="I74" i="1"/>
  <c r="L350" i="1"/>
  <c r="L214" i="1"/>
  <c r="I256" i="1"/>
  <c r="L273" i="1"/>
  <c r="L225" i="1"/>
  <c r="L177" i="1"/>
  <c r="I129" i="1"/>
  <c r="I81" i="1"/>
  <c r="L49" i="1"/>
  <c r="L72" i="1"/>
  <c r="L194" i="1"/>
  <c r="L362" i="1"/>
  <c r="L338" i="1"/>
  <c r="L174" i="1"/>
  <c r="L226" i="1"/>
  <c r="I16" i="1"/>
  <c r="L59" i="1"/>
  <c r="I80" i="1"/>
  <c r="L102" i="1"/>
  <c r="L123" i="1"/>
  <c r="I144" i="1"/>
  <c r="L166" i="1"/>
  <c r="I208" i="1"/>
  <c r="I230" i="1"/>
  <c r="L251" i="1"/>
  <c r="I272" i="1"/>
  <c r="L315" i="1"/>
  <c r="I336" i="1"/>
  <c r="L358" i="1"/>
  <c r="I357" i="1"/>
  <c r="I341" i="1"/>
  <c r="I325" i="1"/>
  <c r="I309" i="1"/>
  <c r="I293" i="1"/>
  <c r="I277" i="1"/>
  <c r="I261" i="1"/>
  <c r="I245" i="1"/>
  <c r="I229" i="1"/>
  <c r="I213" i="1"/>
  <c r="I197" i="1"/>
  <c r="I181" i="1"/>
  <c r="I165" i="1"/>
  <c r="I149" i="1"/>
  <c r="I133" i="1"/>
  <c r="I117" i="1"/>
  <c r="I101" i="1"/>
  <c r="I85" i="1"/>
  <c r="I69" i="1"/>
  <c r="I53" i="1"/>
  <c r="I37" i="1"/>
  <c r="I21" i="1"/>
  <c r="I78" i="1"/>
  <c r="I286" i="1"/>
  <c r="L322" i="1"/>
  <c r="L162" i="1"/>
  <c r="L282" i="1"/>
  <c r="L354" i="1"/>
  <c r="I330" i="1"/>
  <c r="L298" i="1"/>
  <c r="L98" i="1"/>
  <c r="I254" i="1"/>
  <c r="I195" i="1" l="1"/>
  <c r="L195" i="1" s="1"/>
  <c r="I151" i="1"/>
  <c r="L151" i="1" s="1"/>
  <c r="I110" i="1"/>
  <c r="L110" i="1" s="1"/>
  <c r="I242" i="1"/>
  <c r="L242" i="1" s="1"/>
  <c r="I339" i="1"/>
  <c r="L339" i="1" s="1"/>
  <c r="I67" i="1"/>
  <c r="L67" i="1" s="1"/>
  <c r="I124" i="1"/>
  <c r="L124" i="1" s="1"/>
  <c r="I307" i="1"/>
  <c r="L307" i="1" s="1"/>
  <c r="I87" i="1"/>
  <c r="L87" i="1" s="1"/>
  <c r="I130" i="1"/>
  <c r="L130" i="1" s="1"/>
  <c r="I131" i="1"/>
  <c r="L131" i="1" s="1"/>
  <c r="I259" i="1"/>
  <c r="L259" i="1" s="1"/>
  <c r="I99" i="1"/>
  <c r="L99" i="1" s="1"/>
  <c r="L197" i="1"/>
  <c r="L16" i="1"/>
  <c r="L126" i="1"/>
  <c r="L18" i="1"/>
  <c r="L153" i="1"/>
  <c r="L345" i="1"/>
  <c r="L160" i="1"/>
  <c r="L26" i="1"/>
  <c r="L77" i="1"/>
  <c r="L269" i="1"/>
  <c r="L286" i="1"/>
  <c r="L213" i="1"/>
  <c r="L41" i="1"/>
  <c r="L297" i="1"/>
  <c r="L29" i="1"/>
  <c r="L157" i="1"/>
  <c r="L285" i="1"/>
  <c r="L304" i="1"/>
  <c r="L240" i="1"/>
  <c r="L134" i="1"/>
  <c r="L161" i="1"/>
  <c r="L69" i="1"/>
  <c r="L261" i="1"/>
  <c r="L89" i="1"/>
  <c r="L281" i="1"/>
  <c r="L346" i="1"/>
  <c r="L13" i="1"/>
  <c r="L141" i="1"/>
  <c r="L205" i="1"/>
  <c r="L333" i="1"/>
  <c r="L262" i="1"/>
  <c r="L254" i="1"/>
  <c r="L21" i="1"/>
  <c r="L149" i="1"/>
  <c r="L341" i="1"/>
  <c r="L81" i="1"/>
  <c r="L178" i="1"/>
  <c r="L105" i="1"/>
  <c r="L233" i="1"/>
  <c r="L361" i="1"/>
  <c r="L318" i="1"/>
  <c r="L93" i="1"/>
  <c r="L221" i="1"/>
  <c r="L37" i="1"/>
  <c r="L101" i="1"/>
  <c r="L165" i="1"/>
  <c r="L229" i="1"/>
  <c r="L293" i="1"/>
  <c r="L357" i="1"/>
  <c r="L272" i="1"/>
  <c r="L208" i="1"/>
  <c r="L129" i="1"/>
  <c r="L74" i="1"/>
  <c r="L30" i="1"/>
  <c r="L57" i="1"/>
  <c r="L121" i="1"/>
  <c r="L185" i="1"/>
  <c r="L249" i="1"/>
  <c r="L313" i="1"/>
  <c r="L352" i="1"/>
  <c r="L288" i="1"/>
  <c r="L32" i="1"/>
  <c r="L90" i="1"/>
  <c r="L45" i="1"/>
  <c r="L109" i="1"/>
  <c r="L173" i="1"/>
  <c r="L237" i="1"/>
  <c r="L301" i="1"/>
  <c r="L176" i="1"/>
  <c r="L112" i="1"/>
  <c r="L78" i="1"/>
  <c r="L133" i="1"/>
  <c r="L325" i="1"/>
  <c r="L80" i="1"/>
  <c r="L190" i="1"/>
  <c r="L25" i="1"/>
  <c r="L217" i="1"/>
  <c r="L145" i="1"/>
  <c r="L113" i="1"/>
  <c r="L85" i="1"/>
  <c r="L277" i="1"/>
  <c r="L336" i="1"/>
  <c r="L230" i="1"/>
  <c r="L94" i="1"/>
  <c r="L169" i="1"/>
  <c r="L310" i="1"/>
  <c r="L96" i="1"/>
  <c r="L289" i="1"/>
  <c r="L330" i="1"/>
  <c r="L53" i="1"/>
  <c r="L117" i="1"/>
  <c r="L181" i="1"/>
  <c r="L245" i="1"/>
  <c r="L309" i="1"/>
  <c r="L144" i="1"/>
  <c r="L38" i="1"/>
  <c r="L256" i="1"/>
  <c r="L154" i="1"/>
  <c r="L290" i="1"/>
  <c r="L9" i="1"/>
  <c r="L366" i="1" s="1"/>
  <c r="L73" i="1"/>
  <c r="L137" i="1"/>
  <c r="L201" i="1"/>
  <c r="L265" i="1"/>
  <c r="L329" i="1"/>
  <c r="L224" i="1"/>
  <c r="L97" i="1"/>
  <c r="L58" i="1"/>
  <c r="L202" i="1"/>
  <c r="L61" i="1"/>
  <c r="L125" i="1"/>
  <c r="L189" i="1"/>
  <c r="L253" i="1"/>
  <c r="L317" i="1"/>
  <c r="L48" i="1"/>
  <c r="I368" i="1" l="1"/>
  <c r="J21" i="1" s="1"/>
  <c r="K21" i="1" s="1"/>
  <c r="M21" i="1" s="1"/>
  <c r="D368" i="1"/>
  <c r="J9" i="1"/>
  <c r="K9" i="1" s="1"/>
  <c r="M9" i="1" s="1"/>
  <c r="J13" i="1"/>
  <c r="K13" i="1" s="1"/>
  <c r="M13" i="1" s="1"/>
  <c r="J17" i="1"/>
  <c r="K17" i="1" s="1"/>
  <c r="M17" i="1" s="1"/>
  <c r="J25" i="1"/>
  <c r="K25" i="1" s="1"/>
  <c r="M25" i="1" s="1"/>
  <c r="J29" i="1"/>
  <c r="K29" i="1" s="1"/>
  <c r="M29" i="1" s="1"/>
  <c r="J33" i="1"/>
  <c r="K33" i="1" s="1"/>
  <c r="M33" i="1" s="1"/>
  <c r="J41" i="1"/>
  <c r="K41" i="1" s="1"/>
  <c r="M41" i="1" s="1"/>
  <c r="J45" i="1"/>
  <c r="K45" i="1" s="1"/>
  <c r="M45" i="1" s="1"/>
  <c r="J49" i="1"/>
  <c r="K49" i="1" s="1"/>
  <c r="M49" i="1" s="1"/>
  <c r="J57" i="1"/>
  <c r="K57" i="1" s="1"/>
  <c r="M57" i="1" s="1"/>
  <c r="J61" i="1"/>
  <c r="K61" i="1" s="1"/>
  <c r="M61" i="1" s="1"/>
  <c r="J65" i="1"/>
  <c r="K65" i="1" s="1"/>
  <c r="M65" i="1" s="1"/>
  <c r="J10" i="1"/>
  <c r="K10" i="1" s="1"/>
  <c r="M10" i="1" s="1"/>
  <c r="J14" i="1"/>
  <c r="K14" i="1" s="1"/>
  <c r="M14" i="1" s="1"/>
  <c r="J18" i="1"/>
  <c r="K18" i="1" s="1"/>
  <c r="M18" i="1" s="1"/>
  <c r="J26" i="1"/>
  <c r="K26" i="1" s="1"/>
  <c r="M26" i="1" s="1"/>
  <c r="J30" i="1"/>
  <c r="K30" i="1" s="1"/>
  <c r="M30" i="1" s="1"/>
  <c r="J34" i="1"/>
  <c r="K34" i="1" s="1"/>
  <c r="M34" i="1" s="1"/>
  <c r="J42" i="1"/>
  <c r="K42" i="1" s="1"/>
  <c r="M42" i="1" s="1"/>
  <c r="J46" i="1"/>
  <c r="K46" i="1" s="1"/>
  <c r="M46" i="1" s="1"/>
  <c r="J50" i="1"/>
  <c r="K50" i="1" s="1"/>
  <c r="M50" i="1" s="1"/>
  <c r="J58" i="1"/>
  <c r="K58" i="1" s="1"/>
  <c r="M58" i="1" s="1"/>
  <c r="J16" i="1"/>
  <c r="K16" i="1" s="1"/>
  <c r="M16" i="1" s="1"/>
  <c r="J24" i="1"/>
  <c r="K24" i="1" s="1"/>
  <c r="M24" i="1" s="1"/>
  <c r="J40" i="1"/>
  <c r="K40" i="1" s="1"/>
  <c r="M40" i="1" s="1"/>
  <c r="J48" i="1"/>
  <c r="K48" i="1" s="1"/>
  <c r="M48" i="1" s="1"/>
  <c r="J56" i="1"/>
  <c r="K56" i="1" s="1"/>
  <c r="M56" i="1" s="1"/>
  <c r="J68" i="1"/>
  <c r="K68" i="1" s="1"/>
  <c r="M68" i="1" s="1"/>
  <c r="J73" i="1"/>
  <c r="K73" i="1" s="1"/>
  <c r="M73" i="1" s="1"/>
  <c r="J77" i="1"/>
  <c r="K77" i="1" s="1"/>
  <c r="M77" i="1" s="1"/>
  <c r="J85" i="1"/>
  <c r="K85" i="1" s="1"/>
  <c r="M85" i="1" s="1"/>
  <c r="J89" i="1"/>
  <c r="K89" i="1" s="1"/>
  <c r="M89" i="1" s="1"/>
  <c r="J93" i="1"/>
  <c r="K93" i="1" s="1"/>
  <c r="M93" i="1" s="1"/>
  <c r="J101" i="1"/>
  <c r="K101" i="1" s="1"/>
  <c r="M101" i="1" s="1"/>
  <c r="J105" i="1"/>
  <c r="K105" i="1" s="1"/>
  <c r="M105" i="1" s="1"/>
  <c r="J109" i="1"/>
  <c r="K109" i="1" s="1"/>
  <c r="M109" i="1" s="1"/>
  <c r="J117" i="1"/>
  <c r="K117" i="1" s="1"/>
  <c r="M117" i="1" s="1"/>
  <c r="J121" i="1"/>
  <c r="K121" i="1" s="1"/>
  <c r="M121" i="1" s="1"/>
  <c r="J125" i="1"/>
  <c r="K125" i="1" s="1"/>
  <c r="M125" i="1" s="1"/>
  <c r="J133" i="1"/>
  <c r="K133" i="1" s="1"/>
  <c r="M133" i="1" s="1"/>
  <c r="J137" i="1"/>
  <c r="K137" i="1" s="1"/>
  <c r="M137" i="1" s="1"/>
  <c r="J141" i="1"/>
  <c r="K141" i="1" s="1"/>
  <c r="M141" i="1" s="1"/>
  <c r="J145" i="1"/>
  <c r="K145" i="1" s="1"/>
  <c r="M145" i="1" s="1"/>
  <c r="J149" i="1"/>
  <c r="K149" i="1" s="1"/>
  <c r="M149" i="1" s="1"/>
  <c r="J153" i="1"/>
  <c r="K153" i="1" s="1"/>
  <c r="M153" i="1" s="1"/>
  <c r="J157" i="1"/>
  <c r="K157" i="1" s="1"/>
  <c r="M157" i="1" s="1"/>
  <c r="J161" i="1"/>
  <c r="K161" i="1" s="1"/>
  <c r="M161" i="1" s="1"/>
  <c r="J165" i="1"/>
  <c r="K165" i="1" s="1"/>
  <c r="M165" i="1" s="1"/>
  <c r="J169" i="1"/>
  <c r="K169" i="1" s="1"/>
  <c r="M169" i="1" s="1"/>
  <c r="J173" i="1"/>
  <c r="K173" i="1" s="1"/>
  <c r="M173" i="1" s="1"/>
  <c r="J177" i="1"/>
  <c r="K177" i="1" s="1"/>
  <c r="M177" i="1" s="1"/>
  <c r="J181" i="1"/>
  <c r="K181" i="1" s="1"/>
  <c r="M181" i="1" s="1"/>
  <c r="J185" i="1"/>
  <c r="K185" i="1" s="1"/>
  <c r="M185" i="1" s="1"/>
  <c r="J189" i="1"/>
  <c r="K189" i="1" s="1"/>
  <c r="M189" i="1" s="1"/>
  <c r="J193" i="1"/>
  <c r="K193" i="1" s="1"/>
  <c r="M193" i="1" s="1"/>
  <c r="J197" i="1"/>
  <c r="K197" i="1" s="1"/>
  <c r="M197" i="1" s="1"/>
  <c r="J201" i="1"/>
  <c r="K201" i="1" s="1"/>
  <c r="M201" i="1" s="1"/>
  <c r="J205" i="1"/>
  <c r="K205" i="1" s="1"/>
  <c r="M205" i="1" s="1"/>
  <c r="J209" i="1"/>
  <c r="K209" i="1" s="1"/>
  <c r="M209" i="1" s="1"/>
  <c r="J213" i="1"/>
  <c r="K213" i="1" s="1"/>
  <c r="M213" i="1" s="1"/>
  <c r="J217" i="1"/>
  <c r="K217" i="1" s="1"/>
  <c r="M217" i="1" s="1"/>
  <c r="J221" i="1"/>
  <c r="K221" i="1" s="1"/>
  <c r="M221" i="1" s="1"/>
  <c r="J225" i="1"/>
  <c r="K225" i="1" s="1"/>
  <c r="M225" i="1" s="1"/>
  <c r="J229" i="1"/>
  <c r="K229" i="1" s="1"/>
  <c r="M229" i="1" s="1"/>
  <c r="J233" i="1"/>
  <c r="K233" i="1" s="1"/>
  <c r="M233" i="1" s="1"/>
  <c r="J237" i="1"/>
  <c r="K237" i="1" s="1"/>
  <c r="M237" i="1" s="1"/>
  <c r="J12" i="1"/>
  <c r="K12" i="1" s="1"/>
  <c r="M12" i="1" s="1"/>
  <c r="J23" i="1"/>
  <c r="K23" i="1" s="1"/>
  <c r="M23" i="1" s="1"/>
  <c r="J35" i="1"/>
  <c r="K35" i="1" s="1"/>
  <c r="M35" i="1" s="1"/>
  <c r="J44" i="1"/>
  <c r="K44" i="1" s="1"/>
  <c r="M44" i="1" s="1"/>
  <c r="J55" i="1"/>
  <c r="K55" i="1" s="1"/>
  <c r="M55" i="1" s="1"/>
  <c r="J64" i="1"/>
  <c r="K64" i="1" s="1"/>
  <c r="M64" i="1" s="1"/>
  <c r="J71" i="1"/>
  <c r="K71" i="1" s="1"/>
  <c r="M71" i="1" s="1"/>
  <c r="J76" i="1"/>
  <c r="K76" i="1" s="1"/>
  <c r="M76" i="1" s="1"/>
  <c r="J82" i="1"/>
  <c r="K82" i="1" s="1"/>
  <c r="M82" i="1" s="1"/>
  <c r="J87" i="1"/>
  <c r="K87" i="1" s="1"/>
  <c r="M87" i="1" s="1"/>
  <c r="J92" i="1"/>
  <c r="K92" i="1" s="1"/>
  <c r="M92" i="1" s="1"/>
  <c r="J98" i="1"/>
  <c r="K98" i="1" s="1"/>
  <c r="M98" i="1" s="1"/>
  <c r="J103" i="1"/>
  <c r="K103" i="1" s="1"/>
  <c r="M103" i="1" s="1"/>
  <c r="J108" i="1"/>
  <c r="K108" i="1" s="1"/>
  <c r="M108" i="1" s="1"/>
  <c r="J114" i="1"/>
  <c r="K114" i="1" s="1"/>
  <c r="M114" i="1" s="1"/>
  <c r="J119" i="1"/>
  <c r="K119" i="1" s="1"/>
  <c r="M119" i="1" s="1"/>
  <c r="J124" i="1"/>
  <c r="K124" i="1" s="1"/>
  <c r="M124" i="1" s="1"/>
  <c r="J130" i="1"/>
  <c r="K130" i="1" s="1"/>
  <c r="M130" i="1" s="1"/>
  <c r="J135" i="1"/>
  <c r="K135" i="1" s="1"/>
  <c r="M135" i="1" s="1"/>
  <c r="J140" i="1"/>
  <c r="K140" i="1" s="1"/>
  <c r="M140" i="1" s="1"/>
  <c r="J146" i="1"/>
  <c r="K146" i="1" s="1"/>
  <c r="M146" i="1" s="1"/>
  <c r="J151" i="1"/>
  <c r="K151" i="1" s="1"/>
  <c r="M151" i="1" s="1"/>
  <c r="J156" i="1"/>
  <c r="K156" i="1" s="1"/>
  <c r="M156" i="1" s="1"/>
  <c r="J162" i="1"/>
  <c r="K162" i="1" s="1"/>
  <c r="M162" i="1" s="1"/>
  <c r="J167" i="1"/>
  <c r="K167" i="1" s="1"/>
  <c r="M167" i="1" s="1"/>
  <c r="J172" i="1"/>
  <c r="K172" i="1" s="1"/>
  <c r="M172" i="1" s="1"/>
  <c r="J178" i="1"/>
  <c r="K178" i="1" s="1"/>
  <c r="M178" i="1" s="1"/>
  <c r="J183" i="1"/>
  <c r="K183" i="1" s="1"/>
  <c r="M183" i="1" s="1"/>
  <c r="J188" i="1"/>
  <c r="K188" i="1" s="1"/>
  <c r="M188" i="1" s="1"/>
  <c r="J194" i="1"/>
  <c r="K194" i="1" s="1"/>
  <c r="M194" i="1" s="1"/>
  <c r="J199" i="1"/>
  <c r="K199" i="1" s="1"/>
  <c r="M199" i="1" s="1"/>
  <c r="J204" i="1"/>
  <c r="K204" i="1" s="1"/>
  <c r="M204" i="1" s="1"/>
  <c r="J210" i="1"/>
  <c r="K210" i="1" s="1"/>
  <c r="M210" i="1" s="1"/>
  <c r="J215" i="1"/>
  <c r="K215" i="1" s="1"/>
  <c r="M215" i="1" s="1"/>
  <c r="J220" i="1"/>
  <c r="K220" i="1" s="1"/>
  <c r="M220" i="1" s="1"/>
  <c r="J226" i="1"/>
  <c r="K226" i="1" s="1"/>
  <c r="M226" i="1" s="1"/>
  <c r="J231" i="1"/>
  <c r="K231" i="1" s="1"/>
  <c r="M231" i="1" s="1"/>
  <c r="J236" i="1"/>
  <c r="K236" i="1" s="1"/>
  <c r="M236" i="1" s="1"/>
  <c r="J241" i="1"/>
  <c r="K241" i="1" s="1"/>
  <c r="M241" i="1" s="1"/>
  <c r="J245" i="1"/>
  <c r="K245" i="1" s="1"/>
  <c r="M245" i="1" s="1"/>
  <c r="J249" i="1"/>
  <c r="K249" i="1" s="1"/>
  <c r="M249" i="1" s="1"/>
  <c r="J253" i="1"/>
  <c r="K253" i="1" s="1"/>
  <c r="M253" i="1" s="1"/>
  <c r="J257" i="1"/>
  <c r="K257" i="1" s="1"/>
  <c r="M257" i="1" s="1"/>
  <c r="J261" i="1"/>
  <c r="K261" i="1" s="1"/>
  <c r="M261" i="1" s="1"/>
  <c r="J265" i="1"/>
  <c r="K265" i="1" s="1"/>
  <c r="M265" i="1" s="1"/>
  <c r="J269" i="1"/>
  <c r="K269" i="1" s="1"/>
  <c r="M269" i="1" s="1"/>
  <c r="J273" i="1"/>
  <c r="K273" i="1" s="1"/>
  <c r="M273" i="1" s="1"/>
  <c r="J277" i="1"/>
  <c r="K277" i="1" s="1"/>
  <c r="M277" i="1" s="1"/>
  <c r="J281" i="1"/>
  <c r="K281" i="1" s="1"/>
  <c r="M281" i="1" s="1"/>
  <c r="J285" i="1"/>
  <c r="K285" i="1" s="1"/>
  <c r="M285" i="1" s="1"/>
  <c r="J289" i="1"/>
  <c r="K289" i="1" s="1"/>
  <c r="M289" i="1" s="1"/>
  <c r="J293" i="1"/>
  <c r="K293" i="1" s="1"/>
  <c r="M293" i="1" s="1"/>
  <c r="J297" i="1"/>
  <c r="K297" i="1" s="1"/>
  <c r="M297" i="1" s="1"/>
  <c r="J301" i="1"/>
  <c r="K301" i="1" s="1"/>
  <c r="M301" i="1" s="1"/>
  <c r="J305" i="1"/>
  <c r="K305" i="1" s="1"/>
  <c r="M305" i="1" s="1"/>
  <c r="J309" i="1"/>
  <c r="K309" i="1" s="1"/>
  <c r="M309" i="1" s="1"/>
  <c r="J313" i="1"/>
  <c r="K313" i="1" s="1"/>
  <c r="M313" i="1" s="1"/>
  <c r="J317" i="1"/>
  <c r="K317" i="1" s="1"/>
  <c r="M317" i="1" s="1"/>
  <c r="J321" i="1"/>
  <c r="K321" i="1" s="1"/>
  <c r="M321" i="1" s="1"/>
  <c r="J325" i="1"/>
  <c r="K325" i="1" s="1"/>
  <c r="M325" i="1" s="1"/>
  <c r="J329" i="1"/>
  <c r="K329" i="1" s="1"/>
  <c r="M329" i="1" s="1"/>
  <c r="J333" i="1"/>
  <c r="K333" i="1" s="1"/>
  <c r="M333" i="1" s="1"/>
  <c r="J337" i="1"/>
  <c r="K337" i="1" s="1"/>
  <c r="M337" i="1" s="1"/>
  <c r="J341" i="1"/>
  <c r="K341" i="1" s="1"/>
  <c r="M341" i="1" s="1"/>
  <c r="J345" i="1"/>
  <c r="K345" i="1" s="1"/>
  <c r="M345" i="1" s="1"/>
  <c r="J349" i="1"/>
  <c r="K349" i="1" s="1"/>
  <c r="M349" i="1" s="1"/>
  <c r="J353" i="1"/>
  <c r="K353" i="1" s="1"/>
  <c r="M353" i="1" s="1"/>
  <c r="J357" i="1"/>
  <c r="K357" i="1" s="1"/>
  <c r="M357" i="1" s="1"/>
  <c r="J361" i="1"/>
  <c r="K361" i="1" s="1"/>
  <c r="M361" i="1" s="1"/>
  <c r="J8" i="1"/>
  <c r="K8" i="1" s="1"/>
  <c r="M8" i="1" s="1"/>
  <c r="J15" i="1"/>
  <c r="K15" i="1" s="1"/>
  <c r="M15" i="1" s="1"/>
  <c r="J27" i="1"/>
  <c r="K27" i="1" s="1"/>
  <c r="M27" i="1" s="1"/>
  <c r="J36" i="1"/>
  <c r="K36" i="1" s="1"/>
  <c r="M36" i="1" s="1"/>
  <c r="J47" i="1"/>
  <c r="K47" i="1" s="1"/>
  <c r="M47" i="1" s="1"/>
  <c r="J59" i="1"/>
  <c r="K59" i="1" s="1"/>
  <c r="M59" i="1" s="1"/>
  <c r="J66" i="1"/>
  <c r="K66" i="1" s="1"/>
  <c r="M66" i="1" s="1"/>
  <c r="J72" i="1"/>
  <c r="K72" i="1" s="1"/>
  <c r="M72" i="1" s="1"/>
  <c r="J78" i="1"/>
  <c r="K78" i="1" s="1"/>
  <c r="M78" i="1" s="1"/>
  <c r="J83" i="1"/>
  <c r="K83" i="1" s="1"/>
  <c r="M83" i="1" s="1"/>
  <c r="J88" i="1"/>
  <c r="K88" i="1" s="1"/>
  <c r="M88" i="1" s="1"/>
  <c r="J94" i="1"/>
  <c r="K94" i="1" s="1"/>
  <c r="M94" i="1" s="1"/>
  <c r="J99" i="1"/>
  <c r="K99" i="1" s="1"/>
  <c r="M99" i="1" s="1"/>
  <c r="J104" i="1"/>
  <c r="K104" i="1" s="1"/>
  <c r="M104" i="1" s="1"/>
  <c r="J110" i="1"/>
  <c r="K110" i="1" s="1"/>
  <c r="M110" i="1" s="1"/>
  <c r="J115" i="1"/>
  <c r="K115" i="1" s="1"/>
  <c r="M115" i="1" s="1"/>
  <c r="J120" i="1"/>
  <c r="K120" i="1" s="1"/>
  <c r="M120" i="1" s="1"/>
  <c r="J126" i="1"/>
  <c r="K126" i="1" s="1"/>
  <c r="M126" i="1" s="1"/>
  <c r="J131" i="1"/>
  <c r="K131" i="1" s="1"/>
  <c r="M131" i="1" s="1"/>
  <c r="J136" i="1"/>
  <c r="K136" i="1" s="1"/>
  <c r="M136" i="1" s="1"/>
  <c r="J142" i="1"/>
  <c r="K142" i="1" s="1"/>
  <c r="M142" i="1" s="1"/>
  <c r="J147" i="1"/>
  <c r="K147" i="1" s="1"/>
  <c r="M147" i="1" s="1"/>
  <c r="J152" i="1"/>
  <c r="K152" i="1" s="1"/>
  <c r="M152" i="1" s="1"/>
  <c r="J158" i="1"/>
  <c r="K158" i="1" s="1"/>
  <c r="M158" i="1" s="1"/>
  <c r="J163" i="1"/>
  <c r="K163" i="1" s="1"/>
  <c r="M163" i="1" s="1"/>
  <c r="J168" i="1"/>
  <c r="K168" i="1" s="1"/>
  <c r="M168" i="1" s="1"/>
  <c r="J174" i="1"/>
  <c r="K174" i="1" s="1"/>
  <c r="M174" i="1" s="1"/>
  <c r="J179" i="1"/>
  <c r="K179" i="1" s="1"/>
  <c r="M179" i="1" s="1"/>
  <c r="J184" i="1"/>
  <c r="K184" i="1" s="1"/>
  <c r="M184" i="1" s="1"/>
  <c r="J190" i="1"/>
  <c r="K190" i="1" s="1"/>
  <c r="M190" i="1" s="1"/>
  <c r="J195" i="1"/>
  <c r="K195" i="1" s="1"/>
  <c r="M195" i="1" s="1"/>
  <c r="J200" i="1"/>
  <c r="K200" i="1" s="1"/>
  <c r="M200" i="1" s="1"/>
  <c r="J206" i="1"/>
  <c r="K206" i="1" s="1"/>
  <c r="M206" i="1" s="1"/>
  <c r="J211" i="1"/>
  <c r="K211" i="1" s="1"/>
  <c r="M211" i="1" s="1"/>
  <c r="J216" i="1"/>
  <c r="K216" i="1" s="1"/>
  <c r="M216" i="1" s="1"/>
  <c r="J222" i="1"/>
  <c r="K222" i="1" s="1"/>
  <c r="M222" i="1" s="1"/>
  <c r="J227" i="1"/>
  <c r="K227" i="1" s="1"/>
  <c r="M227" i="1" s="1"/>
  <c r="J232" i="1"/>
  <c r="K232" i="1" s="1"/>
  <c r="M232" i="1" s="1"/>
  <c r="J238" i="1"/>
  <c r="K238" i="1" s="1"/>
  <c r="M238" i="1" s="1"/>
  <c r="J242" i="1"/>
  <c r="K242" i="1" s="1"/>
  <c r="M242" i="1" s="1"/>
  <c r="J246" i="1"/>
  <c r="K246" i="1" s="1"/>
  <c r="M246" i="1" s="1"/>
  <c r="J250" i="1"/>
  <c r="K250" i="1" s="1"/>
  <c r="M250" i="1" s="1"/>
  <c r="J254" i="1"/>
  <c r="K254" i="1" s="1"/>
  <c r="M254" i="1" s="1"/>
  <c r="J258" i="1"/>
  <c r="K258" i="1" s="1"/>
  <c r="M258" i="1" s="1"/>
  <c r="J262" i="1"/>
  <c r="K262" i="1" s="1"/>
  <c r="M262" i="1" s="1"/>
  <c r="J266" i="1"/>
  <c r="K266" i="1" s="1"/>
  <c r="M266" i="1" s="1"/>
  <c r="J270" i="1"/>
  <c r="K270" i="1" s="1"/>
  <c r="M270" i="1" s="1"/>
  <c r="J274" i="1"/>
  <c r="K274" i="1" s="1"/>
  <c r="M274" i="1" s="1"/>
  <c r="J278" i="1"/>
  <c r="K278" i="1" s="1"/>
  <c r="M278" i="1" s="1"/>
  <c r="J282" i="1"/>
  <c r="K282" i="1" s="1"/>
  <c r="M282" i="1" s="1"/>
  <c r="J286" i="1"/>
  <c r="K286" i="1" s="1"/>
  <c r="M286" i="1" s="1"/>
  <c r="J290" i="1"/>
  <c r="K290" i="1" s="1"/>
  <c r="M290" i="1" s="1"/>
  <c r="J294" i="1"/>
  <c r="K294" i="1" s="1"/>
  <c r="M294" i="1" s="1"/>
  <c r="J298" i="1"/>
  <c r="K298" i="1" s="1"/>
  <c r="M298" i="1" s="1"/>
  <c r="J302" i="1"/>
  <c r="K302" i="1" s="1"/>
  <c r="M302" i="1" s="1"/>
  <c r="J306" i="1"/>
  <c r="K306" i="1" s="1"/>
  <c r="M306" i="1" s="1"/>
  <c r="J310" i="1"/>
  <c r="K310" i="1" s="1"/>
  <c r="M310" i="1" s="1"/>
  <c r="J314" i="1"/>
  <c r="K314" i="1" s="1"/>
  <c r="M314" i="1" s="1"/>
  <c r="J318" i="1"/>
  <c r="K318" i="1" s="1"/>
  <c r="M318" i="1" s="1"/>
  <c r="J322" i="1"/>
  <c r="K322" i="1" s="1"/>
  <c r="M322" i="1" s="1"/>
  <c r="J326" i="1"/>
  <c r="K326" i="1" s="1"/>
  <c r="M326" i="1" s="1"/>
  <c r="J330" i="1"/>
  <c r="K330" i="1" s="1"/>
  <c r="M330" i="1" s="1"/>
  <c r="J334" i="1"/>
  <c r="K334" i="1" s="1"/>
  <c r="M334" i="1" s="1"/>
  <c r="J338" i="1"/>
  <c r="K338" i="1" s="1"/>
  <c r="M338" i="1" s="1"/>
  <c r="J342" i="1"/>
  <c r="K342" i="1" s="1"/>
  <c r="M342" i="1" s="1"/>
  <c r="J346" i="1"/>
  <c r="K346" i="1" s="1"/>
  <c r="M346" i="1" s="1"/>
  <c r="J350" i="1"/>
  <c r="K350" i="1" s="1"/>
  <c r="M350" i="1" s="1"/>
  <c r="J354" i="1"/>
  <c r="K354" i="1" s="1"/>
  <c r="M354" i="1" s="1"/>
  <c r="J358" i="1"/>
  <c r="K358" i="1" s="1"/>
  <c r="M358" i="1" s="1"/>
  <c r="J362" i="1"/>
  <c r="K362" i="1" s="1"/>
  <c r="M362" i="1" s="1"/>
  <c r="J19" i="1"/>
  <c r="K19" i="1" s="1"/>
  <c r="M19" i="1" s="1"/>
  <c r="J39" i="1"/>
  <c r="K39" i="1" s="1"/>
  <c r="M39" i="1" s="1"/>
  <c r="J60" i="1"/>
  <c r="K60" i="1" s="1"/>
  <c r="M60" i="1" s="1"/>
  <c r="J74" i="1"/>
  <c r="K74" i="1" s="1"/>
  <c r="M74" i="1" s="1"/>
  <c r="J84" i="1"/>
  <c r="K84" i="1" s="1"/>
  <c r="M84" i="1" s="1"/>
  <c r="J95" i="1"/>
  <c r="K95" i="1" s="1"/>
  <c r="M95" i="1" s="1"/>
  <c r="J106" i="1"/>
  <c r="K106" i="1" s="1"/>
  <c r="M106" i="1" s="1"/>
  <c r="J116" i="1"/>
  <c r="K116" i="1" s="1"/>
  <c r="M116" i="1" s="1"/>
  <c r="J127" i="1"/>
  <c r="K127" i="1" s="1"/>
  <c r="M127" i="1" s="1"/>
  <c r="J138" i="1"/>
  <c r="K138" i="1" s="1"/>
  <c r="M138" i="1" s="1"/>
  <c r="J148" i="1"/>
  <c r="K148" i="1" s="1"/>
  <c r="M148" i="1" s="1"/>
  <c r="J159" i="1"/>
  <c r="K159" i="1" s="1"/>
  <c r="M159" i="1" s="1"/>
  <c r="J170" i="1"/>
  <c r="K170" i="1" s="1"/>
  <c r="M170" i="1" s="1"/>
  <c r="J180" i="1"/>
  <c r="K180" i="1" s="1"/>
  <c r="M180" i="1" s="1"/>
  <c r="J191" i="1"/>
  <c r="K191" i="1" s="1"/>
  <c r="M191" i="1" s="1"/>
  <c r="J202" i="1"/>
  <c r="K202" i="1" s="1"/>
  <c r="M202" i="1" s="1"/>
  <c r="J212" i="1"/>
  <c r="K212" i="1" s="1"/>
  <c r="M212" i="1" s="1"/>
  <c r="J223" i="1"/>
  <c r="K223" i="1" s="1"/>
  <c r="M223" i="1" s="1"/>
  <c r="J234" i="1"/>
  <c r="K234" i="1" s="1"/>
  <c r="M234" i="1" s="1"/>
  <c r="J243" i="1"/>
  <c r="K243" i="1" s="1"/>
  <c r="M243" i="1" s="1"/>
  <c r="J251" i="1"/>
  <c r="K251" i="1" s="1"/>
  <c r="M251" i="1" s="1"/>
  <c r="J259" i="1"/>
  <c r="K259" i="1" s="1"/>
  <c r="M259" i="1" s="1"/>
  <c r="J267" i="1"/>
  <c r="K267" i="1" s="1"/>
  <c r="M267" i="1" s="1"/>
  <c r="J275" i="1"/>
  <c r="K275" i="1" s="1"/>
  <c r="M275" i="1" s="1"/>
  <c r="J283" i="1"/>
  <c r="K283" i="1" s="1"/>
  <c r="M283" i="1" s="1"/>
  <c r="J291" i="1"/>
  <c r="K291" i="1" s="1"/>
  <c r="M291" i="1" s="1"/>
  <c r="J299" i="1"/>
  <c r="K299" i="1" s="1"/>
  <c r="M299" i="1" s="1"/>
  <c r="J307" i="1"/>
  <c r="K307" i="1" s="1"/>
  <c r="M307" i="1" s="1"/>
  <c r="J315" i="1"/>
  <c r="K315" i="1" s="1"/>
  <c r="M315" i="1" s="1"/>
  <c r="J323" i="1"/>
  <c r="K323" i="1" s="1"/>
  <c r="M323" i="1" s="1"/>
  <c r="J331" i="1"/>
  <c r="K331" i="1" s="1"/>
  <c r="M331" i="1" s="1"/>
  <c r="J339" i="1"/>
  <c r="K339" i="1" s="1"/>
  <c r="M339" i="1" s="1"/>
  <c r="J347" i="1"/>
  <c r="K347" i="1" s="1"/>
  <c r="M347" i="1" s="1"/>
  <c r="J355" i="1"/>
  <c r="K355" i="1" s="1"/>
  <c r="M355" i="1" s="1"/>
  <c r="J363" i="1"/>
  <c r="K363" i="1" s="1"/>
  <c r="M363" i="1" s="1"/>
  <c r="J20" i="1"/>
  <c r="K20" i="1" s="1"/>
  <c r="M20" i="1" s="1"/>
  <c r="J43" i="1"/>
  <c r="K43" i="1" s="1"/>
  <c r="M43" i="1" s="1"/>
  <c r="J62" i="1"/>
  <c r="K62" i="1" s="1"/>
  <c r="M62" i="1" s="1"/>
  <c r="J75" i="1"/>
  <c r="K75" i="1" s="1"/>
  <c r="M75" i="1" s="1"/>
  <c r="J86" i="1"/>
  <c r="K86" i="1" s="1"/>
  <c r="M86" i="1" s="1"/>
  <c r="J96" i="1"/>
  <c r="K96" i="1" s="1"/>
  <c r="M96" i="1" s="1"/>
  <c r="J107" i="1"/>
  <c r="K107" i="1" s="1"/>
  <c r="M107" i="1" s="1"/>
  <c r="J118" i="1"/>
  <c r="K118" i="1" s="1"/>
  <c r="M118" i="1" s="1"/>
  <c r="J128" i="1"/>
  <c r="K128" i="1" s="1"/>
  <c r="M128" i="1" s="1"/>
  <c r="J139" i="1"/>
  <c r="K139" i="1" s="1"/>
  <c r="M139" i="1" s="1"/>
  <c r="J150" i="1"/>
  <c r="K150" i="1" s="1"/>
  <c r="M150" i="1" s="1"/>
  <c r="J160" i="1"/>
  <c r="K160" i="1" s="1"/>
  <c r="M160" i="1" s="1"/>
  <c r="J171" i="1"/>
  <c r="K171" i="1" s="1"/>
  <c r="M171" i="1" s="1"/>
  <c r="J182" i="1"/>
  <c r="K182" i="1" s="1"/>
  <c r="M182" i="1" s="1"/>
  <c r="J192" i="1"/>
  <c r="K192" i="1" s="1"/>
  <c r="M192" i="1" s="1"/>
  <c r="J203" i="1"/>
  <c r="K203" i="1" s="1"/>
  <c r="M203" i="1" s="1"/>
  <c r="J214" i="1"/>
  <c r="K214" i="1" s="1"/>
  <c r="M214" i="1" s="1"/>
  <c r="J224" i="1"/>
  <c r="K224" i="1" s="1"/>
  <c r="M224" i="1" s="1"/>
  <c r="J235" i="1"/>
  <c r="K235" i="1" s="1"/>
  <c r="M235" i="1" s="1"/>
  <c r="J244" i="1"/>
  <c r="K244" i="1" s="1"/>
  <c r="M244" i="1" s="1"/>
  <c r="J252" i="1"/>
  <c r="K252" i="1" s="1"/>
  <c r="M252" i="1" s="1"/>
  <c r="J260" i="1"/>
  <c r="K260" i="1" s="1"/>
  <c r="M260" i="1" s="1"/>
  <c r="J268" i="1"/>
  <c r="K268" i="1" s="1"/>
  <c r="M268" i="1" s="1"/>
  <c r="J276" i="1"/>
  <c r="K276" i="1" s="1"/>
  <c r="M276" i="1" s="1"/>
  <c r="J284" i="1"/>
  <c r="K284" i="1" s="1"/>
  <c r="M284" i="1" s="1"/>
  <c r="J292" i="1"/>
  <c r="K292" i="1" s="1"/>
  <c r="M292" i="1" s="1"/>
  <c r="J300" i="1"/>
  <c r="K300" i="1" s="1"/>
  <c r="M300" i="1" s="1"/>
  <c r="J308" i="1"/>
  <c r="K308" i="1" s="1"/>
  <c r="M308" i="1" s="1"/>
  <c r="J316" i="1"/>
  <c r="K316" i="1" s="1"/>
  <c r="M316" i="1" s="1"/>
  <c r="J324" i="1"/>
  <c r="K324" i="1" s="1"/>
  <c r="M324" i="1" s="1"/>
  <c r="J332" i="1"/>
  <c r="K332" i="1" s="1"/>
  <c r="M332" i="1" s="1"/>
  <c r="J340" i="1"/>
  <c r="K340" i="1" s="1"/>
  <c r="M340" i="1" s="1"/>
  <c r="J348" i="1"/>
  <c r="K348" i="1" s="1"/>
  <c r="M348" i="1" s="1"/>
  <c r="J356" i="1"/>
  <c r="K356" i="1" s="1"/>
  <c r="M356" i="1" s="1"/>
  <c r="J364" i="1"/>
  <c r="K364" i="1" s="1"/>
  <c r="M364" i="1" s="1"/>
  <c r="J51" i="1"/>
  <c r="K51" i="1" s="1"/>
  <c r="M51" i="1" s="1"/>
  <c r="J79" i="1"/>
  <c r="K79" i="1" s="1"/>
  <c r="M79" i="1" s="1"/>
  <c r="J100" i="1"/>
  <c r="K100" i="1" s="1"/>
  <c r="M100" i="1" s="1"/>
  <c r="J122" i="1"/>
  <c r="K122" i="1" s="1"/>
  <c r="M122" i="1" s="1"/>
  <c r="J11" i="1"/>
  <c r="K11" i="1" s="1"/>
  <c r="M11" i="1" s="1"/>
  <c r="J52" i="1"/>
  <c r="K52" i="1" s="1"/>
  <c r="M52" i="1" s="1"/>
  <c r="J80" i="1"/>
  <c r="K80" i="1" s="1"/>
  <c r="M80" i="1" s="1"/>
  <c r="J102" i="1"/>
  <c r="K102" i="1" s="1"/>
  <c r="M102" i="1" s="1"/>
  <c r="J123" i="1"/>
  <c r="K123" i="1" s="1"/>
  <c r="M123" i="1" s="1"/>
  <c r="J144" i="1"/>
  <c r="K144" i="1" s="1"/>
  <c r="M144" i="1" s="1"/>
  <c r="J166" i="1"/>
  <c r="K166" i="1" s="1"/>
  <c r="M166" i="1" s="1"/>
  <c r="J187" i="1"/>
  <c r="K187" i="1" s="1"/>
  <c r="M187" i="1" s="1"/>
  <c r="J208" i="1"/>
  <c r="K208" i="1" s="1"/>
  <c r="M208" i="1" s="1"/>
  <c r="J230" i="1"/>
  <c r="K230" i="1" s="1"/>
  <c r="M230" i="1" s="1"/>
  <c r="J248" i="1"/>
  <c r="K248" i="1" s="1"/>
  <c r="M248" i="1" s="1"/>
  <c r="J264" i="1"/>
  <c r="K264" i="1" s="1"/>
  <c r="M264" i="1" s="1"/>
  <c r="J280" i="1"/>
  <c r="K280" i="1" s="1"/>
  <c r="M280" i="1" s="1"/>
  <c r="J296" i="1"/>
  <c r="K296" i="1" s="1"/>
  <c r="M296" i="1" s="1"/>
  <c r="J312" i="1"/>
  <c r="K312" i="1" s="1"/>
  <c r="M312" i="1" s="1"/>
  <c r="J328" i="1"/>
  <c r="K328" i="1" s="1"/>
  <c r="M328" i="1" s="1"/>
  <c r="J344" i="1"/>
  <c r="K344" i="1" s="1"/>
  <c r="M344" i="1" s="1"/>
  <c r="J360" i="1"/>
  <c r="K360" i="1" s="1"/>
  <c r="M360" i="1" s="1"/>
  <c r="J28" i="1"/>
  <c r="K28" i="1" s="1"/>
  <c r="M28" i="1" s="1"/>
  <c r="J90" i="1"/>
  <c r="K90" i="1" s="1"/>
  <c r="M90" i="1" s="1"/>
  <c r="J132" i="1"/>
  <c r="K132" i="1" s="1"/>
  <c r="M132" i="1" s="1"/>
  <c r="J155" i="1"/>
  <c r="K155" i="1" s="1"/>
  <c r="M155" i="1" s="1"/>
  <c r="J186" i="1"/>
  <c r="K186" i="1" s="1"/>
  <c r="M186" i="1" s="1"/>
  <c r="J218" i="1"/>
  <c r="K218" i="1" s="1"/>
  <c r="M218" i="1" s="1"/>
  <c r="J240" i="1"/>
  <c r="K240" i="1" s="1"/>
  <c r="M240" i="1" s="1"/>
  <c r="J263" i="1"/>
  <c r="K263" i="1" s="1"/>
  <c r="M263" i="1" s="1"/>
  <c r="J287" i="1"/>
  <c r="K287" i="1" s="1"/>
  <c r="M287" i="1" s="1"/>
  <c r="J304" i="1"/>
  <c r="K304" i="1" s="1"/>
  <c r="M304" i="1" s="1"/>
  <c r="J327" i="1"/>
  <c r="K327" i="1" s="1"/>
  <c r="M327" i="1" s="1"/>
  <c r="J351" i="1"/>
  <c r="K351" i="1" s="1"/>
  <c r="M351" i="1" s="1"/>
  <c r="J91" i="1"/>
  <c r="K91" i="1" s="1"/>
  <c r="M91" i="1" s="1"/>
  <c r="J143" i="1"/>
  <c r="K143" i="1" s="1"/>
  <c r="M143" i="1" s="1"/>
  <c r="J176" i="1"/>
  <c r="K176" i="1" s="1"/>
  <c r="M176" i="1" s="1"/>
  <c r="J219" i="1"/>
  <c r="K219" i="1" s="1"/>
  <c r="M219" i="1" s="1"/>
  <c r="J255" i="1"/>
  <c r="K255" i="1" s="1"/>
  <c r="M255" i="1" s="1"/>
  <c r="J279" i="1"/>
  <c r="K279" i="1" s="1"/>
  <c r="M279" i="1" s="1"/>
  <c r="J311" i="1"/>
  <c r="K311" i="1" s="1"/>
  <c r="M311" i="1" s="1"/>
  <c r="J336" i="1"/>
  <c r="K336" i="1" s="1"/>
  <c r="M336" i="1" s="1"/>
  <c r="J67" i="1"/>
  <c r="K67" i="1" s="1"/>
  <c r="M67" i="1" s="1"/>
  <c r="J112" i="1"/>
  <c r="K112" i="1" s="1"/>
  <c r="M112" i="1" s="1"/>
  <c r="J164" i="1"/>
  <c r="K164" i="1" s="1"/>
  <c r="M164" i="1" s="1"/>
  <c r="J198" i="1"/>
  <c r="K198" i="1" s="1"/>
  <c r="M198" i="1" s="1"/>
  <c r="J239" i="1"/>
  <c r="K239" i="1" s="1"/>
  <c r="M239" i="1" s="1"/>
  <c r="J271" i="1"/>
  <c r="K271" i="1" s="1"/>
  <c r="M271" i="1" s="1"/>
  <c r="J295" i="1"/>
  <c r="K295" i="1" s="1"/>
  <c r="M295" i="1" s="1"/>
  <c r="J320" i="1"/>
  <c r="K320" i="1" s="1"/>
  <c r="M320" i="1" s="1"/>
  <c r="J352" i="1"/>
  <c r="K352" i="1" s="1"/>
  <c r="M352" i="1" s="1"/>
  <c r="J70" i="1"/>
  <c r="K70" i="1" s="1"/>
  <c r="M70" i="1" s="1"/>
  <c r="J175" i="1"/>
  <c r="K175" i="1" s="1"/>
  <c r="M175" i="1" s="1"/>
  <c r="J247" i="1"/>
  <c r="K247" i="1" s="1"/>
  <c r="M247" i="1" s="1"/>
  <c r="J303" i="1"/>
  <c r="K303" i="1" s="1"/>
  <c r="M303" i="1" s="1"/>
  <c r="J359" i="1"/>
  <c r="K359" i="1" s="1"/>
  <c r="M359" i="1" s="1"/>
  <c r="J111" i="1"/>
  <c r="K111" i="1" s="1"/>
  <c r="M111" i="1" s="1"/>
  <c r="J196" i="1"/>
  <c r="K196" i="1" s="1"/>
  <c r="M196" i="1" s="1"/>
  <c r="J256" i="1"/>
  <c r="K256" i="1" s="1"/>
  <c r="M256" i="1" s="1"/>
  <c r="J319" i="1"/>
  <c r="K319" i="1" s="1"/>
  <c r="M319" i="1" s="1"/>
  <c r="J154" i="1"/>
  <c r="K154" i="1" s="1"/>
  <c r="M154" i="1" s="1"/>
  <c r="J134" i="1"/>
  <c r="K134" i="1" s="1"/>
  <c r="M134" i="1" s="1"/>
  <c r="J207" i="1"/>
  <c r="K207" i="1" s="1"/>
  <c r="M207" i="1" s="1"/>
  <c r="J272" i="1"/>
  <c r="K272" i="1" s="1"/>
  <c r="M272" i="1" s="1"/>
  <c r="J335" i="1"/>
  <c r="K335" i="1" s="1"/>
  <c r="M335" i="1" s="1"/>
  <c r="J31" i="1"/>
  <c r="K31" i="1" s="1"/>
  <c r="M31" i="1" s="1"/>
  <c r="J228" i="1"/>
  <c r="K228" i="1" s="1"/>
  <c r="M228" i="1" s="1"/>
  <c r="J288" i="1"/>
  <c r="K288" i="1" s="1"/>
  <c r="M288" i="1" s="1"/>
  <c r="J343" i="1"/>
  <c r="K343" i="1" s="1"/>
  <c r="M343" i="1" s="1"/>
  <c r="M366" i="1" l="1"/>
  <c r="J129" i="1"/>
  <c r="K129" i="1" s="1"/>
  <c r="M129" i="1" s="1"/>
  <c r="J113" i="1"/>
  <c r="K113" i="1" s="1"/>
  <c r="M113" i="1" s="1"/>
  <c r="J97" i="1"/>
  <c r="K97" i="1" s="1"/>
  <c r="M97" i="1" s="1"/>
  <c r="J81" i="1"/>
  <c r="K81" i="1" s="1"/>
  <c r="M81" i="1" s="1"/>
  <c r="J63" i="1"/>
  <c r="K63" i="1" s="1"/>
  <c r="M63" i="1" s="1"/>
  <c r="J32" i="1"/>
  <c r="K32" i="1" s="1"/>
  <c r="M32" i="1" s="1"/>
  <c r="J54" i="1"/>
  <c r="K54" i="1" s="1"/>
  <c r="M54" i="1" s="1"/>
  <c r="J38" i="1"/>
  <c r="K38" i="1" s="1"/>
  <c r="M38" i="1" s="1"/>
  <c r="J22" i="1"/>
  <c r="K22" i="1" s="1"/>
  <c r="M22" i="1" s="1"/>
  <c r="J69" i="1"/>
  <c r="K69" i="1" s="1"/>
  <c r="M69" i="1" s="1"/>
  <c r="J53" i="1"/>
  <c r="K53" i="1" s="1"/>
  <c r="M53" i="1" s="1"/>
  <c r="J37" i="1"/>
  <c r="K37" i="1" s="1"/>
  <c r="M37" i="1" s="1"/>
</calcChain>
</file>

<file path=xl/sharedStrings.xml><?xml version="1.0" encoding="utf-8"?>
<sst xmlns="http://schemas.openxmlformats.org/spreadsheetml/2006/main" count="397" uniqueCount="395">
  <si>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</si>
  <si>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</si>
  <si>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</si>
  <si>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</si>
  <si>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</si>
  <si>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</si>
  <si>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</si>
  <si>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</si>
  <si>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</si>
  <si>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</si>
  <si>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</si>
  <si>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</si>
  <si>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</si>
  <si>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</si>
  <si>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</si>
  <si>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</si>
  <si>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</si>
  <si>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</si>
  <si>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</si>
  <si>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</si>
  <si>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</si>
  <si>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</si>
  <si>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</si>
  <si>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</si>
  <si>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</si>
  <si>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</si>
  <si>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</si>
  <si>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</si>
  <si>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</si>
  <si>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</si>
  <si>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</si>
  <si>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</si>
  <si>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</si>
  <si>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</si>
  <si>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</si>
  <si>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</si>
  <si>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</si>
  <si>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</si>
  <si>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</si>
  <si>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</si>
  <si>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</si>
  <si>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</si>
  <si>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</si>
  <si>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</si>
  <si>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</si>
  <si>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</si>
  <si>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</si>
  <si>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</si>
  <si>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</si>
  <si>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</si>
  <si>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</si>
  <si>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</si>
  <si>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</si>
  <si>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</si>
  <si>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</si>
  <si>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</si>
  <si>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</si>
  <si>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</si>
  <si>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</si>
  <si>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</si>
  <si>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</si>
  <si>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</si>
  <si>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</si>
  <si>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</si>
  <si>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</si>
  <si>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</si>
  <si>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</si>
  <si>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</si>
  <si>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</si>
  <si>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</si>
  <si>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</si>
  <si>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</si>
  <si>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</si>
  <si>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</si>
  <si>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</si>
  <si>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</si>
  <si>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</si>
  <si>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</si>
  <si>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</si>
  <si>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</si>
  <si>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</si>
  <si>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</si>
  <si>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</si>
  <si>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</si>
  <si>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</si>
  <si>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</si>
  <si>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</si>
  <si>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</si>
  <si>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</si>
  <si>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</si>
  <si>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</si>
  <si>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</si>
  <si>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</si>
  <si>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</si>
  <si>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</si>
  <si>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</si>
  <si>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</si>
  <si>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</si>
  <si>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</si>
  <si>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</si>
  <si>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</si>
  <si>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</si>
  <si>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</si>
  <si>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</si>
  <si>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</si>
  <si>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</si>
  <si>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</si>
  <si>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</si>
  <si>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</si>
  <si>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</si>
  <si>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</si>
  <si>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</si>
  <si>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</si>
  <si>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</si>
  <si>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</si>
  <si>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</si>
  <si>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</si>
  <si>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</si>
  <si>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</si>
  <si>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</si>
  <si>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</si>
  <si>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</si>
  <si>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</si>
  <si>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</si>
  <si>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</si>
  <si>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</si>
  <si>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</si>
  <si>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</si>
  <si>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</si>
  <si>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</si>
  <si>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</si>
  <si>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</si>
  <si>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</si>
  <si>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</si>
  <si>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</si>
  <si>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</si>
  <si>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</si>
  <si>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</si>
  <si>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</si>
  <si>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</si>
  <si>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</si>
  <si>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</si>
  <si>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</si>
  <si>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</si>
  <si>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</si>
  <si>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</si>
  <si>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</si>
  <si>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</si>
  <si>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</si>
  <si>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</si>
  <si>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</si>
  <si>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</si>
  <si>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</si>
  <si>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</si>
  <si>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</si>
  <si>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</si>
  <si>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</si>
  <si>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</si>
  <si>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</si>
  <si>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</si>
  <si>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</si>
  <si>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</si>
  <si>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</si>
  <si>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</si>
  <si>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</si>
  <si>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</si>
  <si>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</si>
  <si>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</si>
  <si>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</si>
  <si>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</si>
  <si>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</si>
  <si>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</si>
  <si>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</si>
  <si>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</si>
  <si>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</si>
  <si>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</si>
  <si>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</si>
  <si>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</si>
  <si>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</si>
  <si>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</si>
  <si>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</si>
  <si>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</si>
  <si>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</si>
  <si>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</si>
  <si>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</si>
  <si>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</si>
  <si>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</si>
  <si>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</si>
  <si>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</si>
  <si>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</si>
  <si>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</si>
  <si>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</si>
  <si>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</si>
  <si>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</si>
  <si>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</si>
  <si>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</si>
  <si>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</si>
  <si>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</si>
  <si>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</si>
  <si>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</si>
  <si>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</si>
  <si>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</si>
  <si>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</si>
  <si>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</si>
  <si>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</si>
  <si>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</si>
  <si>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</si>
  <si>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</si>
  <si>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</si>
  <si>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</si>
  <si>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</si>
  <si>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</si>
  <si>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</si>
  <si>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</si>
  <si>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</si>
  <si>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</si>
  <si>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</si>
  <si>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</si>
  <si>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</si>
  <si>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</si>
  <si>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</si>
  <si>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</si>
  <si>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</si>
  <si>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</si>
  <si>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</si>
  <si>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</si>
  <si>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</si>
  <si>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</si>
  <si>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</si>
  <si>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</si>
  <si>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</si>
  <si>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</si>
  <si>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</si>
  <si>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</si>
  <si>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</si>
  <si>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</si>
  <si>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</si>
  <si>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</si>
  <si>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</si>
  <si>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</si>
  <si>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</si>
  <si>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</si>
  <si>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</si>
  <si>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</si>
  <si>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</si>
  <si>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</si>
  <si>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</si>
  <si>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</si>
  <si>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</si>
  <si>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</si>
  <si>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</si>
  <si>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</si>
  <si>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</si>
  <si>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</si>
  <si>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</si>
  <si>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</si>
  <si>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</si>
  <si>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</si>
  <si>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</si>
  <si>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</si>
  <si>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</si>
  <si>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</si>
  <si>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</si>
  <si>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</si>
  <si>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</si>
  <si>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</si>
  <si>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</si>
  <si>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</si>
  <si>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</si>
  <si>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</si>
  <si>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</si>
  <si>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</si>
  <si>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</si>
  <si>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</si>
  <si>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</si>
  <si>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</si>
  <si>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</si>
  <si>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</si>
  <si>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</si>
  <si>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</si>
  <si>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</si>
  <si>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</si>
  <si>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</si>
  <si>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</si>
  <si>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</si>
  <si>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</si>
  <si>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</si>
  <si>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</si>
  <si>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</si>
  <si>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</si>
  <si>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</si>
  <si>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</si>
  <si>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</si>
  <si>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</si>
  <si>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</si>
  <si>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</si>
  <si>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</si>
  <si>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</si>
  <si>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</si>
  <si>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</si>
  <si>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</si>
  <si>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</si>
  <si>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</si>
  <si>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</si>
  <si>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</si>
  <si>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</si>
  <si>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</si>
  <si>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</si>
  <si>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</si>
  <si>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</si>
  <si>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</si>
  <si>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</si>
  <si>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</si>
  <si>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</si>
  <si>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</si>
  <si>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</si>
  <si>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</si>
  <si>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</si>
  <si>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</si>
  <si>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</si>
  <si>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</si>
  <si>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</si>
  <si>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</si>
  <si>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</si>
  <si>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</si>
  <si>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</si>
  <si>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</si>
  <si>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</si>
  <si>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</si>
  <si>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</si>
  <si>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</si>
  <si>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</si>
  <si>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</si>
  <si>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</si>
  <si>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</si>
  <si>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</si>
  <si>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</si>
  <si>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</si>
  <si>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</si>
  <si>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</si>
  <si>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</si>
  <si>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</si>
  <si>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</si>
  <si>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</si>
  <si>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</si>
  <si>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</si>
  <si>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</si>
  <si>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</si>
  <si>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</si>
  <si>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</si>
  <si>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</si>
  <si>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</si>
  <si>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</si>
  <si>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</si>
  <si>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</si>
  <si>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</si>
  <si>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</si>
  <si>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</si>
  <si>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</si>
  <si>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</si>
  <si>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</si>
  <si>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</si>
  <si>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</si>
  <si>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</si>
  <si>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</si>
  <si>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</si>
  <si>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</si>
  <si>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</si>
  <si>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</si>
  <si>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</si>
  <si>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</si>
  <si>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</si>
  <si>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</si>
  <si>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</si>
  <si>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</si>
  <si>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</si>
  <si>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</si>
  <si>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</si>
  <si>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</si>
  <si>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</si>
  <si>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</si>
  <si>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</si>
  <si>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</si>
  <si>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</si>
  <si>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</si>
  <si>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</si>
  <si>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</si>
  <si>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</si>
  <si>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</si>
  <si>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</si>
  <si>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Beregninger av skatt og netto inntektsutjevning for kommunene, januar 2026*</t>
  </si>
  <si>
    <t>Skatt jan 2026</t>
  </si>
  <si>
    <t>(64 pst.)</t>
  </si>
  <si>
    <t xml:space="preserve">*Skattetallene for Ålesund og Haram kommune blir etter skatteinngangen i desember 2026 korrigert for skatteinntekter for tidligere skatteår enn 2024, som blir bokført i løpet av 2026. Haram kommune har rett på en andel av disse skatteinntektene, og de blir da fordelt med 12,84 prosent til Haram kommune, og 87,16 prosent til Ålesund kommune. </t>
  </si>
  <si>
    <t xml:space="preserve">pr. 1.1.26.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</si>
</sst>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3" fontId="5" fillId="0" borderId="20" xfId="3" applyNumberFormat="1" applyFont="1" applyBorder="1"/>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0" fontId="8" fillId="0" borderId="0" xfId="0" applyFont="1"/>
    <xf numFmtId="3" fontId="8" fillId="0" borderId="0" xfId="0" applyNumberFormat="1" applyFont="1"/>
    <xf numFmtId="164" fontId="8" fillId="0" borderId="0" xfId="0" applyNumberFormat="1" applyFont="1"/>
    <xf numFmtId="3" fontId="3" fillId="0" borderId="0" xfId="2" applyNumberFormat="1" applyFont="1" applyFill="1" applyBorder="1" applyAlignment="1">
      <alignment horizontal="right"/>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tabSelected="1" workbookViewId="0">
      <pane ySplit="6" topLeftCell="A7" activePane="bottomLeft" state="frozen"/>
      <selection pane="bottomLeft" activeCell="E14" sqref="E14"/>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47" t="s">
        <v>390</v>
      </c>
      <c r="B1" s="47"/>
      <c r="C1" s="47"/>
      <c r="D1" s="47"/>
      <c r="E1" s="47"/>
      <c r="F1" s="47"/>
      <c r="G1" s="47"/>
      <c r="H1" s="47"/>
      <c r="I1" s="47"/>
      <c r="J1" s="47"/>
      <c r="K1" s="47"/>
      <c r="L1" s="47"/>
      <c r="M1" s="48"/>
    </row>
    <row r="2" spans="1:13" x14ac:dyDescent="0.25">
      <c r="A2" s="49" t="s">
        <v>0</v>
      </c>
      <c r="B2" s="49" t="s">
        <v>1</v>
      </c>
      <c r="C2" s="4" t="s">
        <v>2</v>
      </c>
      <c r="D2" s="5" t="s">
        <v>3</v>
      </c>
      <c r="E2" s="52" t="s">
        <v>391</v>
      </c>
      <c r="F2" s="53"/>
      <c r="G2" s="52" t="s">
        <v>4</v>
      </c>
      <c r="H2" s="54"/>
      <c r="I2" s="54"/>
      <c r="J2" s="54"/>
      <c r="K2" s="53"/>
      <c r="L2" s="52" t="s">
        <v>5</v>
      </c>
      <c r="M2" s="53"/>
    </row>
    <row r="3" spans="1:13" x14ac:dyDescent="0.25">
      <c r="A3" s="50"/>
      <c r="B3" s="50"/>
      <c r="C3" s="6" t="s">
        <v>6</v>
      </c>
      <c r="D3" s="7" t="s">
        <v>394</v>
      </c>
      <c r="E3" s="8" t="s">
        <v>7</v>
      </c>
      <c r="F3" s="9" t="s">
        <v>8</v>
      </c>
      <c r="G3" s="10" t="s">
        <v>9</v>
      </c>
      <c r="H3" s="10" t="s">
        <v>10</v>
      </c>
      <c r="I3" s="8" t="s">
        <v>11</v>
      </c>
      <c r="J3" s="11" t="s">
        <v>12</v>
      </c>
      <c r="K3" s="12" t="s">
        <v>13</v>
      </c>
      <c r="L3" s="13" t="s">
        <v>11</v>
      </c>
      <c r="M3" s="14" t="s">
        <v>14</v>
      </c>
    </row>
    <row r="4" spans="1:13" x14ac:dyDescent="0.25">
      <c r="A4" s="50"/>
      <c r="B4" s="50"/>
      <c r="C4" s="7"/>
      <c r="D4" s="7"/>
      <c r="E4" s="15"/>
      <c r="F4" s="14" t="s">
        <v>15</v>
      </c>
      <c r="G4" s="16" t="s">
        <v>16</v>
      </c>
      <c r="H4" s="16" t="s">
        <v>17</v>
      </c>
      <c r="I4" s="15" t="s">
        <v>18</v>
      </c>
      <c r="J4" s="17" t="s">
        <v>19</v>
      </c>
      <c r="K4" s="13" t="s">
        <v>20</v>
      </c>
      <c r="L4" s="13" t="s">
        <v>21</v>
      </c>
      <c r="M4" s="14" t="s">
        <v>18</v>
      </c>
    </row>
    <row r="5" spans="1:13" x14ac:dyDescent="0.25">
      <c r="A5" s="51"/>
      <c r="B5" s="51"/>
      <c r="C5" s="18"/>
      <c r="D5" s="19"/>
      <c r="E5" s="19"/>
      <c r="F5" s="20" t="s">
        <v>22</v>
      </c>
      <c r="G5" s="21" t="s">
        <v>392</v>
      </c>
      <c r="H5" s="22" t="s">
        <v>23</v>
      </c>
      <c r="I5" s="23"/>
      <c r="J5" s="24" t="s">
        <v>24</v>
      </c>
      <c r="K5" s="19"/>
      <c r="L5" s="20" t="s">
        <v>25</v>
      </c>
      <c r="M5" s="20"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37">
        <v>301</v>
      </c>
      <c r="B8" s="37" t="s">
        <v>27</v>
      </c>
      <c r="C8" s="38">
        <v>6234783458</v>
      </c>
      <c r="D8" s="38">
        <v>728714</v>
      </c>
      <c r="E8" s="38">
        <f>(C8)/D8</f>
        <v>8555.8716560955327</v>
      </c>
      <c r="F8" s="39">
        <f>E8/$E$366</f>
        <v>1.1977070110181156</v>
      </c>
      <c r="G8" s="38">
        <f>(E$366-E8)*0.64</f>
        <v>-903.89027498448331</v>
      </c>
      <c r="H8" s="40">
        <f>(IF(E8&gt;=E$366*0.9,0,IF(E8&lt;0.9*E$366,(E$366*0.9-E8)*0.35)))</f>
        <v>0</v>
      </c>
      <c r="I8" s="38">
        <f>G8+H8</f>
        <v>-903.89027498448331</v>
      </c>
      <c r="J8" s="38">
        <f>I$368</f>
        <v>-48.882249008798041</v>
      </c>
      <c r="K8" s="38">
        <f>I8+J8</f>
        <v>-952.77252399328131</v>
      </c>
      <c r="L8" s="38">
        <f>I8*D8</f>
        <v>-658677497.84504282</v>
      </c>
      <c r="M8" s="38">
        <f>D8*K8</f>
        <v>-694298677.04923999</v>
      </c>
    </row>
    <row r="9" spans="1:13" x14ac:dyDescent="0.25">
      <c r="A9" s="37">
        <v>1101</v>
      </c>
      <c r="B9" s="37" t="s">
        <v>28</v>
      </c>
      <c r="C9" s="38">
        <v>115911541</v>
      </c>
      <c r="D9" s="38">
        <v>15546</v>
      </c>
      <c r="E9" s="38">
        <f t="shared" ref="E9:E72" si="0">(C9)/D9</f>
        <v>7456.03634375402</v>
      </c>
      <c r="F9" s="39">
        <f t="shared" ref="F9:F72" si="1">E9/$E$366</f>
        <v>1.0437448529230666</v>
      </c>
      <c r="G9" s="38">
        <f t="shared" ref="G9:G72" si="2">(E$366-E9)*0.64</f>
        <v>-199.99567508591514</v>
      </c>
      <c r="H9" s="40">
        <f t="shared" ref="H9:H72" si="3">(IF(E9&gt;=E$366*0.9,0,IF(E9&lt;0.9*E$366,(E$366*0.9-E9)*0.35)))</f>
        <v>0</v>
      </c>
      <c r="I9" s="38">
        <f t="shared" ref="I9:I72" si="4">G9+H9</f>
        <v>-199.99567508591514</v>
      </c>
      <c r="J9" s="38">
        <f t="shared" ref="J9:J72" si="5">I$368</f>
        <v>-48.882249008798041</v>
      </c>
      <c r="K9" s="38">
        <f t="shared" ref="K9:K72" si="6">I9+J9</f>
        <v>-248.87792409471319</v>
      </c>
      <c r="L9" s="38">
        <f t="shared" ref="L9:L72" si="7">I9*D9</f>
        <v>-3109132.7648856365</v>
      </c>
      <c r="M9" s="38">
        <f t="shared" ref="M9:M72" si="8">D9*K9</f>
        <v>-3869056.2079764111</v>
      </c>
    </row>
    <row r="10" spans="1:13" x14ac:dyDescent="0.25">
      <c r="A10" s="37">
        <v>1103</v>
      </c>
      <c r="B10" s="37" t="s">
        <v>29</v>
      </c>
      <c r="C10" s="38">
        <v>1335262685</v>
      </c>
      <c r="D10" s="38">
        <v>151669</v>
      </c>
      <c r="E10" s="38">
        <f t="shared" si="0"/>
        <v>8803.7943482188184</v>
      </c>
      <c r="F10" s="39">
        <f t="shared" si="1"/>
        <v>1.2324128549673987</v>
      </c>
      <c r="G10" s="38">
        <f t="shared" si="2"/>
        <v>-1062.5607979433862</v>
      </c>
      <c r="H10" s="40">
        <f t="shared" si="3"/>
        <v>0</v>
      </c>
      <c r="I10" s="38">
        <f t="shared" si="4"/>
        <v>-1062.5607979433862</v>
      </c>
      <c r="J10" s="38">
        <f t="shared" si="5"/>
        <v>-48.882249008798041</v>
      </c>
      <c r="K10" s="38">
        <f t="shared" si="6"/>
        <v>-1111.4430469521842</v>
      </c>
      <c r="L10" s="38">
        <f t="shared" si="7"/>
        <v>-161157533.66327545</v>
      </c>
      <c r="M10" s="38">
        <f t="shared" si="8"/>
        <v>-168571455.48819083</v>
      </c>
    </row>
    <row r="11" spans="1:13" x14ac:dyDescent="0.25">
      <c r="A11" s="37">
        <v>1106</v>
      </c>
      <c r="B11" s="37" t="s">
        <v>30</v>
      </c>
      <c r="C11" s="38">
        <v>286559927</v>
      </c>
      <c r="D11" s="38">
        <v>38663</v>
      </c>
      <c r="E11" s="38">
        <f t="shared" si="0"/>
        <v>7411.7354318081889</v>
      </c>
      <c r="F11" s="39">
        <f t="shared" si="1"/>
        <v>1.0375433208098288</v>
      </c>
      <c r="G11" s="38">
        <f t="shared" si="2"/>
        <v>-171.64309144058322</v>
      </c>
      <c r="H11" s="40">
        <f t="shared" si="3"/>
        <v>0</v>
      </c>
      <c r="I11" s="38">
        <f t="shared" si="4"/>
        <v>-171.64309144058322</v>
      </c>
      <c r="J11" s="38">
        <f t="shared" si="5"/>
        <v>-48.882249008798041</v>
      </c>
      <c r="K11" s="38">
        <f t="shared" si="6"/>
        <v>-220.52534044938125</v>
      </c>
      <c r="L11" s="38">
        <f t="shared" si="7"/>
        <v>-6636236.8443672694</v>
      </c>
      <c r="M11" s="38">
        <f t="shared" si="8"/>
        <v>-8526171.2377944272</v>
      </c>
    </row>
    <row r="12" spans="1:13" x14ac:dyDescent="0.25">
      <c r="A12" s="37">
        <v>1108</v>
      </c>
      <c r="B12" s="37" t="s">
        <v>31</v>
      </c>
      <c r="C12" s="38">
        <v>659279795</v>
      </c>
      <c r="D12" s="38">
        <v>85785</v>
      </c>
      <c r="E12" s="38">
        <f t="shared" si="0"/>
        <v>7685.2572710846889</v>
      </c>
      <c r="F12" s="39">
        <f t="shared" si="1"/>
        <v>1.0758327012185029</v>
      </c>
      <c r="G12" s="38">
        <f t="shared" si="2"/>
        <v>-346.69706857754323</v>
      </c>
      <c r="H12" s="40">
        <f t="shared" si="3"/>
        <v>0</v>
      </c>
      <c r="I12" s="38">
        <f t="shared" si="4"/>
        <v>-346.69706857754323</v>
      </c>
      <c r="J12" s="38">
        <f t="shared" si="5"/>
        <v>-48.882249008798041</v>
      </c>
      <c r="K12" s="38">
        <f t="shared" si="6"/>
        <v>-395.57931758634129</v>
      </c>
      <c r="L12" s="38">
        <f t="shared" si="7"/>
        <v>-29741408.027924545</v>
      </c>
      <c r="M12" s="38">
        <f t="shared" si="8"/>
        <v>-33934771.759144284</v>
      </c>
    </row>
    <row r="13" spans="1:13" x14ac:dyDescent="0.25">
      <c r="A13" s="37">
        <v>1111</v>
      </c>
      <c r="B13" s="37" t="s">
        <v>32</v>
      </c>
      <c r="C13" s="38">
        <v>21570851</v>
      </c>
      <c r="D13" s="38">
        <v>3356</v>
      </c>
      <c r="E13" s="38">
        <f t="shared" si="0"/>
        <v>6427.5479737783071</v>
      </c>
      <c r="F13" s="39">
        <f t="shared" si="1"/>
        <v>0.89977030760682142</v>
      </c>
      <c r="G13" s="38">
        <f t="shared" si="2"/>
        <v>458.23688169854114</v>
      </c>
      <c r="H13" s="40">
        <f t="shared" si="3"/>
        <v>0.57428612875992258</v>
      </c>
      <c r="I13" s="38">
        <f t="shared" si="4"/>
        <v>458.81116782730106</v>
      </c>
      <c r="J13" s="38">
        <f t="shared" si="5"/>
        <v>-48.882249008798041</v>
      </c>
      <c r="K13" s="38">
        <f t="shared" si="6"/>
        <v>409.92891881850301</v>
      </c>
      <c r="L13" s="38">
        <f t="shared" si="7"/>
        <v>1539770.2792284223</v>
      </c>
      <c r="M13" s="38">
        <f t="shared" si="8"/>
        <v>1375721.4515548961</v>
      </c>
    </row>
    <row r="14" spans="1:13" x14ac:dyDescent="0.25">
      <c r="A14" s="37">
        <v>1112</v>
      </c>
      <c r="B14" s="37" t="s">
        <v>33</v>
      </c>
      <c r="C14" s="38">
        <v>18504899</v>
      </c>
      <c r="D14" s="38">
        <v>3229</v>
      </c>
      <c r="E14" s="38">
        <f t="shared" si="0"/>
        <v>5730.8451532982344</v>
      </c>
      <c r="F14" s="39">
        <f t="shared" si="1"/>
        <v>0.8022412788619141</v>
      </c>
      <c r="G14" s="38">
        <f t="shared" si="2"/>
        <v>904.12668680578759</v>
      </c>
      <c r="H14" s="40">
        <f t="shared" si="3"/>
        <v>244.42027329678533</v>
      </c>
      <c r="I14" s="38">
        <f t="shared" si="4"/>
        <v>1148.5469601025729</v>
      </c>
      <c r="J14" s="38">
        <f t="shared" si="5"/>
        <v>-48.882249008798041</v>
      </c>
      <c r="K14" s="38">
        <f t="shared" si="6"/>
        <v>1099.6647110937749</v>
      </c>
      <c r="L14" s="38">
        <f t="shared" si="7"/>
        <v>3708658.1341712079</v>
      </c>
      <c r="M14" s="38">
        <f t="shared" si="8"/>
        <v>3550817.3521217993</v>
      </c>
    </row>
    <row r="15" spans="1:13" x14ac:dyDescent="0.25">
      <c r="A15" s="37">
        <v>1114</v>
      </c>
      <c r="B15" s="37" t="s">
        <v>34</v>
      </c>
      <c r="C15" s="38">
        <v>18853646</v>
      </c>
      <c r="D15" s="38">
        <v>2894</v>
      </c>
      <c r="E15" s="38">
        <f t="shared" si="0"/>
        <v>6514.7360055286799</v>
      </c>
      <c r="F15" s="39">
        <f t="shared" si="1"/>
        <v>0.91197545993982709</v>
      </c>
      <c r="G15" s="38">
        <f t="shared" si="2"/>
        <v>402.43654137830254</v>
      </c>
      <c r="H15" s="40">
        <f t="shared" si="3"/>
        <v>0</v>
      </c>
      <c r="I15" s="38">
        <f t="shared" si="4"/>
        <v>402.43654137830254</v>
      </c>
      <c r="J15" s="38">
        <f t="shared" si="5"/>
        <v>-48.882249008798041</v>
      </c>
      <c r="K15" s="38">
        <f t="shared" si="6"/>
        <v>353.55429236950448</v>
      </c>
      <c r="L15" s="38">
        <f t="shared" si="7"/>
        <v>1164651.3507488074</v>
      </c>
      <c r="M15" s="38">
        <f t="shared" si="8"/>
        <v>1023186.1221173459</v>
      </c>
    </row>
    <row r="16" spans="1:13" x14ac:dyDescent="0.25">
      <c r="A16" s="37">
        <v>1119</v>
      </c>
      <c r="B16" s="37" t="s">
        <v>35</v>
      </c>
      <c r="C16" s="38">
        <v>126276973</v>
      </c>
      <c r="D16" s="38">
        <v>20087</v>
      </c>
      <c r="E16" s="38">
        <f t="shared" si="0"/>
        <v>6286.5023647134967</v>
      </c>
      <c r="F16" s="39">
        <f t="shared" si="1"/>
        <v>0.88002581848397543</v>
      </c>
      <c r="G16" s="38">
        <f t="shared" si="2"/>
        <v>548.50607150001974</v>
      </c>
      <c r="H16" s="40">
        <f t="shared" si="3"/>
        <v>49.940249301443551</v>
      </c>
      <c r="I16" s="38">
        <f t="shared" si="4"/>
        <v>598.44632080146334</v>
      </c>
      <c r="J16" s="38">
        <f t="shared" si="5"/>
        <v>-48.882249008798041</v>
      </c>
      <c r="K16" s="38">
        <f t="shared" si="6"/>
        <v>549.56407179266535</v>
      </c>
      <c r="L16" s="38">
        <f t="shared" si="7"/>
        <v>12020991.245938994</v>
      </c>
      <c r="M16" s="38">
        <f t="shared" si="8"/>
        <v>11039093.510099269</v>
      </c>
    </row>
    <row r="17" spans="1:13" x14ac:dyDescent="0.25">
      <c r="A17" s="37">
        <v>1120</v>
      </c>
      <c r="B17" s="37" t="s">
        <v>36</v>
      </c>
      <c r="C17" s="38">
        <v>152433097</v>
      </c>
      <c r="D17" s="38">
        <v>21444</v>
      </c>
      <c r="E17" s="38">
        <f t="shared" si="0"/>
        <v>7108.4264596157436</v>
      </c>
      <c r="F17" s="39">
        <f t="shared" si="1"/>
        <v>0.99508414223615549</v>
      </c>
      <c r="G17" s="38">
        <f t="shared" si="2"/>
        <v>22.474650762581732</v>
      </c>
      <c r="H17" s="40">
        <f t="shared" si="3"/>
        <v>0</v>
      </c>
      <c r="I17" s="38">
        <f t="shared" si="4"/>
        <v>22.474650762581732</v>
      </c>
      <c r="J17" s="38">
        <f t="shared" si="5"/>
        <v>-48.882249008798041</v>
      </c>
      <c r="K17" s="38">
        <f t="shared" si="6"/>
        <v>-26.40759824621631</v>
      </c>
      <c r="L17" s="38">
        <f t="shared" si="7"/>
        <v>481946.41095280263</v>
      </c>
      <c r="M17" s="38">
        <f t="shared" si="8"/>
        <v>-566284.53679186257</v>
      </c>
    </row>
    <row r="18" spans="1:13" x14ac:dyDescent="0.25">
      <c r="A18" s="37">
        <v>1121</v>
      </c>
      <c r="B18" s="37" t="s">
        <v>37</v>
      </c>
      <c r="C18" s="38">
        <v>148489854</v>
      </c>
      <c r="D18" s="38">
        <v>20461</v>
      </c>
      <c r="E18" s="38">
        <f t="shared" si="0"/>
        <v>7257.2139191632859</v>
      </c>
      <c r="F18" s="39">
        <f t="shared" si="1"/>
        <v>1.0159123863490398</v>
      </c>
      <c r="G18" s="38">
        <f t="shared" si="2"/>
        <v>-72.749323347845348</v>
      </c>
      <c r="H18" s="40">
        <f t="shared" si="3"/>
        <v>0</v>
      </c>
      <c r="I18" s="38">
        <f t="shared" si="4"/>
        <v>-72.749323347845348</v>
      </c>
      <c r="J18" s="38">
        <f t="shared" si="5"/>
        <v>-48.882249008798041</v>
      </c>
      <c r="K18" s="38">
        <f t="shared" si="6"/>
        <v>-121.63157235664339</v>
      </c>
      <c r="L18" s="38">
        <f t="shared" si="7"/>
        <v>-1488523.9050202637</v>
      </c>
      <c r="M18" s="38">
        <f t="shared" si="8"/>
        <v>-2488703.6019892804</v>
      </c>
    </row>
    <row r="19" spans="1:13" x14ac:dyDescent="0.25">
      <c r="A19" s="37">
        <v>1122</v>
      </c>
      <c r="B19" s="37" t="s">
        <v>38</v>
      </c>
      <c r="C19" s="38">
        <v>82196192</v>
      </c>
      <c r="D19" s="38">
        <v>12715</v>
      </c>
      <c r="E19" s="38">
        <f t="shared" si="0"/>
        <v>6464.5058592213918</v>
      </c>
      <c r="F19" s="39">
        <f t="shared" si="1"/>
        <v>0.90494391472562974</v>
      </c>
      <c r="G19" s="38">
        <f t="shared" si="2"/>
        <v>434.58383501496689</v>
      </c>
      <c r="H19" s="40">
        <f t="shared" si="3"/>
        <v>0</v>
      </c>
      <c r="I19" s="38">
        <f t="shared" si="4"/>
        <v>434.58383501496689</v>
      </c>
      <c r="J19" s="38">
        <f t="shared" si="5"/>
        <v>-48.882249008798041</v>
      </c>
      <c r="K19" s="38">
        <f t="shared" si="6"/>
        <v>385.70158600616884</v>
      </c>
      <c r="L19" s="38">
        <f t="shared" si="7"/>
        <v>5525733.4622153044</v>
      </c>
      <c r="M19" s="38">
        <f t="shared" si="8"/>
        <v>4904195.6660684366</v>
      </c>
    </row>
    <row r="20" spans="1:13" x14ac:dyDescent="0.25">
      <c r="A20" s="37">
        <v>1124</v>
      </c>
      <c r="B20" s="37" t="s">
        <v>39</v>
      </c>
      <c r="C20" s="38">
        <v>268840725</v>
      </c>
      <c r="D20" s="38">
        <v>29541</v>
      </c>
      <c r="E20" s="38">
        <f t="shared" si="0"/>
        <v>9100.5966284147453</v>
      </c>
      <c r="F20" s="39">
        <f t="shared" si="1"/>
        <v>1.273961184134254</v>
      </c>
      <c r="G20" s="38">
        <f t="shared" si="2"/>
        <v>-1252.5142572687794</v>
      </c>
      <c r="H20" s="40">
        <f t="shared" si="3"/>
        <v>0</v>
      </c>
      <c r="I20" s="38">
        <f t="shared" si="4"/>
        <v>-1252.5142572687794</v>
      </c>
      <c r="J20" s="38">
        <f t="shared" si="5"/>
        <v>-48.882249008798041</v>
      </c>
      <c r="K20" s="38">
        <f t="shared" si="6"/>
        <v>-1301.3965062775774</v>
      </c>
      <c r="L20" s="38">
        <f t="shared" si="7"/>
        <v>-37000523.67397701</v>
      </c>
      <c r="M20" s="38">
        <f t="shared" si="8"/>
        <v>-38444554.19194591</v>
      </c>
    </row>
    <row r="21" spans="1:13" x14ac:dyDescent="0.25">
      <c r="A21" s="37">
        <v>1127</v>
      </c>
      <c r="B21" s="37" t="s">
        <v>40</v>
      </c>
      <c r="C21" s="38">
        <v>96370100</v>
      </c>
      <c r="D21" s="38">
        <v>11841</v>
      </c>
      <c r="E21" s="38">
        <f t="shared" si="0"/>
        <v>8138.6791656110126</v>
      </c>
      <c r="F21" s="39">
        <f t="shared" si="1"/>
        <v>1.1393056708762925</v>
      </c>
      <c r="G21" s="38">
        <f t="shared" si="2"/>
        <v>-636.88708107439049</v>
      </c>
      <c r="H21" s="40">
        <f t="shared" si="3"/>
        <v>0</v>
      </c>
      <c r="I21" s="38">
        <f t="shared" si="4"/>
        <v>-636.88708107439049</v>
      </c>
      <c r="J21" s="38">
        <f t="shared" si="5"/>
        <v>-48.882249008798041</v>
      </c>
      <c r="K21" s="38">
        <f t="shared" si="6"/>
        <v>-685.76933008318849</v>
      </c>
      <c r="L21" s="38">
        <f t="shared" si="7"/>
        <v>-7541379.9270018581</v>
      </c>
      <c r="M21" s="38">
        <f t="shared" si="8"/>
        <v>-8120194.6375150345</v>
      </c>
    </row>
    <row r="22" spans="1:13" x14ac:dyDescent="0.25">
      <c r="A22" s="37">
        <v>1130</v>
      </c>
      <c r="B22" s="37" t="s">
        <v>41</v>
      </c>
      <c r="C22" s="38">
        <v>96569549</v>
      </c>
      <c r="D22" s="38">
        <v>13959</v>
      </c>
      <c r="E22" s="38">
        <f t="shared" si="0"/>
        <v>6918.0850347446094</v>
      </c>
      <c r="F22" s="39">
        <f t="shared" si="1"/>
        <v>0.96843890160857793</v>
      </c>
      <c r="G22" s="38">
        <f t="shared" si="2"/>
        <v>144.29316268010763</v>
      </c>
      <c r="H22" s="40">
        <f t="shared" si="3"/>
        <v>0</v>
      </c>
      <c r="I22" s="38">
        <f t="shared" si="4"/>
        <v>144.29316268010763</v>
      </c>
      <c r="J22" s="38">
        <f t="shared" si="5"/>
        <v>-48.882249008798041</v>
      </c>
      <c r="K22" s="38">
        <f t="shared" si="6"/>
        <v>95.410913671309586</v>
      </c>
      <c r="L22" s="38">
        <f t="shared" si="7"/>
        <v>2014188.2578516223</v>
      </c>
      <c r="M22" s="38">
        <f t="shared" si="8"/>
        <v>1331840.9439378106</v>
      </c>
    </row>
    <row r="23" spans="1:13" x14ac:dyDescent="0.25">
      <c r="A23" s="37">
        <v>1133</v>
      </c>
      <c r="B23" s="37" t="s">
        <v>42</v>
      </c>
      <c r="C23" s="38">
        <v>17903808</v>
      </c>
      <c r="D23" s="38">
        <v>2612</v>
      </c>
      <c r="E23" s="38">
        <f t="shared" si="0"/>
        <v>6854.4441041347627</v>
      </c>
      <c r="F23" s="39">
        <f t="shared" si="1"/>
        <v>0.95953002687986155</v>
      </c>
      <c r="G23" s="38">
        <f t="shared" si="2"/>
        <v>185.02335827040952</v>
      </c>
      <c r="H23" s="40">
        <f t="shared" si="3"/>
        <v>0</v>
      </c>
      <c r="I23" s="38">
        <f t="shared" si="4"/>
        <v>185.02335827040952</v>
      </c>
      <c r="J23" s="38">
        <f t="shared" si="5"/>
        <v>-48.882249008798041</v>
      </c>
      <c r="K23" s="38">
        <f t="shared" si="6"/>
        <v>136.14110926161146</v>
      </c>
      <c r="L23" s="38">
        <f t="shared" si="7"/>
        <v>483281.01180230966</v>
      </c>
      <c r="M23" s="38">
        <f t="shared" si="8"/>
        <v>355600.57739132916</v>
      </c>
    </row>
    <row r="24" spans="1:13" x14ac:dyDescent="0.25">
      <c r="A24" s="37">
        <v>1134</v>
      </c>
      <c r="B24" s="37" t="s">
        <v>43</v>
      </c>
      <c r="C24" s="38">
        <v>25665264</v>
      </c>
      <c r="D24" s="38">
        <v>3891</v>
      </c>
      <c r="E24" s="38">
        <f t="shared" si="0"/>
        <v>6596.0585967617581</v>
      </c>
      <c r="F24" s="39">
        <f t="shared" si="1"/>
        <v>0.92335952945244371</v>
      </c>
      <c r="G24" s="38">
        <f t="shared" si="2"/>
        <v>350.39008298913251</v>
      </c>
      <c r="H24" s="40">
        <f t="shared" si="3"/>
        <v>0</v>
      </c>
      <c r="I24" s="38">
        <f t="shared" si="4"/>
        <v>350.39008298913251</v>
      </c>
      <c r="J24" s="38">
        <f t="shared" si="5"/>
        <v>-48.882249008798041</v>
      </c>
      <c r="K24" s="38">
        <f t="shared" si="6"/>
        <v>301.50783398033445</v>
      </c>
      <c r="L24" s="38">
        <f t="shared" si="7"/>
        <v>1363367.8129107147</v>
      </c>
      <c r="M24" s="38">
        <f t="shared" si="8"/>
        <v>1173166.9820174815</v>
      </c>
    </row>
    <row r="25" spans="1:13" x14ac:dyDescent="0.25">
      <c r="A25" s="37">
        <v>1135</v>
      </c>
      <c r="B25" s="37" t="s">
        <v>44</v>
      </c>
      <c r="C25" s="38">
        <v>31519115</v>
      </c>
      <c r="D25" s="38">
        <v>4603</v>
      </c>
      <c r="E25" s="38">
        <f t="shared" si="0"/>
        <v>6847.5157505974366</v>
      </c>
      <c r="F25" s="39">
        <f t="shared" si="1"/>
        <v>0.95856015052593613</v>
      </c>
      <c r="G25" s="38">
        <f t="shared" si="2"/>
        <v>189.45750453429821</v>
      </c>
      <c r="H25" s="40">
        <f t="shared" si="3"/>
        <v>0</v>
      </c>
      <c r="I25" s="38">
        <f t="shared" si="4"/>
        <v>189.45750453429821</v>
      </c>
      <c r="J25" s="38">
        <f t="shared" si="5"/>
        <v>-48.882249008798041</v>
      </c>
      <c r="K25" s="38">
        <f t="shared" si="6"/>
        <v>140.57525552550015</v>
      </c>
      <c r="L25" s="38">
        <f t="shared" si="7"/>
        <v>872072.8933713747</v>
      </c>
      <c r="M25" s="38">
        <f t="shared" si="8"/>
        <v>647067.90118387726</v>
      </c>
    </row>
    <row r="26" spans="1:13" x14ac:dyDescent="0.25">
      <c r="A26" s="37">
        <v>1144</v>
      </c>
      <c r="B26" s="37" t="s">
        <v>45</v>
      </c>
      <c r="C26" s="38">
        <v>3986110</v>
      </c>
      <c r="D26" s="38">
        <v>579</v>
      </c>
      <c r="E26" s="38">
        <f t="shared" si="0"/>
        <v>6884.4732297063902</v>
      </c>
      <c r="F26" s="39">
        <f t="shared" si="1"/>
        <v>0.96373370076342868</v>
      </c>
      <c r="G26" s="38">
        <f t="shared" si="2"/>
        <v>165.80471790456795</v>
      </c>
      <c r="H26" s="40">
        <f t="shared" si="3"/>
        <v>0</v>
      </c>
      <c r="I26" s="38">
        <f t="shared" si="4"/>
        <v>165.80471790456795</v>
      </c>
      <c r="J26" s="38">
        <f t="shared" si="5"/>
        <v>-48.882249008798041</v>
      </c>
      <c r="K26" s="38">
        <f t="shared" si="6"/>
        <v>116.92246889576991</v>
      </c>
      <c r="L26" s="38">
        <f t="shared" si="7"/>
        <v>96000.931666744844</v>
      </c>
      <c r="M26" s="38">
        <f t="shared" si="8"/>
        <v>67698.109490650779</v>
      </c>
    </row>
    <row r="27" spans="1:13" x14ac:dyDescent="0.25">
      <c r="A27" s="37">
        <v>1145</v>
      </c>
      <c r="B27" s="37" t="s">
        <v>46</v>
      </c>
      <c r="C27" s="38">
        <v>8014629</v>
      </c>
      <c r="D27" s="38">
        <v>907</v>
      </c>
      <c r="E27" s="38">
        <f t="shared" si="0"/>
        <v>8836.4156560088195</v>
      </c>
      <c r="F27" s="39">
        <f t="shared" si="1"/>
        <v>1.2369793995135441</v>
      </c>
      <c r="G27" s="38">
        <f t="shared" si="2"/>
        <v>-1083.4384349289869</v>
      </c>
      <c r="H27" s="40">
        <f t="shared" si="3"/>
        <v>0</v>
      </c>
      <c r="I27" s="38">
        <f t="shared" si="4"/>
        <v>-1083.4384349289869</v>
      </c>
      <c r="J27" s="38">
        <f t="shared" si="5"/>
        <v>-48.882249008798041</v>
      </c>
      <c r="K27" s="38">
        <f t="shared" si="6"/>
        <v>-1132.3206839377849</v>
      </c>
      <c r="L27" s="38">
        <f t="shared" si="7"/>
        <v>-982678.66048059112</v>
      </c>
      <c r="M27" s="38">
        <f t="shared" si="8"/>
        <v>-1027014.860331571</v>
      </c>
    </row>
    <row r="28" spans="1:13" x14ac:dyDescent="0.25">
      <c r="A28" s="37">
        <v>1146</v>
      </c>
      <c r="B28" s="37" t="s">
        <v>47</v>
      </c>
      <c r="C28" s="38">
        <v>83602365</v>
      </c>
      <c r="D28" s="38">
        <v>11750</v>
      </c>
      <c r="E28" s="38">
        <f t="shared" si="0"/>
        <v>7115.0948936170216</v>
      </c>
      <c r="F28" s="39">
        <f t="shared" si="1"/>
        <v>0.99601763334926163</v>
      </c>
      <c r="G28" s="38">
        <f t="shared" si="2"/>
        <v>18.206853001763811</v>
      </c>
      <c r="H28" s="40">
        <f t="shared" si="3"/>
        <v>0</v>
      </c>
      <c r="I28" s="38">
        <f t="shared" si="4"/>
        <v>18.206853001763811</v>
      </c>
      <c r="J28" s="38">
        <f t="shared" si="5"/>
        <v>-48.882249008798041</v>
      </c>
      <c r="K28" s="38">
        <f t="shared" si="6"/>
        <v>-30.67539600703423</v>
      </c>
      <c r="L28" s="38">
        <f t="shared" si="7"/>
        <v>213930.52277072478</v>
      </c>
      <c r="M28" s="38">
        <f t="shared" si="8"/>
        <v>-360435.90308265219</v>
      </c>
    </row>
    <row r="29" spans="1:13" x14ac:dyDescent="0.25">
      <c r="A29" s="37">
        <v>1149</v>
      </c>
      <c r="B29" s="37" t="s">
        <v>48</v>
      </c>
      <c r="C29" s="38">
        <v>314229083</v>
      </c>
      <c r="D29" s="38">
        <v>43990</v>
      </c>
      <c r="E29" s="38">
        <f t="shared" si="0"/>
        <v>7143.1935212548306</v>
      </c>
      <c r="F29" s="39">
        <f t="shared" si="1"/>
        <v>0.9999510634747375</v>
      </c>
      <c r="G29" s="38">
        <f t="shared" si="2"/>
        <v>0.22373131356609521</v>
      </c>
      <c r="H29" s="40">
        <f t="shared" si="3"/>
        <v>0</v>
      </c>
      <c r="I29" s="38">
        <f t="shared" si="4"/>
        <v>0.22373131356609521</v>
      </c>
      <c r="J29" s="38">
        <f t="shared" si="5"/>
        <v>-48.882249008798041</v>
      </c>
      <c r="K29" s="38">
        <f t="shared" si="6"/>
        <v>-48.658517695231943</v>
      </c>
      <c r="L29" s="38">
        <f t="shared" si="7"/>
        <v>9841.9404837725288</v>
      </c>
      <c r="M29" s="38">
        <f t="shared" si="8"/>
        <v>-2140488.1934132529</v>
      </c>
    </row>
    <row r="30" spans="1:13" x14ac:dyDescent="0.25">
      <c r="A30" s="37">
        <v>1151</v>
      </c>
      <c r="B30" s="37" t="s">
        <v>49</v>
      </c>
      <c r="C30" s="38">
        <v>1972778</v>
      </c>
      <c r="D30" s="38">
        <v>219</v>
      </c>
      <c r="E30" s="38">
        <f t="shared" si="0"/>
        <v>9008.1187214611873</v>
      </c>
      <c r="F30" s="39">
        <f t="shared" si="1"/>
        <v>1.261015520387224</v>
      </c>
      <c r="G30" s="38">
        <f t="shared" si="2"/>
        <v>-1193.3283968185021</v>
      </c>
      <c r="H30" s="40">
        <f t="shared" si="3"/>
        <v>0</v>
      </c>
      <c r="I30" s="38">
        <f t="shared" si="4"/>
        <v>-1193.3283968185021</v>
      </c>
      <c r="J30" s="38">
        <f t="shared" si="5"/>
        <v>-48.882249008798041</v>
      </c>
      <c r="K30" s="38">
        <f t="shared" si="6"/>
        <v>-1242.2106458273001</v>
      </c>
      <c r="L30" s="38">
        <f t="shared" si="7"/>
        <v>-261338.91890325196</v>
      </c>
      <c r="M30" s="38">
        <f t="shared" si="8"/>
        <v>-272044.13143617875</v>
      </c>
    </row>
    <row r="31" spans="1:13" x14ac:dyDescent="0.25">
      <c r="A31" s="37">
        <v>1160</v>
      </c>
      <c r="B31" s="37" t="s">
        <v>50</v>
      </c>
      <c r="C31" s="38">
        <v>63766516</v>
      </c>
      <c r="D31" s="38">
        <v>9181</v>
      </c>
      <c r="E31" s="38">
        <f t="shared" si="0"/>
        <v>6945.4869839886724</v>
      </c>
      <c r="F31" s="39">
        <f t="shared" si="1"/>
        <v>0.97227480612472328</v>
      </c>
      <c r="G31" s="38">
        <f t="shared" si="2"/>
        <v>126.75591516390735</v>
      </c>
      <c r="H31" s="40">
        <f t="shared" si="3"/>
        <v>0</v>
      </c>
      <c r="I31" s="38">
        <f t="shared" si="4"/>
        <v>126.75591516390735</v>
      </c>
      <c r="J31" s="38">
        <f t="shared" si="5"/>
        <v>-48.882249008798041</v>
      </c>
      <c r="K31" s="38">
        <f t="shared" si="6"/>
        <v>77.873666155109305</v>
      </c>
      <c r="L31" s="38">
        <f t="shared" si="7"/>
        <v>1163746.0571198333</v>
      </c>
      <c r="M31" s="38">
        <f t="shared" si="8"/>
        <v>714958.12897005852</v>
      </c>
    </row>
    <row r="32" spans="1:13" x14ac:dyDescent="0.25">
      <c r="A32" s="37">
        <v>1505</v>
      </c>
      <c r="B32" s="37" t="s">
        <v>51</v>
      </c>
      <c r="C32" s="38">
        <v>167440965</v>
      </c>
      <c r="D32" s="38">
        <v>24479</v>
      </c>
      <c r="E32" s="38">
        <f t="shared" si="0"/>
        <v>6840.1881204297561</v>
      </c>
      <c r="F32" s="39">
        <f t="shared" si="1"/>
        <v>0.95753438081143527</v>
      </c>
      <c r="G32" s="38">
        <f t="shared" si="2"/>
        <v>194.14718784161377</v>
      </c>
      <c r="H32" s="40">
        <f t="shared" si="3"/>
        <v>0</v>
      </c>
      <c r="I32" s="38">
        <f t="shared" si="4"/>
        <v>194.14718784161377</v>
      </c>
      <c r="J32" s="38">
        <f t="shared" si="5"/>
        <v>-48.882249008798041</v>
      </c>
      <c r="K32" s="38">
        <f t="shared" si="6"/>
        <v>145.26493883281574</v>
      </c>
      <c r="L32" s="38">
        <f t="shared" si="7"/>
        <v>4752529.0111748632</v>
      </c>
      <c r="M32" s="38">
        <f t="shared" si="8"/>
        <v>3555940.4376884964</v>
      </c>
    </row>
    <row r="33" spans="1:13" x14ac:dyDescent="0.25">
      <c r="A33" s="37">
        <v>1506</v>
      </c>
      <c r="B33" s="37" t="s">
        <v>52</v>
      </c>
      <c r="C33" s="38">
        <v>236262488</v>
      </c>
      <c r="D33" s="38">
        <v>33291</v>
      </c>
      <c r="E33" s="38">
        <f t="shared" si="0"/>
        <v>7096.8876873629506</v>
      </c>
      <c r="F33" s="39">
        <f t="shared" si="1"/>
        <v>0.993468869242215</v>
      </c>
      <c r="G33" s="38">
        <f t="shared" si="2"/>
        <v>29.85946500436927</v>
      </c>
      <c r="H33" s="40">
        <f t="shared" si="3"/>
        <v>0</v>
      </c>
      <c r="I33" s="38">
        <f t="shared" si="4"/>
        <v>29.85946500436927</v>
      </c>
      <c r="J33" s="38">
        <f t="shared" si="5"/>
        <v>-48.882249008798041</v>
      </c>
      <c r="K33" s="38">
        <f t="shared" si="6"/>
        <v>-19.022784004428772</v>
      </c>
      <c r="L33" s="38">
        <f t="shared" si="7"/>
        <v>994051.44946045731</v>
      </c>
      <c r="M33" s="38">
        <f t="shared" si="8"/>
        <v>-633287.50229143829</v>
      </c>
    </row>
    <row r="34" spans="1:13" x14ac:dyDescent="0.25">
      <c r="A34" s="37">
        <v>1508</v>
      </c>
      <c r="B34" s="37" t="s">
        <v>53</v>
      </c>
      <c r="C34" s="38">
        <v>442359989</v>
      </c>
      <c r="D34" s="38">
        <v>59663</v>
      </c>
      <c r="E34" s="38">
        <f t="shared" si="0"/>
        <v>7414.3101922464512</v>
      </c>
      <c r="F34" s="39">
        <f t="shared" si="1"/>
        <v>1.0379037526574011</v>
      </c>
      <c r="G34" s="38">
        <f t="shared" si="2"/>
        <v>-173.29093812107109</v>
      </c>
      <c r="H34" s="40">
        <f t="shared" si="3"/>
        <v>0</v>
      </c>
      <c r="I34" s="38">
        <f t="shared" si="4"/>
        <v>-173.29093812107109</v>
      </c>
      <c r="J34" s="38">
        <f t="shared" si="5"/>
        <v>-48.882249008798041</v>
      </c>
      <c r="K34" s="38">
        <f t="shared" si="6"/>
        <v>-222.17318712986912</v>
      </c>
      <c r="L34" s="38">
        <f t="shared" si="7"/>
        <v>-10339057.241117464</v>
      </c>
      <c r="M34" s="38">
        <f t="shared" si="8"/>
        <v>-13255518.863729382</v>
      </c>
    </row>
    <row r="35" spans="1:13" x14ac:dyDescent="0.25">
      <c r="A35" s="37">
        <v>1511</v>
      </c>
      <c r="B35" s="37" t="s">
        <v>54</v>
      </c>
      <c r="C35" s="38">
        <v>24654071</v>
      </c>
      <c r="D35" s="38">
        <v>3029</v>
      </c>
      <c r="E35" s="38">
        <f t="shared" si="0"/>
        <v>8139.3433476394848</v>
      </c>
      <c r="F35" s="39">
        <f t="shared" si="1"/>
        <v>1.1393986474313496</v>
      </c>
      <c r="G35" s="38">
        <f t="shared" si="2"/>
        <v>-637.31215757261259</v>
      </c>
      <c r="H35" s="40">
        <f t="shared" si="3"/>
        <v>0</v>
      </c>
      <c r="I35" s="38">
        <f t="shared" si="4"/>
        <v>-637.31215757261259</v>
      </c>
      <c r="J35" s="38">
        <f t="shared" si="5"/>
        <v>-48.882249008798041</v>
      </c>
      <c r="K35" s="38">
        <f t="shared" si="6"/>
        <v>-686.19440658141059</v>
      </c>
      <c r="L35" s="38">
        <f t="shared" si="7"/>
        <v>-1930418.5252874435</v>
      </c>
      <c r="M35" s="38">
        <f t="shared" si="8"/>
        <v>-2078482.8575350926</v>
      </c>
    </row>
    <row r="36" spans="1:13" x14ac:dyDescent="0.25">
      <c r="A36" s="37">
        <v>1514</v>
      </c>
      <c r="B36" s="37" t="s">
        <v>55</v>
      </c>
      <c r="C36" s="38">
        <v>20443639</v>
      </c>
      <c r="D36" s="38">
        <v>2437</v>
      </c>
      <c r="E36" s="38">
        <f t="shared" si="0"/>
        <v>8388.8547394337293</v>
      </c>
      <c r="F36" s="39">
        <f t="shared" si="1"/>
        <v>1.1743268879768873</v>
      </c>
      <c r="G36" s="38">
        <f t="shared" si="2"/>
        <v>-796.9994483209291</v>
      </c>
      <c r="H36" s="40">
        <f t="shared" si="3"/>
        <v>0</v>
      </c>
      <c r="I36" s="38">
        <f t="shared" si="4"/>
        <v>-796.9994483209291</v>
      </c>
      <c r="J36" s="38">
        <f t="shared" si="5"/>
        <v>-48.882249008798041</v>
      </c>
      <c r="K36" s="38">
        <f t="shared" si="6"/>
        <v>-845.8816973297271</v>
      </c>
      <c r="L36" s="38">
        <f t="shared" si="7"/>
        <v>-1942287.6555581042</v>
      </c>
      <c r="M36" s="38">
        <f t="shared" si="8"/>
        <v>-2061413.696392545</v>
      </c>
    </row>
    <row r="37" spans="1:13" x14ac:dyDescent="0.25">
      <c r="A37" s="37">
        <v>1515</v>
      </c>
      <c r="B37" s="37" t="s">
        <v>56</v>
      </c>
      <c r="C37" s="38">
        <v>83770069</v>
      </c>
      <c r="D37" s="38">
        <v>9003</v>
      </c>
      <c r="E37" s="38">
        <f t="shared" si="0"/>
        <v>9304.6838831500609</v>
      </c>
      <c r="F37" s="39">
        <f t="shared" si="1"/>
        <v>1.3025306561507937</v>
      </c>
      <c r="G37" s="38">
        <f t="shared" si="2"/>
        <v>-1383.1301002993814</v>
      </c>
      <c r="H37" s="40">
        <f t="shared" si="3"/>
        <v>0</v>
      </c>
      <c r="I37" s="38">
        <f t="shared" si="4"/>
        <v>-1383.1301002993814</v>
      </c>
      <c r="J37" s="38">
        <f t="shared" si="5"/>
        <v>-48.882249008798041</v>
      </c>
      <c r="K37" s="38">
        <f t="shared" si="6"/>
        <v>-1432.0123493081794</v>
      </c>
      <c r="L37" s="38">
        <f t="shared" si="7"/>
        <v>-12452320.29299533</v>
      </c>
      <c r="M37" s="38">
        <f t="shared" si="8"/>
        <v>-12892407.18082154</v>
      </c>
    </row>
    <row r="38" spans="1:13" x14ac:dyDescent="0.25">
      <c r="A38" s="37">
        <v>1516</v>
      </c>
      <c r="B38" s="37" t="s">
        <v>57</v>
      </c>
      <c r="C38" s="38">
        <v>71157186</v>
      </c>
      <c r="D38" s="38">
        <v>8958</v>
      </c>
      <c r="E38" s="38">
        <f t="shared" si="0"/>
        <v>7943.4233087742796</v>
      </c>
      <c r="F38" s="39">
        <f t="shared" si="1"/>
        <v>1.1119724758406828</v>
      </c>
      <c r="G38" s="38">
        <f t="shared" si="2"/>
        <v>-511.92333269888127</v>
      </c>
      <c r="H38" s="40">
        <f t="shared" si="3"/>
        <v>0</v>
      </c>
      <c r="I38" s="38">
        <f t="shared" si="4"/>
        <v>-511.92333269888127</v>
      </c>
      <c r="J38" s="38">
        <f t="shared" si="5"/>
        <v>-48.882249008798041</v>
      </c>
      <c r="K38" s="38">
        <f t="shared" si="6"/>
        <v>-560.80558170767927</v>
      </c>
      <c r="L38" s="38">
        <f t="shared" si="7"/>
        <v>-4585809.2143165786</v>
      </c>
      <c r="M38" s="38">
        <f t="shared" si="8"/>
        <v>-5023696.4009373905</v>
      </c>
    </row>
    <row r="39" spans="1:13" x14ac:dyDescent="0.25">
      <c r="A39" s="37">
        <v>1517</v>
      </c>
      <c r="B39" s="37" t="s">
        <v>58</v>
      </c>
      <c r="C39" s="38">
        <v>35185122</v>
      </c>
      <c r="D39" s="38">
        <v>5411</v>
      </c>
      <c r="E39" s="38">
        <f t="shared" si="0"/>
        <v>6502.5174644243207</v>
      </c>
      <c r="F39" s="39">
        <f t="shared" si="1"/>
        <v>0.9102650284451379</v>
      </c>
      <c r="G39" s="38">
        <f t="shared" si="2"/>
        <v>410.25640768509243</v>
      </c>
      <c r="H39" s="40">
        <f t="shared" si="3"/>
        <v>0</v>
      </c>
      <c r="I39" s="38">
        <f t="shared" si="4"/>
        <v>410.25640768509243</v>
      </c>
      <c r="J39" s="38">
        <f t="shared" si="5"/>
        <v>-48.882249008798041</v>
      </c>
      <c r="K39" s="38">
        <f t="shared" si="6"/>
        <v>361.37415867629437</v>
      </c>
      <c r="L39" s="38">
        <f t="shared" si="7"/>
        <v>2219897.4219840351</v>
      </c>
      <c r="M39" s="38">
        <f t="shared" si="8"/>
        <v>1955395.5725974289</v>
      </c>
    </row>
    <row r="40" spans="1:13" x14ac:dyDescent="0.25">
      <c r="A40" s="37">
        <v>1520</v>
      </c>
      <c r="B40" s="37" t="s">
        <v>59</v>
      </c>
      <c r="C40" s="38">
        <v>71120346</v>
      </c>
      <c r="D40" s="38">
        <v>11068</v>
      </c>
      <c r="E40" s="38">
        <f t="shared" si="0"/>
        <v>6425.7631008312255</v>
      </c>
      <c r="F40" s="39">
        <f t="shared" si="1"/>
        <v>0.89952044938916409</v>
      </c>
      <c r="G40" s="38">
        <f t="shared" si="2"/>
        <v>459.37920038467331</v>
      </c>
      <c r="H40" s="40">
        <f t="shared" si="3"/>
        <v>1.1989916602384709</v>
      </c>
      <c r="I40" s="38">
        <f t="shared" si="4"/>
        <v>460.57819204491176</v>
      </c>
      <c r="J40" s="38">
        <f t="shared" si="5"/>
        <v>-48.882249008798041</v>
      </c>
      <c r="K40" s="38">
        <f t="shared" si="6"/>
        <v>411.6959430361137</v>
      </c>
      <c r="L40" s="38">
        <f t="shared" si="7"/>
        <v>5097679.4295530831</v>
      </c>
      <c r="M40" s="38">
        <f t="shared" si="8"/>
        <v>4556650.6975237066</v>
      </c>
    </row>
    <row r="41" spans="1:13" x14ac:dyDescent="0.25">
      <c r="A41" s="37">
        <v>1525</v>
      </c>
      <c r="B41" s="37" t="s">
        <v>60</v>
      </c>
      <c r="C41" s="38">
        <v>29829814</v>
      </c>
      <c r="D41" s="38">
        <v>4333</v>
      </c>
      <c r="E41" s="38">
        <f t="shared" si="0"/>
        <v>6884.3327948303713</v>
      </c>
      <c r="F41" s="39">
        <f t="shared" si="1"/>
        <v>0.96371404176872189</v>
      </c>
      <c r="G41" s="38">
        <f t="shared" si="2"/>
        <v>165.89459622522003</v>
      </c>
      <c r="H41" s="40">
        <f t="shared" si="3"/>
        <v>0</v>
      </c>
      <c r="I41" s="38">
        <f t="shared" si="4"/>
        <v>165.89459622522003</v>
      </c>
      <c r="J41" s="38">
        <f t="shared" si="5"/>
        <v>-48.882249008798041</v>
      </c>
      <c r="K41" s="38">
        <f t="shared" si="6"/>
        <v>117.01234721642199</v>
      </c>
      <c r="L41" s="38">
        <f t="shared" si="7"/>
        <v>718821.28544387838</v>
      </c>
      <c r="M41" s="38">
        <f t="shared" si="8"/>
        <v>507014.50048875646</v>
      </c>
    </row>
    <row r="42" spans="1:13" x14ac:dyDescent="0.25">
      <c r="A42" s="37">
        <v>1528</v>
      </c>
      <c r="B42" s="37" t="s">
        <v>61</v>
      </c>
      <c r="C42" s="38">
        <v>49665537</v>
      </c>
      <c r="D42" s="38">
        <v>7626</v>
      </c>
      <c r="E42" s="38">
        <f t="shared" si="0"/>
        <v>6512.6589299763964</v>
      </c>
      <c r="F42" s="39">
        <f t="shared" si="1"/>
        <v>0.91168469728566637</v>
      </c>
      <c r="G42" s="38">
        <f t="shared" si="2"/>
        <v>403.76586973176398</v>
      </c>
      <c r="H42" s="40">
        <f t="shared" si="3"/>
        <v>0</v>
      </c>
      <c r="I42" s="38">
        <f t="shared" si="4"/>
        <v>403.76586973176398</v>
      </c>
      <c r="J42" s="38">
        <f t="shared" si="5"/>
        <v>-48.882249008798041</v>
      </c>
      <c r="K42" s="38">
        <f t="shared" si="6"/>
        <v>354.88362072296593</v>
      </c>
      <c r="L42" s="38">
        <f t="shared" si="7"/>
        <v>3079118.5225744322</v>
      </c>
      <c r="M42" s="38">
        <f t="shared" si="8"/>
        <v>2706342.4916333384</v>
      </c>
    </row>
    <row r="43" spans="1:13" x14ac:dyDescent="0.25">
      <c r="A43" s="37">
        <v>1531</v>
      </c>
      <c r="B43" s="37" t="s">
        <v>62</v>
      </c>
      <c r="C43" s="38">
        <v>66453422</v>
      </c>
      <c r="D43" s="38">
        <v>9798</v>
      </c>
      <c r="E43" s="38">
        <f t="shared" si="0"/>
        <v>6782.345580730761</v>
      </c>
      <c r="F43" s="39">
        <f t="shared" si="1"/>
        <v>0.9494372028595871</v>
      </c>
      <c r="G43" s="38">
        <f t="shared" si="2"/>
        <v>231.16641324897066</v>
      </c>
      <c r="H43" s="40">
        <f t="shared" si="3"/>
        <v>0</v>
      </c>
      <c r="I43" s="38">
        <f t="shared" si="4"/>
        <v>231.16641324897066</v>
      </c>
      <c r="J43" s="38">
        <f t="shared" si="5"/>
        <v>-48.882249008798041</v>
      </c>
      <c r="K43" s="38">
        <f t="shared" si="6"/>
        <v>182.28416424017263</v>
      </c>
      <c r="L43" s="38">
        <f t="shared" si="7"/>
        <v>2264968.5170134143</v>
      </c>
      <c r="M43" s="38">
        <f t="shared" si="8"/>
        <v>1786020.2412252114</v>
      </c>
    </row>
    <row r="44" spans="1:13" x14ac:dyDescent="0.25">
      <c r="A44" s="37">
        <v>1532</v>
      </c>
      <c r="B44" s="37" t="s">
        <v>63</v>
      </c>
      <c r="C44" s="38">
        <v>68188107</v>
      </c>
      <c r="D44" s="38">
        <v>8828</v>
      </c>
      <c r="E44" s="38">
        <f t="shared" si="0"/>
        <v>7724.0719302220205</v>
      </c>
      <c r="F44" s="39">
        <f t="shared" si="1"/>
        <v>1.0812662316929742</v>
      </c>
      <c r="G44" s="38">
        <f t="shared" si="2"/>
        <v>-371.53845042543543</v>
      </c>
      <c r="H44" s="40">
        <f t="shared" si="3"/>
        <v>0</v>
      </c>
      <c r="I44" s="38">
        <f t="shared" si="4"/>
        <v>-371.53845042543543</v>
      </c>
      <c r="J44" s="38">
        <f t="shared" si="5"/>
        <v>-48.882249008798041</v>
      </c>
      <c r="K44" s="38">
        <f t="shared" si="6"/>
        <v>-420.42069943423348</v>
      </c>
      <c r="L44" s="38">
        <f t="shared" si="7"/>
        <v>-3279941.4403557437</v>
      </c>
      <c r="M44" s="38">
        <f t="shared" si="8"/>
        <v>-3711473.9346054131</v>
      </c>
    </row>
    <row r="45" spans="1:13" x14ac:dyDescent="0.25">
      <c r="A45" s="37">
        <v>1535</v>
      </c>
      <c r="B45" s="37" t="s">
        <v>64</v>
      </c>
      <c r="C45" s="38">
        <v>51399110</v>
      </c>
      <c r="D45" s="38">
        <v>7315</v>
      </c>
      <c r="E45" s="38">
        <f t="shared" si="0"/>
        <v>7026.5358851674637</v>
      </c>
      <c r="F45" s="39">
        <f t="shared" si="1"/>
        <v>0.98362056270909126</v>
      </c>
      <c r="G45" s="38">
        <f t="shared" si="2"/>
        <v>74.884618409480908</v>
      </c>
      <c r="H45" s="40">
        <f t="shared" si="3"/>
        <v>0</v>
      </c>
      <c r="I45" s="38">
        <f t="shared" si="4"/>
        <v>74.884618409480908</v>
      </c>
      <c r="J45" s="38">
        <f t="shared" si="5"/>
        <v>-48.882249008798041</v>
      </c>
      <c r="K45" s="38">
        <f t="shared" si="6"/>
        <v>26.002369400682866</v>
      </c>
      <c r="L45" s="38">
        <f t="shared" si="7"/>
        <v>547780.9836653528</v>
      </c>
      <c r="M45" s="38">
        <f t="shared" si="8"/>
        <v>190207.33216599518</v>
      </c>
    </row>
    <row r="46" spans="1:13" x14ac:dyDescent="0.25">
      <c r="A46" s="37">
        <v>1539</v>
      </c>
      <c r="B46" s="37" t="s">
        <v>65</v>
      </c>
      <c r="C46" s="38">
        <v>46204255</v>
      </c>
      <c r="D46" s="38">
        <v>7195</v>
      </c>
      <c r="E46" s="38">
        <f t="shared" si="0"/>
        <v>6421.7171646977067</v>
      </c>
      <c r="F46" s="39">
        <f t="shared" si="1"/>
        <v>0.8989540727220019</v>
      </c>
      <c r="G46" s="38">
        <f t="shared" si="2"/>
        <v>461.96859951012539</v>
      </c>
      <c r="H46" s="40">
        <f t="shared" si="3"/>
        <v>2.6150693069700535</v>
      </c>
      <c r="I46" s="38">
        <f t="shared" si="4"/>
        <v>464.58366881709543</v>
      </c>
      <c r="J46" s="38">
        <f t="shared" si="5"/>
        <v>-48.882249008798041</v>
      </c>
      <c r="K46" s="38">
        <f t="shared" si="6"/>
        <v>415.70141980829737</v>
      </c>
      <c r="L46" s="38">
        <f t="shared" si="7"/>
        <v>3342679.4971390017</v>
      </c>
      <c r="M46" s="38">
        <f t="shared" si="8"/>
        <v>2990971.7155206995</v>
      </c>
    </row>
    <row r="47" spans="1:13" x14ac:dyDescent="0.25">
      <c r="A47" s="37">
        <v>1547</v>
      </c>
      <c r="B47" s="37" t="s">
        <v>66</v>
      </c>
      <c r="C47" s="38">
        <v>32042632</v>
      </c>
      <c r="D47" s="38">
        <v>3780</v>
      </c>
      <c r="E47" s="38">
        <f t="shared" si="0"/>
        <v>8476.8867724867723</v>
      </c>
      <c r="F47" s="39">
        <f t="shared" si="1"/>
        <v>1.186650189145938</v>
      </c>
      <c r="G47" s="38">
        <f t="shared" si="2"/>
        <v>-853.33994947487668</v>
      </c>
      <c r="H47" s="40">
        <f t="shared" si="3"/>
        <v>0</v>
      </c>
      <c r="I47" s="38">
        <f t="shared" si="4"/>
        <v>-853.33994947487668</v>
      </c>
      <c r="J47" s="38">
        <f t="shared" si="5"/>
        <v>-48.882249008798041</v>
      </c>
      <c r="K47" s="38">
        <f t="shared" si="6"/>
        <v>-902.22219848367467</v>
      </c>
      <c r="L47" s="38">
        <f t="shared" si="7"/>
        <v>-3225625.009015034</v>
      </c>
      <c r="M47" s="38">
        <f t="shared" si="8"/>
        <v>-3410399.9102682904</v>
      </c>
    </row>
    <row r="48" spans="1:13" x14ac:dyDescent="0.25">
      <c r="A48" s="37">
        <v>1554</v>
      </c>
      <c r="B48" s="37" t="s">
        <v>67</v>
      </c>
      <c r="C48" s="38">
        <v>43352420</v>
      </c>
      <c r="D48" s="38">
        <v>6007</v>
      </c>
      <c r="E48" s="38">
        <f t="shared" si="0"/>
        <v>7216.9835192275677</v>
      </c>
      <c r="F48" s="39">
        <f t="shared" si="1"/>
        <v>1.0102806711953016</v>
      </c>
      <c r="G48" s="38">
        <f t="shared" si="2"/>
        <v>-47.001867388985701</v>
      </c>
      <c r="H48" s="40">
        <f t="shared" si="3"/>
        <v>0</v>
      </c>
      <c r="I48" s="38">
        <f t="shared" si="4"/>
        <v>-47.001867388985701</v>
      </c>
      <c r="J48" s="38">
        <f t="shared" si="5"/>
        <v>-48.882249008798041</v>
      </c>
      <c r="K48" s="38">
        <f t="shared" si="6"/>
        <v>-95.884116397783743</v>
      </c>
      <c r="L48" s="38">
        <f t="shared" si="7"/>
        <v>-282340.21740563709</v>
      </c>
      <c r="M48" s="38">
        <f t="shared" si="8"/>
        <v>-575975.88720148697</v>
      </c>
    </row>
    <row r="49" spans="1:13" x14ac:dyDescent="0.25">
      <c r="A49" s="37">
        <v>1557</v>
      </c>
      <c r="B49" s="37" t="s">
        <v>68</v>
      </c>
      <c r="C49" s="38">
        <v>15628180</v>
      </c>
      <c r="D49" s="38">
        <v>2740</v>
      </c>
      <c r="E49" s="38">
        <f t="shared" si="0"/>
        <v>5703.7153284671531</v>
      </c>
      <c r="F49" s="39">
        <f t="shared" si="1"/>
        <v>0.79844346810528244</v>
      </c>
      <c r="G49" s="38">
        <f t="shared" si="2"/>
        <v>921.48977469767965</v>
      </c>
      <c r="H49" s="40">
        <f t="shared" si="3"/>
        <v>253.9157119876638</v>
      </c>
      <c r="I49" s="38">
        <f t="shared" si="4"/>
        <v>1175.4054866853435</v>
      </c>
      <c r="J49" s="38">
        <f t="shared" si="5"/>
        <v>-48.882249008798041</v>
      </c>
      <c r="K49" s="38">
        <f t="shared" si="6"/>
        <v>1126.5232376765455</v>
      </c>
      <c r="L49" s="38">
        <f t="shared" si="7"/>
        <v>3220611.0335178412</v>
      </c>
      <c r="M49" s="38">
        <f t="shared" si="8"/>
        <v>3086673.6712337346</v>
      </c>
    </row>
    <row r="50" spans="1:13" x14ac:dyDescent="0.25">
      <c r="A50" s="37">
        <v>1560</v>
      </c>
      <c r="B50" s="37" t="s">
        <v>69</v>
      </c>
      <c r="C50" s="38">
        <v>18890066</v>
      </c>
      <c r="D50" s="38">
        <v>3066</v>
      </c>
      <c r="E50" s="38">
        <f t="shared" si="0"/>
        <v>6161.1435094585777</v>
      </c>
      <c r="F50" s="39">
        <f t="shared" si="1"/>
        <v>0.86247726400968605</v>
      </c>
      <c r="G50" s="38">
        <f t="shared" si="2"/>
        <v>628.73573886316797</v>
      </c>
      <c r="H50" s="40">
        <f t="shared" si="3"/>
        <v>93.815848640665209</v>
      </c>
      <c r="I50" s="38">
        <f t="shared" si="4"/>
        <v>722.55158750383316</v>
      </c>
      <c r="J50" s="38">
        <f t="shared" si="5"/>
        <v>-48.882249008798041</v>
      </c>
      <c r="K50" s="38">
        <f t="shared" si="6"/>
        <v>673.66933849503516</v>
      </c>
      <c r="L50" s="38">
        <f t="shared" si="7"/>
        <v>2215343.1672867523</v>
      </c>
      <c r="M50" s="38">
        <f t="shared" si="8"/>
        <v>2065470.1918257778</v>
      </c>
    </row>
    <row r="51" spans="1:13" x14ac:dyDescent="0.25">
      <c r="A51" s="37">
        <v>1563</v>
      </c>
      <c r="B51" s="37" t="s">
        <v>70</v>
      </c>
      <c r="C51" s="38">
        <v>50890352</v>
      </c>
      <c r="D51" s="38">
        <v>7094</v>
      </c>
      <c r="E51" s="38">
        <f t="shared" si="0"/>
        <v>7173.717507753031</v>
      </c>
      <c r="F51" s="39">
        <f t="shared" si="1"/>
        <v>1.0042240112353635</v>
      </c>
      <c r="G51" s="38">
        <f t="shared" si="2"/>
        <v>-19.311620045282179</v>
      </c>
      <c r="H51" s="40">
        <f t="shared" si="3"/>
        <v>0</v>
      </c>
      <c r="I51" s="38">
        <f t="shared" si="4"/>
        <v>-19.311620045282179</v>
      </c>
      <c r="J51" s="38">
        <f t="shared" si="5"/>
        <v>-48.882249008798041</v>
      </c>
      <c r="K51" s="38">
        <f t="shared" si="6"/>
        <v>-68.193869054080224</v>
      </c>
      <c r="L51" s="38">
        <f t="shared" si="7"/>
        <v>-136996.63260123177</v>
      </c>
      <c r="M51" s="38">
        <f t="shared" si="8"/>
        <v>-483767.30706964509</v>
      </c>
    </row>
    <row r="52" spans="1:13" x14ac:dyDescent="0.25">
      <c r="A52" s="37">
        <v>1566</v>
      </c>
      <c r="B52" s="37" t="s">
        <v>71</v>
      </c>
      <c r="C52" s="38">
        <v>35133090</v>
      </c>
      <c r="D52" s="38">
        <v>5982</v>
      </c>
      <c r="E52" s="38">
        <f t="shared" si="0"/>
        <v>5873.1344032096285</v>
      </c>
      <c r="F52" s="39">
        <f t="shared" si="1"/>
        <v>0.82215986098439964</v>
      </c>
      <c r="G52" s="38">
        <f t="shared" si="2"/>
        <v>813.0615668624954</v>
      </c>
      <c r="H52" s="40">
        <f t="shared" si="3"/>
        <v>194.6190358277974</v>
      </c>
      <c r="I52" s="38">
        <f t="shared" si="4"/>
        <v>1007.6806026902927</v>
      </c>
      <c r="J52" s="38">
        <f t="shared" si="5"/>
        <v>-48.882249008798041</v>
      </c>
      <c r="K52" s="38">
        <f t="shared" si="6"/>
        <v>958.79835368149475</v>
      </c>
      <c r="L52" s="38">
        <f t="shared" si="7"/>
        <v>6027945.3652933314</v>
      </c>
      <c r="M52" s="38">
        <f t="shared" si="8"/>
        <v>5735531.7517227018</v>
      </c>
    </row>
    <row r="53" spans="1:13" x14ac:dyDescent="0.25">
      <c r="A53" s="37">
        <v>1573</v>
      </c>
      <c r="B53" s="37" t="s">
        <v>72</v>
      </c>
      <c r="C53" s="38">
        <v>17329212</v>
      </c>
      <c r="D53" s="38">
        <v>2141</v>
      </c>
      <c r="E53" s="38">
        <f t="shared" si="0"/>
        <v>8093.9803829985985</v>
      </c>
      <c r="F53" s="39">
        <f t="shared" si="1"/>
        <v>1.1330484422185061</v>
      </c>
      <c r="G53" s="38">
        <f t="shared" si="2"/>
        <v>-608.27986020244543</v>
      </c>
      <c r="H53" s="40">
        <f t="shared" si="3"/>
        <v>0</v>
      </c>
      <c r="I53" s="38">
        <f t="shared" si="4"/>
        <v>-608.27986020244543</v>
      </c>
      <c r="J53" s="38">
        <f t="shared" si="5"/>
        <v>-48.882249008798041</v>
      </c>
      <c r="K53" s="38">
        <f t="shared" si="6"/>
        <v>-657.16210921124343</v>
      </c>
      <c r="L53" s="38">
        <f t="shared" si="7"/>
        <v>-1302327.1806934357</v>
      </c>
      <c r="M53" s="38">
        <f t="shared" si="8"/>
        <v>-1406984.0758212721</v>
      </c>
    </row>
    <row r="54" spans="1:13" x14ac:dyDescent="0.25">
      <c r="A54" s="37">
        <v>1576</v>
      </c>
      <c r="B54" s="37" t="s">
        <v>73</v>
      </c>
      <c r="C54" s="38">
        <v>23759540</v>
      </c>
      <c r="D54" s="38">
        <v>3371</v>
      </c>
      <c r="E54" s="38">
        <f t="shared" si="0"/>
        <v>7048.2171462474043</v>
      </c>
      <c r="F54" s="39">
        <f t="shared" si="1"/>
        <v>0.98665564778831383</v>
      </c>
      <c r="G54" s="38">
        <f t="shared" si="2"/>
        <v>61.00861131831887</v>
      </c>
      <c r="H54" s="40">
        <f t="shared" si="3"/>
        <v>0</v>
      </c>
      <c r="I54" s="38">
        <f t="shared" si="4"/>
        <v>61.00861131831887</v>
      </c>
      <c r="J54" s="38">
        <f t="shared" si="5"/>
        <v>-48.882249008798041</v>
      </c>
      <c r="K54" s="38">
        <f t="shared" si="6"/>
        <v>12.126362309520829</v>
      </c>
      <c r="L54" s="38">
        <f t="shared" si="7"/>
        <v>205660.02875405291</v>
      </c>
      <c r="M54" s="38">
        <f t="shared" si="8"/>
        <v>40877.967345394711</v>
      </c>
    </row>
    <row r="55" spans="1:13" x14ac:dyDescent="0.25">
      <c r="A55" s="37">
        <v>1577</v>
      </c>
      <c r="B55" s="37" t="s">
        <v>74</v>
      </c>
      <c r="C55" s="38">
        <v>65524436</v>
      </c>
      <c r="D55" s="38">
        <v>11009</v>
      </c>
      <c r="E55" s="38">
        <f t="shared" si="0"/>
        <v>5951.8971750386045</v>
      </c>
      <c r="F55" s="39">
        <f t="shared" si="1"/>
        <v>0.83318559019336658</v>
      </c>
      <c r="G55" s="38">
        <f t="shared" si="2"/>
        <v>762.65339289195083</v>
      </c>
      <c r="H55" s="40">
        <f t="shared" si="3"/>
        <v>167.05206568765584</v>
      </c>
      <c r="I55" s="38">
        <f t="shared" si="4"/>
        <v>929.70545857960667</v>
      </c>
      <c r="J55" s="38">
        <f t="shared" si="5"/>
        <v>-48.882249008798041</v>
      </c>
      <c r="K55" s="38">
        <f t="shared" si="6"/>
        <v>880.82320957080867</v>
      </c>
      <c r="L55" s="38">
        <f t="shared" si="7"/>
        <v>10235127.393502889</v>
      </c>
      <c r="M55" s="38">
        <f t="shared" si="8"/>
        <v>9696982.7141650319</v>
      </c>
    </row>
    <row r="56" spans="1:13" x14ac:dyDescent="0.25">
      <c r="A56" s="37">
        <v>1578</v>
      </c>
      <c r="B56" s="37" t="s">
        <v>75</v>
      </c>
      <c r="C56" s="38">
        <v>14249159</v>
      </c>
      <c r="D56" s="38">
        <v>2547</v>
      </c>
      <c r="E56" s="38">
        <f t="shared" si="0"/>
        <v>5594.487239890067</v>
      </c>
      <c r="F56" s="39">
        <f t="shared" si="1"/>
        <v>0.78315300411197553</v>
      </c>
      <c r="G56" s="38">
        <f t="shared" si="2"/>
        <v>991.3957513870148</v>
      </c>
      <c r="H56" s="40">
        <f t="shared" si="3"/>
        <v>292.1455429896439</v>
      </c>
      <c r="I56" s="38">
        <f t="shared" si="4"/>
        <v>1283.5412943766587</v>
      </c>
      <c r="J56" s="38">
        <f t="shared" si="5"/>
        <v>-48.882249008798041</v>
      </c>
      <c r="K56" s="38">
        <f t="shared" si="6"/>
        <v>1234.6590453678607</v>
      </c>
      <c r="L56" s="38">
        <f t="shared" si="7"/>
        <v>3269179.6767773498</v>
      </c>
      <c r="M56" s="38">
        <f t="shared" si="8"/>
        <v>3144676.5885519413</v>
      </c>
    </row>
    <row r="57" spans="1:13" x14ac:dyDescent="0.25">
      <c r="A57" s="37">
        <v>1579</v>
      </c>
      <c r="B57" s="37" t="s">
        <v>76</v>
      </c>
      <c r="C57" s="38">
        <v>90816989</v>
      </c>
      <c r="D57" s="38">
        <v>13538</v>
      </c>
      <c r="E57" s="38">
        <f t="shared" si="0"/>
        <v>6708.3017432412471</v>
      </c>
      <c r="F57" s="39">
        <f t="shared" si="1"/>
        <v>0.93907206101916507</v>
      </c>
      <c r="G57" s="38">
        <f t="shared" si="2"/>
        <v>278.55446924225953</v>
      </c>
      <c r="H57" s="40">
        <f t="shared" si="3"/>
        <v>0</v>
      </c>
      <c r="I57" s="38">
        <f t="shared" si="4"/>
        <v>278.55446924225953</v>
      </c>
      <c r="J57" s="38">
        <f t="shared" si="5"/>
        <v>-48.882249008798041</v>
      </c>
      <c r="K57" s="38">
        <f t="shared" si="6"/>
        <v>229.67222023346147</v>
      </c>
      <c r="L57" s="38">
        <f t="shared" si="7"/>
        <v>3771070.4046017095</v>
      </c>
      <c r="M57" s="38">
        <f t="shared" si="8"/>
        <v>3109302.5175206014</v>
      </c>
    </row>
    <row r="58" spans="1:13" x14ac:dyDescent="0.25">
      <c r="A58" s="37">
        <v>1580</v>
      </c>
      <c r="B58" s="37" t="s">
        <v>77</v>
      </c>
      <c r="C58" s="38">
        <v>64816816</v>
      </c>
      <c r="D58" s="38">
        <v>9460</v>
      </c>
      <c r="E58" s="38">
        <f t="shared" si="0"/>
        <v>6851.6718816067651</v>
      </c>
      <c r="F58" s="39">
        <f t="shared" si="1"/>
        <v>0.95914195299430716</v>
      </c>
      <c r="G58" s="38">
        <f t="shared" si="2"/>
        <v>186.79758068832803</v>
      </c>
      <c r="H58" s="40">
        <f t="shared" si="3"/>
        <v>0</v>
      </c>
      <c r="I58" s="38">
        <f t="shared" si="4"/>
        <v>186.79758068832803</v>
      </c>
      <c r="J58" s="38">
        <f t="shared" si="5"/>
        <v>-48.882249008798041</v>
      </c>
      <c r="K58" s="38">
        <f t="shared" si="6"/>
        <v>137.91533167952997</v>
      </c>
      <c r="L58" s="38">
        <f t="shared" si="7"/>
        <v>1767105.1133115832</v>
      </c>
      <c r="M58" s="38">
        <f t="shared" si="8"/>
        <v>1304679.0376883536</v>
      </c>
    </row>
    <row r="59" spans="1:13" x14ac:dyDescent="0.25">
      <c r="A59" s="37">
        <v>1804</v>
      </c>
      <c r="B59" s="37" t="s">
        <v>78</v>
      </c>
      <c r="C59" s="38">
        <v>390436163</v>
      </c>
      <c r="D59" s="38">
        <v>53638</v>
      </c>
      <c r="E59" s="38">
        <f t="shared" si="0"/>
        <v>7279.0962190984001</v>
      </c>
      <c r="F59" s="39">
        <f t="shared" si="1"/>
        <v>1.0189756141653215</v>
      </c>
      <c r="G59" s="38">
        <f t="shared" si="2"/>
        <v>-86.753995306318402</v>
      </c>
      <c r="H59" s="40">
        <f t="shared" si="3"/>
        <v>0</v>
      </c>
      <c r="I59" s="38">
        <f t="shared" si="4"/>
        <v>-86.753995306318402</v>
      </c>
      <c r="J59" s="38">
        <f t="shared" si="5"/>
        <v>-48.882249008798041</v>
      </c>
      <c r="K59" s="38">
        <f t="shared" si="6"/>
        <v>-135.63624431511644</v>
      </c>
      <c r="L59" s="38">
        <f t="shared" si="7"/>
        <v>-4653310.8002403062</v>
      </c>
      <c r="M59" s="38">
        <f t="shared" si="8"/>
        <v>-7275256.8725742158</v>
      </c>
    </row>
    <row r="60" spans="1:13" x14ac:dyDescent="0.25">
      <c r="A60" s="37">
        <v>1806</v>
      </c>
      <c r="B60" s="37" t="s">
        <v>79</v>
      </c>
      <c r="C60" s="38">
        <v>147410486</v>
      </c>
      <c r="D60" s="38">
        <v>21647</v>
      </c>
      <c r="E60" s="38">
        <f t="shared" si="0"/>
        <v>6809.7420427772904</v>
      </c>
      <c r="F60" s="39">
        <f t="shared" si="1"/>
        <v>0.95327233924184485</v>
      </c>
      <c r="G60" s="38">
        <f t="shared" si="2"/>
        <v>213.6326775391918</v>
      </c>
      <c r="H60" s="40">
        <f t="shared" si="3"/>
        <v>0</v>
      </c>
      <c r="I60" s="38">
        <f t="shared" si="4"/>
        <v>213.6326775391918</v>
      </c>
      <c r="J60" s="38">
        <f t="shared" si="5"/>
        <v>-48.882249008798041</v>
      </c>
      <c r="K60" s="38">
        <f t="shared" si="6"/>
        <v>164.75042853039378</v>
      </c>
      <c r="L60" s="38">
        <f t="shared" si="7"/>
        <v>4624506.5706908852</v>
      </c>
      <c r="M60" s="38">
        <f t="shared" si="8"/>
        <v>3566352.5263974341</v>
      </c>
    </row>
    <row r="61" spans="1:13" x14ac:dyDescent="0.25">
      <c r="A61" s="37">
        <v>1811</v>
      </c>
      <c r="B61" s="37" t="s">
        <v>80</v>
      </c>
      <c r="C61" s="38">
        <v>7309471</v>
      </c>
      <c r="D61" s="38">
        <v>1361</v>
      </c>
      <c r="E61" s="38">
        <f t="shared" si="0"/>
        <v>5370.6620132255694</v>
      </c>
      <c r="F61" s="39">
        <f t="shared" si="1"/>
        <v>0.7518204813727174</v>
      </c>
      <c r="G61" s="38">
        <f t="shared" si="2"/>
        <v>1134.6438964522933</v>
      </c>
      <c r="H61" s="40">
        <f t="shared" si="3"/>
        <v>370.48437232221812</v>
      </c>
      <c r="I61" s="38">
        <f t="shared" si="4"/>
        <v>1505.1282687745115</v>
      </c>
      <c r="J61" s="38">
        <f t="shared" si="5"/>
        <v>-48.882249008798041</v>
      </c>
      <c r="K61" s="38">
        <f t="shared" si="6"/>
        <v>1456.2460197657135</v>
      </c>
      <c r="L61" s="38">
        <f t="shared" si="7"/>
        <v>2048479.5738021103</v>
      </c>
      <c r="M61" s="38">
        <f t="shared" si="8"/>
        <v>1981950.832901136</v>
      </c>
    </row>
    <row r="62" spans="1:13" x14ac:dyDescent="0.25">
      <c r="A62" s="37">
        <v>1812</v>
      </c>
      <c r="B62" s="37" t="s">
        <v>81</v>
      </c>
      <c r="C62" s="38">
        <v>11474715</v>
      </c>
      <c r="D62" s="38">
        <v>2006</v>
      </c>
      <c r="E62" s="38">
        <f t="shared" si="0"/>
        <v>5720.1969092721838</v>
      </c>
      <c r="F62" s="39">
        <f t="shared" si="1"/>
        <v>0.80075066784790405</v>
      </c>
      <c r="G62" s="38">
        <f t="shared" si="2"/>
        <v>910.94156298246003</v>
      </c>
      <c r="H62" s="40">
        <f t="shared" si="3"/>
        <v>248.14715870590305</v>
      </c>
      <c r="I62" s="38">
        <f t="shared" si="4"/>
        <v>1159.088721688363</v>
      </c>
      <c r="J62" s="38">
        <f t="shared" si="5"/>
        <v>-48.882249008798041</v>
      </c>
      <c r="K62" s="38">
        <f t="shared" si="6"/>
        <v>1110.206472679565</v>
      </c>
      <c r="L62" s="38">
        <f t="shared" si="7"/>
        <v>2325131.9757068562</v>
      </c>
      <c r="M62" s="38">
        <f t="shared" si="8"/>
        <v>2227074.1841952074</v>
      </c>
    </row>
    <row r="63" spans="1:13" x14ac:dyDescent="0.25">
      <c r="A63" s="37">
        <v>1813</v>
      </c>
      <c r="B63" s="37" t="s">
        <v>82</v>
      </c>
      <c r="C63" s="38">
        <v>49955140</v>
      </c>
      <c r="D63" s="38">
        <v>7841</v>
      </c>
      <c r="E63" s="38">
        <f t="shared" si="0"/>
        <v>6371.0164519831651</v>
      </c>
      <c r="F63" s="39">
        <f t="shared" si="1"/>
        <v>0.89185665453684726</v>
      </c>
      <c r="G63" s="38">
        <f t="shared" si="2"/>
        <v>494.41705564743199</v>
      </c>
      <c r="H63" s="40">
        <f t="shared" si="3"/>
        <v>20.36031875705962</v>
      </c>
      <c r="I63" s="38">
        <f t="shared" si="4"/>
        <v>514.77737440449164</v>
      </c>
      <c r="J63" s="38">
        <f t="shared" si="5"/>
        <v>-48.882249008798041</v>
      </c>
      <c r="K63" s="38">
        <f t="shared" si="6"/>
        <v>465.89512539569358</v>
      </c>
      <c r="L63" s="38">
        <f t="shared" si="7"/>
        <v>4036369.3927056189</v>
      </c>
      <c r="M63" s="38">
        <f t="shared" si="8"/>
        <v>3653083.6782276332</v>
      </c>
    </row>
    <row r="64" spans="1:13" x14ac:dyDescent="0.25">
      <c r="A64" s="37">
        <v>1815</v>
      </c>
      <c r="B64" s="37" t="s">
        <v>83</v>
      </c>
      <c r="C64" s="38">
        <v>6476393</v>
      </c>
      <c r="D64" s="38">
        <v>1202</v>
      </c>
      <c r="E64" s="38">
        <f t="shared" si="0"/>
        <v>5388.0141430948415</v>
      </c>
      <c r="F64" s="39">
        <f t="shared" si="1"/>
        <v>0.75424954628110896</v>
      </c>
      <c r="G64" s="38">
        <f t="shared" si="2"/>
        <v>1123.5385333359591</v>
      </c>
      <c r="H64" s="40">
        <f t="shared" si="3"/>
        <v>364.41112686797283</v>
      </c>
      <c r="I64" s="38">
        <f t="shared" si="4"/>
        <v>1487.9496602039319</v>
      </c>
      <c r="J64" s="38">
        <f t="shared" si="5"/>
        <v>-48.882249008798041</v>
      </c>
      <c r="K64" s="38">
        <f t="shared" si="6"/>
        <v>1439.0674111951339</v>
      </c>
      <c r="L64" s="38">
        <f t="shared" si="7"/>
        <v>1788515.4915651262</v>
      </c>
      <c r="M64" s="38">
        <f t="shared" si="8"/>
        <v>1729759.0282565509</v>
      </c>
    </row>
    <row r="65" spans="1:13" x14ac:dyDescent="0.25">
      <c r="A65" s="37">
        <v>1816</v>
      </c>
      <c r="B65" s="37" t="s">
        <v>84</v>
      </c>
      <c r="C65" s="38">
        <v>2395713</v>
      </c>
      <c r="D65" s="38">
        <v>477</v>
      </c>
      <c r="E65" s="38">
        <f t="shared" si="0"/>
        <v>5022.4591194968552</v>
      </c>
      <c r="F65" s="39">
        <f t="shared" si="1"/>
        <v>0.70307675731526753</v>
      </c>
      <c r="G65" s="38">
        <f t="shared" si="2"/>
        <v>1357.4937484386703</v>
      </c>
      <c r="H65" s="40">
        <f t="shared" si="3"/>
        <v>492.35538512726805</v>
      </c>
      <c r="I65" s="38">
        <f t="shared" si="4"/>
        <v>1849.8491335659382</v>
      </c>
      <c r="J65" s="38">
        <f t="shared" si="5"/>
        <v>-48.882249008798041</v>
      </c>
      <c r="K65" s="38">
        <f t="shared" si="6"/>
        <v>1800.9668845571402</v>
      </c>
      <c r="L65" s="38">
        <f t="shared" si="7"/>
        <v>882378.03671095253</v>
      </c>
      <c r="M65" s="38">
        <f t="shared" si="8"/>
        <v>859061.20393375587</v>
      </c>
    </row>
    <row r="66" spans="1:13" x14ac:dyDescent="0.25">
      <c r="A66" s="37">
        <v>1818</v>
      </c>
      <c r="B66" s="37" t="s">
        <v>85</v>
      </c>
      <c r="C66" s="38">
        <v>11816418</v>
      </c>
      <c r="D66" s="38">
        <v>1874</v>
      </c>
      <c r="E66" s="38">
        <f t="shared" si="0"/>
        <v>6305.4525080042686</v>
      </c>
      <c r="F66" s="39">
        <f t="shared" si="1"/>
        <v>0.8826785837884884</v>
      </c>
      <c r="G66" s="38">
        <f t="shared" si="2"/>
        <v>536.37797979392576</v>
      </c>
      <c r="H66" s="40">
        <f t="shared" si="3"/>
        <v>43.307699149673404</v>
      </c>
      <c r="I66" s="38">
        <f t="shared" si="4"/>
        <v>579.68567894359921</v>
      </c>
      <c r="J66" s="38">
        <f t="shared" si="5"/>
        <v>-48.882249008798041</v>
      </c>
      <c r="K66" s="38">
        <f t="shared" si="6"/>
        <v>530.80342993480122</v>
      </c>
      <c r="L66" s="38">
        <f t="shared" si="7"/>
        <v>1086330.9623403049</v>
      </c>
      <c r="M66" s="38">
        <f t="shared" si="8"/>
        <v>994725.62769781752</v>
      </c>
    </row>
    <row r="67" spans="1:13" x14ac:dyDescent="0.25">
      <c r="A67" s="37">
        <v>1820</v>
      </c>
      <c r="B67" s="37" t="s">
        <v>86</v>
      </c>
      <c r="C67" s="38">
        <v>52802115</v>
      </c>
      <c r="D67" s="38">
        <v>7489</v>
      </c>
      <c r="E67" s="38">
        <f t="shared" si="0"/>
        <v>7050.6229136066231</v>
      </c>
      <c r="F67" s="39">
        <f t="shared" si="1"/>
        <v>0.9869924228766781</v>
      </c>
      <c r="G67" s="38">
        <f t="shared" si="2"/>
        <v>59.468920208418858</v>
      </c>
      <c r="H67" s="40">
        <f t="shared" si="3"/>
        <v>0</v>
      </c>
      <c r="I67" s="38">
        <f t="shared" si="4"/>
        <v>59.468920208418858</v>
      </c>
      <c r="J67" s="38">
        <f t="shared" si="5"/>
        <v>-48.882249008798041</v>
      </c>
      <c r="K67" s="38">
        <f t="shared" si="6"/>
        <v>10.586671199620817</v>
      </c>
      <c r="L67" s="38">
        <f t="shared" si="7"/>
        <v>445362.74344084883</v>
      </c>
      <c r="M67" s="38">
        <f t="shared" si="8"/>
        <v>79283.580613960294</v>
      </c>
    </row>
    <row r="68" spans="1:13" x14ac:dyDescent="0.25">
      <c r="A68" s="37">
        <v>1822</v>
      </c>
      <c r="B68" s="37" t="s">
        <v>87</v>
      </c>
      <c r="C68" s="38">
        <v>13539938</v>
      </c>
      <c r="D68" s="38">
        <v>2392</v>
      </c>
      <c r="E68" s="38">
        <f t="shared" si="0"/>
        <v>5660.5091973244143</v>
      </c>
      <c r="F68" s="39">
        <f t="shared" si="1"/>
        <v>0.79239519058679497</v>
      </c>
      <c r="G68" s="38">
        <f t="shared" si="2"/>
        <v>949.14169862903248</v>
      </c>
      <c r="H68" s="40">
        <f t="shared" si="3"/>
        <v>269.03785788762235</v>
      </c>
      <c r="I68" s="38">
        <f t="shared" si="4"/>
        <v>1218.1795565166549</v>
      </c>
      <c r="J68" s="38">
        <f t="shared" si="5"/>
        <v>-48.882249008798041</v>
      </c>
      <c r="K68" s="38">
        <f t="shared" si="6"/>
        <v>1169.2973075078569</v>
      </c>
      <c r="L68" s="38">
        <f t="shared" si="7"/>
        <v>2913885.4991878383</v>
      </c>
      <c r="M68" s="38">
        <f t="shared" si="8"/>
        <v>2796959.1595587935</v>
      </c>
    </row>
    <row r="69" spans="1:13" x14ac:dyDescent="0.25">
      <c r="A69" s="37">
        <v>1824</v>
      </c>
      <c r="B69" s="37" t="s">
        <v>88</v>
      </c>
      <c r="C69" s="38">
        <v>89129591</v>
      </c>
      <c r="D69" s="38">
        <v>13481</v>
      </c>
      <c r="E69" s="38">
        <f t="shared" si="0"/>
        <v>6611.4969957718267</v>
      </c>
      <c r="F69" s="39">
        <f t="shared" si="1"/>
        <v>0.92552069776778201</v>
      </c>
      <c r="G69" s="38">
        <f t="shared" si="2"/>
        <v>340.50950762268855</v>
      </c>
      <c r="H69" s="40">
        <f t="shared" si="3"/>
        <v>0</v>
      </c>
      <c r="I69" s="38">
        <f t="shared" si="4"/>
        <v>340.50950762268855</v>
      </c>
      <c r="J69" s="38">
        <f t="shared" si="5"/>
        <v>-48.882249008798041</v>
      </c>
      <c r="K69" s="38">
        <f t="shared" si="6"/>
        <v>291.62725861389049</v>
      </c>
      <c r="L69" s="38">
        <f t="shared" si="7"/>
        <v>4590408.6722614644</v>
      </c>
      <c r="M69" s="38">
        <f t="shared" si="8"/>
        <v>3931427.0733738579</v>
      </c>
    </row>
    <row r="70" spans="1:13" x14ac:dyDescent="0.25">
      <c r="A70" s="37">
        <v>1825</v>
      </c>
      <c r="B70" s="37" t="s">
        <v>89</v>
      </c>
      <c r="C70" s="38">
        <v>8270063</v>
      </c>
      <c r="D70" s="38">
        <v>1415</v>
      </c>
      <c r="E70" s="38">
        <f t="shared" si="0"/>
        <v>5844.5674911660781</v>
      </c>
      <c r="F70" s="39">
        <f t="shared" si="1"/>
        <v>0.81816087733749998</v>
      </c>
      <c r="G70" s="38">
        <f t="shared" si="2"/>
        <v>831.34439057036775</v>
      </c>
      <c r="H70" s="40">
        <f t="shared" si="3"/>
        <v>204.61745504304008</v>
      </c>
      <c r="I70" s="38">
        <f t="shared" si="4"/>
        <v>1035.9618456134078</v>
      </c>
      <c r="J70" s="38">
        <f t="shared" si="5"/>
        <v>-48.882249008798041</v>
      </c>
      <c r="K70" s="38">
        <f t="shared" si="6"/>
        <v>987.07959660460983</v>
      </c>
      <c r="L70" s="38">
        <f t="shared" si="7"/>
        <v>1465886.0115429722</v>
      </c>
      <c r="M70" s="38">
        <f t="shared" si="8"/>
        <v>1396717.629195523</v>
      </c>
    </row>
    <row r="71" spans="1:13" x14ac:dyDescent="0.25">
      <c r="A71" s="37">
        <v>1826</v>
      </c>
      <c r="B71" s="37" t="s">
        <v>90</v>
      </c>
      <c r="C71" s="38">
        <v>6216906</v>
      </c>
      <c r="D71" s="38">
        <v>1255</v>
      </c>
      <c r="E71" s="38">
        <f t="shared" si="0"/>
        <v>4953.7099601593627</v>
      </c>
      <c r="F71" s="39">
        <f t="shared" si="1"/>
        <v>0.69345279923713843</v>
      </c>
      <c r="G71" s="38">
        <f t="shared" si="2"/>
        <v>1401.4932104146656</v>
      </c>
      <c r="H71" s="40">
        <f t="shared" si="3"/>
        <v>516.41759089539039</v>
      </c>
      <c r="I71" s="38">
        <f t="shared" si="4"/>
        <v>1917.9108013100558</v>
      </c>
      <c r="J71" s="38">
        <f t="shared" si="5"/>
        <v>-48.882249008798041</v>
      </c>
      <c r="K71" s="38">
        <f t="shared" si="6"/>
        <v>1869.0285523012578</v>
      </c>
      <c r="L71" s="38">
        <f t="shared" si="7"/>
        <v>2406978.0556441201</v>
      </c>
      <c r="M71" s="38">
        <f t="shared" si="8"/>
        <v>2345630.8331380785</v>
      </c>
    </row>
    <row r="72" spans="1:13" x14ac:dyDescent="0.25">
      <c r="A72" s="37">
        <v>1827</v>
      </c>
      <c r="B72" s="37" t="s">
        <v>91</v>
      </c>
      <c r="C72" s="38">
        <v>7034626</v>
      </c>
      <c r="D72" s="38">
        <v>1445</v>
      </c>
      <c r="E72" s="38">
        <f t="shared" si="0"/>
        <v>4868.2532871972317</v>
      </c>
      <c r="F72" s="39">
        <f t="shared" si="1"/>
        <v>0.6814900138589699</v>
      </c>
      <c r="G72" s="38">
        <f t="shared" si="2"/>
        <v>1456.1854811104295</v>
      </c>
      <c r="H72" s="40">
        <f t="shared" si="3"/>
        <v>546.32742643213624</v>
      </c>
      <c r="I72" s="38">
        <f t="shared" si="4"/>
        <v>2002.5129075425657</v>
      </c>
      <c r="J72" s="38">
        <f t="shared" si="5"/>
        <v>-48.882249008798041</v>
      </c>
      <c r="K72" s="38">
        <f t="shared" si="6"/>
        <v>1953.6306585337677</v>
      </c>
      <c r="L72" s="38">
        <f t="shared" si="7"/>
        <v>2893631.1513990075</v>
      </c>
      <c r="M72" s="38">
        <f t="shared" si="8"/>
        <v>2822996.3015812943</v>
      </c>
    </row>
    <row r="73" spans="1:13" x14ac:dyDescent="0.25">
      <c r="A73" s="37">
        <v>1828</v>
      </c>
      <c r="B73" s="37" t="s">
        <v>92</v>
      </c>
      <c r="C73" s="38">
        <v>9877449</v>
      </c>
      <c r="D73" s="38">
        <v>1796</v>
      </c>
      <c r="E73" s="38">
        <f t="shared" ref="E73:E136" si="9">(C73)/D73</f>
        <v>5499.6932071269484</v>
      </c>
      <c r="F73" s="39">
        <f t="shared" ref="F73:F136" si="10">E73/$E$366</f>
        <v>0.76988311388843755</v>
      </c>
      <c r="G73" s="38">
        <f t="shared" ref="G73:G136" si="11">(E$366-E73)*0.64</f>
        <v>1052.0639323554108</v>
      </c>
      <c r="H73" s="40">
        <f t="shared" ref="H73:H136" si="12">(IF(E73&gt;=E$366*0.9,0,IF(E73&lt;0.9*E$366,(E$366*0.9-E73)*0.35)))</f>
        <v>325.32345445673542</v>
      </c>
      <c r="I73" s="38">
        <f t="shared" ref="I73:I136" si="13">G73+H73</f>
        <v>1377.3873868121461</v>
      </c>
      <c r="J73" s="38">
        <f t="shared" ref="J73:J136" si="14">I$368</f>
        <v>-48.882249008798041</v>
      </c>
      <c r="K73" s="38">
        <f t="shared" ref="K73:K136" si="15">I73+J73</f>
        <v>1328.5051378033481</v>
      </c>
      <c r="L73" s="38">
        <f t="shared" ref="L73:L136" si="16">I73*D73</f>
        <v>2473787.7467146143</v>
      </c>
      <c r="M73" s="38">
        <f t="shared" ref="M73:M136" si="17">D73*K73</f>
        <v>2385995.227494813</v>
      </c>
    </row>
    <row r="74" spans="1:13" x14ac:dyDescent="0.25">
      <c r="A74" s="37">
        <v>1832</v>
      </c>
      <c r="B74" s="37" t="s">
        <v>93</v>
      </c>
      <c r="C74" s="38">
        <v>26093143</v>
      </c>
      <c r="D74" s="38">
        <v>4486</v>
      </c>
      <c r="E74" s="38">
        <f t="shared" si="9"/>
        <v>5816.5722246990636</v>
      </c>
      <c r="F74" s="39">
        <f t="shared" si="10"/>
        <v>0.81424191638639976</v>
      </c>
      <c r="G74" s="38">
        <f t="shared" si="11"/>
        <v>849.261361109257</v>
      </c>
      <c r="H74" s="40">
        <f t="shared" si="12"/>
        <v>214.41579830649516</v>
      </c>
      <c r="I74" s="38">
        <f t="shared" si="13"/>
        <v>1063.6771594157522</v>
      </c>
      <c r="J74" s="38">
        <f t="shared" si="14"/>
        <v>-48.882249008798041</v>
      </c>
      <c r="K74" s="38">
        <f t="shared" si="15"/>
        <v>1014.7949104069542</v>
      </c>
      <c r="L74" s="38">
        <f t="shared" si="16"/>
        <v>4771655.7371390639</v>
      </c>
      <c r="M74" s="38">
        <f t="shared" si="17"/>
        <v>4552369.9680855963</v>
      </c>
    </row>
    <row r="75" spans="1:13" x14ac:dyDescent="0.25">
      <c r="A75" s="37">
        <v>1833</v>
      </c>
      <c r="B75" s="37" t="s">
        <v>94</v>
      </c>
      <c r="C75" s="38">
        <v>177264140</v>
      </c>
      <c r="D75" s="38">
        <v>25844</v>
      </c>
      <c r="E75" s="38">
        <f t="shared" si="9"/>
        <v>6859.0055718928961</v>
      </c>
      <c r="F75" s="39">
        <f t="shared" si="10"/>
        <v>0.96016857104392195</v>
      </c>
      <c r="G75" s="38">
        <f t="shared" si="11"/>
        <v>182.10401890520413</v>
      </c>
      <c r="H75" s="40">
        <f t="shared" si="12"/>
        <v>0</v>
      </c>
      <c r="I75" s="38">
        <f t="shared" si="13"/>
        <v>182.10401890520413</v>
      </c>
      <c r="J75" s="38">
        <f t="shared" si="14"/>
        <v>-48.882249008798041</v>
      </c>
      <c r="K75" s="38">
        <f t="shared" si="15"/>
        <v>133.2217698964061</v>
      </c>
      <c r="L75" s="38">
        <f t="shared" si="16"/>
        <v>4706296.2645860957</v>
      </c>
      <c r="M75" s="38">
        <f t="shared" si="17"/>
        <v>3442983.4212027192</v>
      </c>
    </row>
    <row r="76" spans="1:13" x14ac:dyDescent="0.25">
      <c r="A76" s="37">
        <v>1834</v>
      </c>
      <c r="B76" s="37" t="s">
        <v>95</v>
      </c>
      <c r="C76" s="38">
        <v>15629104</v>
      </c>
      <c r="D76" s="38">
        <v>1953</v>
      </c>
      <c r="E76" s="38">
        <f t="shared" si="9"/>
        <v>8002.6134152585764</v>
      </c>
      <c r="F76" s="39">
        <f t="shared" si="10"/>
        <v>1.1202582950264632</v>
      </c>
      <c r="G76" s="38">
        <f t="shared" si="11"/>
        <v>-549.80500084883124</v>
      </c>
      <c r="H76" s="40">
        <f t="shared" si="12"/>
        <v>0</v>
      </c>
      <c r="I76" s="38">
        <f t="shared" si="13"/>
        <v>-549.80500084883124</v>
      </c>
      <c r="J76" s="38">
        <f t="shared" si="14"/>
        <v>-48.882249008798041</v>
      </c>
      <c r="K76" s="38">
        <f t="shared" si="15"/>
        <v>-598.68724985762924</v>
      </c>
      <c r="L76" s="38">
        <f t="shared" si="16"/>
        <v>-1073769.1666577675</v>
      </c>
      <c r="M76" s="38">
        <f t="shared" si="17"/>
        <v>-1169236.19897195</v>
      </c>
    </row>
    <row r="77" spans="1:13" x14ac:dyDescent="0.25">
      <c r="A77" s="37">
        <v>1835</v>
      </c>
      <c r="B77" s="37" t="s">
        <v>96</v>
      </c>
      <c r="C77" s="38">
        <v>2304330</v>
      </c>
      <c r="D77" s="38">
        <v>443</v>
      </c>
      <c r="E77" s="38">
        <f t="shared" si="9"/>
        <v>5201.6478555304739</v>
      </c>
      <c r="F77" s="39">
        <f t="shared" si="10"/>
        <v>0.72816077143673219</v>
      </c>
      <c r="G77" s="38">
        <f t="shared" si="11"/>
        <v>1242.8129573771544</v>
      </c>
      <c r="H77" s="40">
        <f t="shared" si="12"/>
        <v>429.63932751550152</v>
      </c>
      <c r="I77" s="38">
        <f t="shared" si="13"/>
        <v>1672.4522848926558</v>
      </c>
      <c r="J77" s="38">
        <f t="shared" si="14"/>
        <v>-48.882249008798041</v>
      </c>
      <c r="K77" s="38">
        <f t="shared" si="15"/>
        <v>1623.5700358838578</v>
      </c>
      <c r="L77" s="38">
        <f t="shared" si="16"/>
        <v>740896.36220744648</v>
      </c>
      <c r="M77" s="38">
        <f t="shared" si="17"/>
        <v>719241.52589654899</v>
      </c>
    </row>
    <row r="78" spans="1:13" x14ac:dyDescent="0.25">
      <c r="A78" s="37">
        <v>1836</v>
      </c>
      <c r="B78" s="37" t="s">
        <v>97</v>
      </c>
      <c r="C78" s="38">
        <v>7313044</v>
      </c>
      <c r="D78" s="38">
        <v>1140</v>
      </c>
      <c r="E78" s="38">
        <f t="shared" si="9"/>
        <v>6414.9508771929823</v>
      </c>
      <c r="F78" s="39">
        <f t="shared" si="10"/>
        <v>0.89800688343390656</v>
      </c>
      <c r="G78" s="38">
        <f t="shared" si="11"/>
        <v>466.299023513149</v>
      </c>
      <c r="H78" s="40">
        <f t="shared" si="12"/>
        <v>4.9832699336236139</v>
      </c>
      <c r="I78" s="38">
        <f t="shared" si="13"/>
        <v>471.2822934467726</v>
      </c>
      <c r="J78" s="38">
        <f t="shared" si="14"/>
        <v>-48.882249008798041</v>
      </c>
      <c r="K78" s="38">
        <f t="shared" si="15"/>
        <v>422.40004443797454</v>
      </c>
      <c r="L78" s="38">
        <f t="shared" si="16"/>
        <v>537261.81452932081</v>
      </c>
      <c r="M78" s="38">
        <f t="shared" si="17"/>
        <v>481536.05065929098</v>
      </c>
    </row>
    <row r="79" spans="1:13" x14ac:dyDescent="0.25">
      <c r="A79" s="37">
        <v>1837</v>
      </c>
      <c r="B79" s="37" t="s">
        <v>98</v>
      </c>
      <c r="C79" s="38">
        <v>46153951</v>
      </c>
      <c r="D79" s="38">
        <v>6074</v>
      </c>
      <c r="E79" s="38">
        <f t="shared" si="9"/>
        <v>7598.6089891340134</v>
      </c>
      <c r="F79" s="39">
        <f t="shared" si="10"/>
        <v>1.0637031066013301</v>
      </c>
      <c r="G79" s="38">
        <f t="shared" si="11"/>
        <v>-291.24216812911095</v>
      </c>
      <c r="H79" s="40">
        <f t="shared" si="12"/>
        <v>0</v>
      </c>
      <c r="I79" s="38">
        <f t="shared" si="13"/>
        <v>-291.24216812911095</v>
      </c>
      <c r="J79" s="38">
        <f t="shared" si="14"/>
        <v>-48.882249008798041</v>
      </c>
      <c r="K79" s="38">
        <f t="shared" si="15"/>
        <v>-340.12441713790901</v>
      </c>
      <c r="L79" s="38">
        <f t="shared" si="16"/>
        <v>-1769004.9292162198</v>
      </c>
      <c r="M79" s="38">
        <f t="shared" si="17"/>
        <v>-2065915.7096956593</v>
      </c>
    </row>
    <row r="80" spans="1:13" x14ac:dyDescent="0.25">
      <c r="A80" s="37">
        <v>1838</v>
      </c>
      <c r="B80" s="37" t="s">
        <v>99</v>
      </c>
      <c r="C80" s="38">
        <v>13655645</v>
      </c>
      <c r="D80" s="38">
        <v>2024</v>
      </c>
      <c r="E80" s="38">
        <f t="shared" si="9"/>
        <v>6746.860177865613</v>
      </c>
      <c r="F80" s="39">
        <f t="shared" si="10"/>
        <v>0.94446972350637459</v>
      </c>
      <c r="G80" s="38">
        <f t="shared" si="11"/>
        <v>253.87707108266537</v>
      </c>
      <c r="H80" s="40">
        <f t="shared" si="12"/>
        <v>0</v>
      </c>
      <c r="I80" s="38">
        <f t="shared" si="13"/>
        <v>253.87707108266537</v>
      </c>
      <c r="J80" s="38">
        <f t="shared" si="14"/>
        <v>-48.882249008798041</v>
      </c>
      <c r="K80" s="38">
        <f t="shared" si="15"/>
        <v>204.99482207386734</v>
      </c>
      <c r="L80" s="38">
        <f t="shared" si="16"/>
        <v>513847.19187131472</v>
      </c>
      <c r="M80" s="38">
        <f t="shared" si="17"/>
        <v>414909.51987750747</v>
      </c>
    </row>
    <row r="81" spans="1:13" x14ac:dyDescent="0.25">
      <c r="A81" s="37">
        <v>1839</v>
      </c>
      <c r="B81" s="37" t="s">
        <v>100</v>
      </c>
      <c r="C81" s="38">
        <v>5042046</v>
      </c>
      <c r="D81" s="38">
        <v>1032</v>
      </c>
      <c r="E81" s="38">
        <f t="shared" si="9"/>
        <v>4885.7034883720926</v>
      </c>
      <c r="F81" s="39">
        <f t="shared" si="10"/>
        <v>0.68393280743172269</v>
      </c>
      <c r="G81" s="38">
        <f t="shared" si="11"/>
        <v>1445.0173523585183</v>
      </c>
      <c r="H81" s="40">
        <f t="shared" si="12"/>
        <v>540.21985602093491</v>
      </c>
      <c r="I81" s="38">
        <f t="shared" si="13"/>
        <v>1985.2372083794533</v>
      </c>
      <c r="J81" s="38">
        <f t="shared" si="14"/>
        <v>-48.882249008798041</v>
      </c>
      <c r="K81" s="38">
        <f t="shared" si="15"/>
        <v>1936.3549593706553</v>
      </c>
      <c r="L81" s="38">
        <f t="shared" si="16"/>
        <v>2048764.7990475958</v>
      </c>
      <c r="M81" s="38">
        <f t="shared" si="17"/>
        <v>1998318.3180705162</v>
      </c>
    </row>
    <row r="82" spans="1:13" x14ac:dyDescent="0.25">
      <c r="A82" s="37">
        <v>1840</v>
      </c>
      <c r="B82" s="37" t="s">
        <v>101</v>
      </c>
      <c r="C82" s="38">
        <v>29480499</v>
      </c>
      <c r="D82" s="38">
        <v>4865</v>
      </c>
      <c r="E82" s="38">
        <f t="shared" si="9"/>
        <v>6059.7120246659815</v>
      </c>
      <c r="F82" s="39">
        <f t="shared" si="10"/>
        <v>0.84827821973258788</v>
      </c>
      <c r="G82" s="38">
        <f t="shared" si="11"/>
        <v>693.65188913042948</v>
      </c>
      <c r="H82" s="40">
        <f t="shared" si="12"/>
        <v>129.31686831807386</v>
      </c>
      <c r="I82" s="38">
        <f t="shared" si="13"/>
        <v>822.96875744850331</v>
      </c>
      <c r="J82" s="38">
        <f t="shared" si="14"/>
        <v>-48.882249008798041</v>
      </c>
      <c r="K82" s="38">
        <f t="shared" si="15"/>
        <v>774.08650843970531</v>
      </c>
      <c r="L82" s="38">
        <f t="shared" si="16"/>
        <v>4003743.0049869688</v>
      </c>
      <c r="M82" s="38">
        <f t="shared" si="17"/>
        <v>3765930.8635591664</v>
      </c>
    </row>
    <row r="83" spans="1:13" x14ac:dyDescent="0.25">
      <c r="A83" s="37">
        <v>1841</v>
      </c>
      <c r="B83" s="37" t="s">
        <v>102</v>
      </c>
      <c r="C83" s="38">
        <v>63569136</v>
      </c>
      <c r="D83" s="38">
        <v>9707</v>
      </c>
      <c r="E83" s="38">
        <f t="shared" si="9"/>
        <v>6548.7932419903163</v>
      </c>
      <c r="F83" s="39">
        <f t="shared" si="10"/>
        <v>0.91674301519609869</v>
      </c>
      <c r="G83" s="38">
        <f t="shared" si="11"/>
        <v>380.63991004285521</v>
      </c>
      <c r="H83" s="40">
        <f t="shared" si="12"/>
        <v>0</v>
      </c>
      <c r="I83" s="38">
        <f t="shared" si="13"/>
        <v>380.63991004285521</v>
      </c>
      <c r="J83" s="38">
        <f t="shared" si="14"/>
        <v>-48.882249008798041</v>
      </c>
      <c r="K83" s="38">
        <f t="shared" si="15"/>
        <v>331.75766103405715</v>
      </c>
      <c r="L83" s="38">
        <f t="shared" si="16"/>
        <v>3694871.6067859954</v>
      </c>
      <c r="M83" s="38">
        <f t="shared" si="17"/>
        <v>3220371.6156575927</v>
      </c>
    </row>
    <row r="84" spans="1:13" x14ac:dyDescent="0.25">
      <c r="A84" s="37">
        <v>1845</v>
      </c>
      <c r="B84" s="37" t="s">
        <v>103</v>
      </c>
      <c r="C84" s="38">
        <v>12046121</v>
      </c>
      <c r="D84" s="38">
        <v>1819</v>
      </c>
      <c r="E84" s="38">
        <f t="shared" si="9"/>
        <v>6622.3864760857614</v>
      </c>
      <c r="F84" s="39">
        <f t="shared" si="10"/>
        <v>0.92704507861903651</v>
      </c>
      <c r="G84" s="38">
        <f t="shared" si="11"/>
        <v>333.54024022177038</v>
      </c>
      <c r="H84" s="40">
        <f t="shared" si="12"/>
        <v>0</v>
      </c>
      <c r="I84" s="38">
        <f t="shared" si="13"/>
        <v>333.54024022177038</v>
      </c>
      <c r="J84" s="38">
        <f t="shared" si="14"/>
        <v>-48.882249008798041</v>
      </c>
      <c r="K84" s="38">
        <f t="shared" si="15"/>
        <v>284.65799121297232</v>
      </c>
      <c r="L84" s="38">
        <f t="shared" si="16"/>
        <v>606709.69696340035</v>
      </c>
      <c r="M84" s="38">
        <f t="shared" si="17"/>
        <v>517792.88601639663</v>
      </c>
    </row>
    <row r="85" spans="1:13" x14ac:dyDescent="0.25">
      <c r="A85" s="37">
        <v>1848</v>
      </c>
      <c r="B85" s="37" t="s">
        <v>104</v>
      </c>
      <c r="C85" s="38">
        <v>17547256</v>
      </c>
      <c r="D85" s="38">
        <v>2679</v>
      </c>
      <c r="E85" s="38">
        <f t="shared" si="9"/>
        <v>6549.9275849197466</v>
      </c>
      <c r="F85" s="39">
        <f t="shared" si="10"/>
        <v>0.91690180795668308</v>
      </c>
      <c r="G85" s="38">
        <f t="shared" si="11"/>
        <v>379.91393056801985</v>
      </c>
      <c r="H85" s="40">
        <f t="shared" si="12"/>
        <v>0</v>
      </c>
      <c r="I85" s="38">
        <f t="shared" si="13"/>
        <v>379.91393056801985</v>
      </c>
      <c r="J85" s="38">
        <f t="shared" si="14"/>
        <v>-48.882249008798041</v>
      </c>
      <c r="K85" s="38">
        <f t="shared" si="15"/>
        <v>331.03168155922179</v>
      </c>
      <c r="L85" s="38">
        <f t="shared" si="16"/>
        <v>1017789.4199917251</v>
      </c>
      <c r="M85" s="38">
        <f t="shared" si="17"/>
        <v>886833.87489715521</v>
      </c>
    </row>
    <row r="86" spans="1:13" x14ac:dyDescent="0.25">
      <c r="A86" s="37">
        <v>1851</v>
      </c>
      <c r="B86" s="37" t="s">
        <v>105</v>
      </c>
      <c r="C86" s="38">
        <v>12126393</v>
      </c>
      <c r="D86" s="38">
        <v>1964</v>
      </c>
      <c r="E86" s="38">
        <f t="shared" si="9"/>
        <v>6174.3345213849288</v>
      </c>
      <c r="F86" s="39">
        <f t="shared" si="10"/>
        <v>0.86432382834604538</v>
      </c>
      <c r="G86" s="38">
        <f t="shared" si="11"/>
        <v>620.29349123030318</v>
      </c>
      <c r="H86" s="40">
        <f t="shared" si="12"/>
        <v>89.198994466442301</v>
      </c>
      <c r="I86" s="38">
        <f t="shared" si="13"/>
        <v>709.49248569674546</v>
      </c>
      <c r="J86" s="38">
        <f t="shared" si="14"/>
        <v>-48.882249008798041</v>
      </c>
      <c r="K86" s="38">
        <f t="shared" si="15"/>
        <v>660.61023668794746</v>
      </c>
      <c r="L86" s="38">
        <f t="shared" si="16"/>
        <v>1393443.241908408</v>
      </c>
      <c r="M86" s="38">
        <f t="shared" si="17"/>
        <v>1297438.5048551287</v>
      </c>
    </row>
    <row r="87" spans="1:13" x14ac:dyDescent="0.25">
      <c r="A87" s="37">
        <v>1853</v>
      </c>
      <c r="B87" s="37" t="s">
        <v>106</v>
      </c>
      <c r="C87" s="38">
        <v>8631886</v>
      </c>
      <c r="D87" s="38">
        <v>1397</v>
      </c>
      <c r="E87" s="38">
        <f t="shared" si="9"/>
        <v>6178.8732999284184</v>
      </c>
      <c r="F87" s="39">
        <f t="shared" si="10"/>
        <v>0.86495919632507812</v>
      </c>
      <c r="G87" s="38">
        <f t="shared" si="11"/>
        <v>617.38867296246985</v>
      </c>
      <c r="H87" s="40">
        <f t="shared" si="12"/>
        <v>87.610421976220948</v>
      </c>
      <c r="I87" s="38">
        <f t="shared" si="13"/>
        <v>704.99909493869086</v>
      </c>
      <c r="J87" s="38">
        <f t="shared" si="14"/>
        <v>-48.882249008798041</v>
      </c>
      <c r="K87" s="38">
        <f t="shared" si="15"/>
        <v>656.11684592989286</v>
      </c>
      <c r="L87" s="38">
        <f t="shared" si="16"/>
        <v>984883.73562935111</v>
      </c>
      <c r="M87" s="38">
        <f t="shared" si="17"/>
        <v>916595.23376406031</v>
      </c>
    </row>
    <row r="88" spans="1:13" x14ac:dyDescent="0.25">
      <c r="A88" s="37">
        <v>1856</v>
      </c>
      <c r="B88" s="37" t="s">
        <v>107</v>
      </c>
      <c r="C88" s="38">
        <v>2705869</v>
      </c>
      <c r="D88" s="38">
        <v>471</v>
      </c>
      <c r="E88" s="38">
        <f t="shared" si="9"/>
        <v>5744.9447983014861</v>
      </c>
      <c r="F88" s="39">
        <f t="shared" si="10"/>
        <v>0.80421503961383345</v>
      </c>
      <c r="G88" s="38">
        <f t="shared" si="11"/>
        <v>895.10291400370659</v>
      </c>
      <c r="H88" s="40">
        <f t="shared" si="12"/>
        <v>239.48539754564726</v>
      </c>
      <c r="I88" s="38">
        <f t="shared" si="13"/>
        <v>1134.5883115493539</v>
      </c>
      <c r="J88" s="38">
        <f t="shared" si="14"/>
        <v>-48.882249008798041</v>
      </c>
      <c r="K88" s="38">
        <f t="shared" si="15"/>
        <v>1085.7060625405559</v>
      </c>
      <c r="L88" s="38">
        <f t="shared" si="16"/>
        <v>534391.09473974572</v>
      </c>
      <c r="M88" s="38">
        <f t="shared" si="17"/>
        <v>511367.55545660184</v>
      </c>
    </row>
    <row r="89" spans="1:13" x14ac:dyDescent="0.25">
      <c r="A89" s="37">
        <v>1857</v>
      </c>
      <c r="B89" s="37" t="s">
        <v>108</v>
      </c>
      <c r="C89" s="38">
        <v>5419221</v>
      </c>
      <c r="D89" s="38">
        <v>656</v>
      </c>
      <c r="E89" s="38">
        <f t="shared" si="9"/>
        <v>8261.0076219512193</v>
      </c>
      <c r="F89" s="39">
        <f t="shared" si="10"/>
        <v>1.1564300102416811</v>
      </c>
      <c r="G89" s="38">
        <f t="shared" si="11"/>
        <v>-715.17729313212271</v>
      </c>
      <c r="H89" s="40">
        <f t="shared" si="12"/>
        <v>0</v>
      </c>
      <c r="I89" s="38">
        <f t="shared" si="13"/>
        <v>-715.17729313212271</v>
      </c>
      <c r="J89" s="38">
        <f t="shared" si="14"/>
        <v>-48.882249008798041</v>
      </c>
      <c r="K89" s="38">
        <f t="shared" si="15"/>
        <v>-764.05954214092071</v>
      </c>
      <c r="L89" s="38">
        <f t="shared" si="16"/>
        <v>-469156.3042946725</v>
      </c>
      <c r="M89" s="38">
        <f t="shared" si="17"/>
        <v>-501223.05964444397</v>
      </c>
    </row>
    <row r="90" spans="1:13" x14ac:dyDescent="0.25">
      <c r="A90" s="37">
        <v>1859</v>
      </c>
      <c r="B90" s="37" t="s">
        <v>109</v>
      </c>
      <c r="C90" s="38">
        <v>9274694</v>
      </c>
      <c r="D90" s="38">
        <v>1235</v>
      </c>
      <c r="E90" s="38">
        <f t="shared" si="9"/>
        <v>7509.8736842105263</v>
      </c>
      <c r="F90" s="39">
        <f t="shared" si="10"/>
        <v>1.0512813568248507</v>
      </c>
      <c r="G90" s="38">
        <f t="shared" si="11"/>
        <v>-234.45157297807921</v>
      </c>
      <c r="H90" s="40">
        <f t="shared" si="12"/>
        <v>0</v>
      </c>
      <c r="I90" s="38">
        <f t="shared" si="13"/>
        <v>-234.45157297807921</v>
      </c>
      <c r="J90" s="38">
        <f t="shared" si="14"/>
        <v>-48.882249008798041</v>
      </c>
      <c r="K90" s="38">
        <f t="shared" si="15"/>
        <v>-283.33382198687724</v>
      </c>
      <c r="L90" s="38">
        <f t="shared" si="16"/>
        <v>-289547.69262792781</v>
      </c>
      <c r="M90" s="38">
        <f t="shared" si="17"/>
        <v>-349917.27015379339</v>
      </c>
    </row>
    <row r="91" spans="1:13" x14ac:dyDescent="0.25">
      <c r="A91" s="37">
        <v>1860</v>
      </c>
      <c r="B91" s="37" t="s">
        <v>110</v>
      </c>
      <c r="C91" s="38">
        <v>74268861</v>
      </c>
      <c r="D91" s="38">
        <v>11606</v>
      </c>
      <c r="E91" s="38">
        <f t="shared" si="9"/>
        <v>6399.1780975357569</v>
      </c>
      <c r="F91" s="39">
        <f t="shared" si="10"/>
        <v>0.89579890632321157</v>
      </c>
      <c r="G91" s="38">
        <f t="shared" si="11"/>
        <v>476.39360249377324</v>
      </c>
      <c r="H91" s="40">
        <f t="shared" si="12"/>
        <v>10.50374281365248</v>
      </c>
      <c r="I91" s="38">
        <f t="shared" si="13"/>
        <v>486.89734530742572</v>
      </c>
      <c r="J91" s="38">
        <f t="shared" si="14"/>
        <v>-48.882249008798041</v>
      </c>
      <c r="K91" s="38">
        <f t="shared" si="15"/>
        <v>438.01509629862767</v>
      </c>
      <c r="L91" s="38">
        <f t="shared" si="16"/>
        <v>5650930.5896379827</v>
      </c>
      <c r="M91" s="38">
        <f t="shared" si="17"/>
        <v>5083603.2076418726</v>
      </c>
    </row>
    <row r="92" spans="1:13" x14ac:dyDescent="0.25">
      <c r="A92" s="37">
        <v>1865</v>
      </c>
      <c r="B92" s="37" t="s">
        <v>111</v>
      </c>
      <c r="C92" s="38">
        <v>56630324</v>
      </c>
      <c r="D92" s="38">
        <v>9905</v>
      </c>
      <c r="E92" s="38">
        <f t="shared" si="9"/>
        <v>5717.3471983846539</v>
      </c>
      <c r="F92" s="39">
        <f t="shared" si="10"/>
        <v>0.80035174663372965</v>
      </c>
      <c r="G92" s="38">
        <f t="shared" si="11"/>
        <v>912.76537795047921</v>
      </c>
      <c r="H92" s="40">
        <f t="shared" si="12"/>
        <v>249.14455751653853</v>
      </c>
      <c r="I92" s="38">
        <f t="shared" si="13"/>
        <v>1161.9099354670177</v>
      </c>
      <c r="J92" s="38">
        <f t="shared" si="14"/>
        <v>-48.882249008798041</v>
      </c>
      <c r="K92" s="38">
        <f t="shared" si="15"/>
        <v>1113.0276864582197</v>
      </c>
      <c r="L92" s="38">
        <f t="shared" si="16"/>
        <v>11508717.910800811</v>
      </c>
      <c r="M92" s="38">
        <f t="shared" si="17"/>
        <v>11024539.234368667</v>
      </c>
    </row>
    <row r="93" spans="1:13" x14ac:dyDescent="0.25">
      <c r="A93" s="37">
        <v>1866</v>
      </c>
      <c r="B93" s="37" t="s">
        <v>112</v>
      </c>
      <c r="C93" s="38">
        <v>59200366</v>
      </c>
      <c r="D93" s="38">
        <v>8374</v>
      </c>
      <c r="E93" s="38">
        <f t="shared" si="9"/>
        <v>7069.5445426319557</v>
      </c>
      <c r="F93" s="39">
        <f t="shared" si="10"/>
        <v>0.98964119656736094</v>
      </c>
      <c r="G93" s="38">
        <f t="shared" si="11"/>
        <v>47.359077632206031</v>
      </c>
      <c r="H93" s="40">
        <f t="shared" si="12"/>
        <v>0</v>
      </c>
      <c r="I93" s="38">
        <f t="shared" si="13"/>
        <v>47.359077632206031</v>
      </c>
      <c r="J93" s="38">
        <f t="shared" si="14"/>
        <v>-48.882249008798041</v>
      </c>
      <c r="K93" s="38">
        <f t="shared" si="15"/>
        <v>-1.5231713765920105</v>
      </c>
      <c r="L93" s="38">
        <f t="shared" si="16"/>
        <v>396584.91609209328</v>
      </c>
      <c r="M93" s="38">
        <f t="shared" si="17"/>
        <v>-12755.037107581496</v>
      </c>
    </row>
    <row r="94" spans="1:13" x14ac:dyDescent="0.25">
      <c r="A94" s="37">
        <v>1867</v>
      </c>
      <c r="B94" s="37" t="s">
        <v>113</v>
      </c>
      <c r="C94" s="38">
        <v>14591687</v>
      </c>
      <c r="D94" s="38">
        <v>2609</v>
      </c>
      <c r="E94" s="38">
        <f t="shared" si="9"/>
        <v>5592.8275201226525</v>
      </c>
      <c r="F94" s="39">
        <f t="shared" si="10"/>
        <v>0.78292066565697527</v>
      </c>
      <c r="G94" s="38">
        <f t="shared" si="11"/>
        <v>992.45797203816005</v>
      </c>
      <c r="H94" s="40">
        <f t="shared" si="12"/>
        <v>292.72644490823905</v>
      </c>
      <c r="I94" s="38">
        <f t="shared" si="13"/>
        <v>1285.1844169463991</v>
      </c>
      <c r="J94" s="38">
        <f t="shared" si="14"/>
        <v>-48.882249008798041</v>
      </c>
      <c r="K94" s="38">
        <f t="shared" si="15"/>
        <v>1236.3021679376011</v>
      </c>
      <c r="L94" s="38">
        <f t="shared" si="16"/>
        <v>3353046.1438131551</v>
      </c>
      <c r="M94" s="38">
        <f t="shared" si="17"/>
        <v>3225512.3561492013</v>
      </c>
    </row>
    <row r="95" spans="1:13" x14ac:dyDescent="0.25">
      <c r="A95" s="37">
        <v>1868</v>
      </c>
      <c r="B95" s="37" t="s">
        <v>114</v>
      </c>
      <c r="C95" s="38">
        <v>34535202</v>
      </c>
      <c r="D95" s="38">
        <v>4613</v>
      </c>
      <c r="E95" s="38">
        <f t="shared" si="9"/>
        <v>7486.4951224799479</v>
      </c>
      <c r="F95" s="39">
        <f t="shared" si="10"/>
        <v>1.0480086724721951</v>
      </c>
      <c r="G95" s="38">
        <f t="shared" si="11"/>
        <v>-219.48929347050901</v>
      </c>
      <c r="H95" s="40">
        <f t="shared" si="12"/>
        <v>0</v>
      </c>
      <c r="I95" s="38">
        <f t="shared" si="13"/>
        <v>-219.48929347050901</v>
      </c>
      <c r="J95" s="38">
        <f t="shared" si="14"/>
        <v>-48.882249008798041</v>
      </c>
      <c r="K95" s="38">
        <f t="shared" si="15"/>
        <v>-268.37154247930704</v>
      </c>
      <c r="L95" s="38">
        <f t="shared" si="16"/>
        <v>-1012504.1107794581</v>
      </c>
      <c r="M95" s="38">
        <f t="shared" si="17"/>
        <v>-1237997.9254570433</v>
      </c>
    </row>
    <row r="96" spans="1:13" x14ac:dyDescent="0.25">
      <c r="A96" s="37">
        <v>1870</v>
      </c>
      <c r="B96" s="37" t="s">
        <v>115</v>
      </c>
      <c r="C96" s="38">
        <v>75697981</v>
      </c>
      <c r="D96" s="38">
        <v>10748</v>
      </c>
      <c r="E96" s="38">
        <f t="shared" si="9"/>
        <v>7042.9829735764797</v>
      </c>
      <c r="F96" s="39">
        <f t="shared" si="10"/>
        <v>0.98592293397996922</v>
      </c>
      <c r="G96" s="38">
        <f t="shared" si="11"/>
        <v>64.358481827710634</v>
      </c>
      <c r="H96" s="40">
        <f t="shared" si="12"/>
        <v>0</v>
      </c>
      <c r="I96" s="38">
        <f t="shared" si="13"/>
        <v>64.358481827710634</v>
      </c>
      <c r="J96" s="38">
        <f t="shared" si="14"/>
        <v>-48.882249008798041</v>
      </c>
      <c r="K96" s="38">
        <f t="shared" si="15"/>
        <v>15.476232818912592</v>
      </c>
      <c r="L96" s="38">
        <f t="shared" si="16"/>
        <v>691724.96268423391</v>
      </c>
      <c r="M96" s="38">
        <f t="shared" si="17"/>
        <v>166338.55033767255</v>
      </c>
    </row>
    <row r="97" spans="1:13" x14ac:dyDescent="0.25">
      <c r="A97" s="37">
        <v>1871</v>
      </c>
      <c r="B97" s="37" t="s">
        <v>116</v>
      </c>
      <c r="C97" s="38">
        <v>32477498</v>
      </c>
      <c r="D97" s="38">
        <v>4525</v>
      </c>
      <c r="E97" s="38">
        <f t="shared" si="9"/>
        <v>7177.3476243093919</v>
      </c>
      <c r="F97" s="39">
        <f t="shared" si="10"/>
        <v>1.0047321787517929</v>
      </c>
      <c r="G97" s="38">
        <f t="shared" si="11"/>
        <v>-21.634894641353167</v>
      </c>
      <c r="H97" s="40">
        <f t="shared" si="12"/>
        <v>0</v>
      </c>
      <c r="I97" s="38">
        <f t="shared" si="13"/>
        <v>-21.634894641353167</v>
      </c>
      <c r="J97" s="38">
        <f t="shared" si="14"/>
        <v>-48.882249008798041</v>
      </c>
      <c r="K97" s="38">
        <f t="shared" si="15"/>
        <v>-70.517143650151212</v>
      </c>
      <c r="L97" s="38">
        <f t="shared" si="16"/>
        <v>-97897.898252123079</v>
      </c>
      <c r="M97" s="38">
        <f t="shared" si="17"/>
        <v>-319090.07501693425</v>
      </c>
    </row>
    <row r="98" spans="1:13" x14ac:dyDescent="0.25">
      <c r="A98" s="37">
        <v>1874</v>
      </c>
      <c r="B98" s="37" t="s">
        <v>117</v>
      </c>
      <c r="C98" s="38">
        <v>7186176</v>
      </c>
      <c r="D98" s="38">
        <v>976</v>
      </c>
      <c r="E98" s="38">
        <f t="shared" si="9"/>
        <v>7362.8852459016398</v>
      </c>
      <c r="F98" s="39">
        <f t="shared" si="10"/>
        <v>1.0307049515002413</v>
      </c>
      <c r="G98" s="38">
        <f t="shared" si="11"/>
        <v>-140.37897246039182</v>
      </c>
      <c r="H98" s="40">
        <f t="shared" si="12"/>
        <v>0</v>
      </c>
      <c r="I98" s="38">
        <f t="shared" si="13"/>
        <v>-140.37897246039182</v>
      </c>
      <c r="J98" s="38">
        <f t="shared" si="14"/>
        <v>-48.882249008798041</v>
      </c>
      <c r="K98" s="38">
        <f t="shared" si="15"/>
        <v>-189.26122146918988</v>
      </c>
      <c r="L98" s="38">
        <f t="shared" si="16"/>
        <v>-137009.8771213424</v>
      </c>
      <c r="M98" s="38">
        <f t="shared" si="17"/>
        <v>-184718.95215392933</v>
      </c>
    </row>
    <row r="99" spans="1:13" x14ac:dyDescent="0.25">
      <c r="A99" s="37">
        <v>1875</v>
      </c>
      <c r="B99" s="37" t="s">
        <v>118</v>
      </c>
      <c r="C99" s="38">
        <v>18015386</v>
      </c>
      <c r="D99" s="38">
        <v>2808</v>
      </c>
      <c r="E99" s="38">
        <f t="shared" si="9"/>
        <v>6415.7357549857552</v>
      </c>
      <c r="F99" s="39">
        <f t="shared" si="10"/>
        <v>0.89811675577339245</v>
      </c>
      <c r="G99" s="38">
        <f t="shared" si="11"/>
        <v>465.79670172577431</v>
      </c>
      <c r="H99" s="40">
        <f t="shared" si="12"/>
        <v>4.7085627061530886</v>
      </c>
      <c r="I99" s="38">
        <f t="shared" si="13"/>
        <v>470.5052644319274</v>
      </c>
      <c r="J99" s="38">
        <f t="shared" si="14"/>
        <v>-48.882249008798041</v>
      </c>
      <c r="K99" s="38">
        <f t="shared" si="15"/>
        <v>421.62301542312935</v>
      </c>
      <c r="L99" s="38">
        <f t="shared" si="16"/>
        <v>1321178.7825248521</v>
      </c>
      <c r="M99" s="38">
        <f t="shared" si="17"/>
        <v>1183917.4273081473</v>
      </c>
    </row>
    <row r="100" spans="1:13" x14ac:dyDescent="0.25">
      <c r="A100" s="37">
        <v>3101</v>
      </c>
      <c r="B100" s="37" t="s">
        <v>119</v>
      </c>
      <c r="C100" s="38">
        <v>189104048</v>
      </c>
      <c r="D100" s="38">
        <v>32082</v>
      </c>
      <c r="E100" s="38">
        <f t="shared" si="9"/>
        <v>5894.3971074122564</v>
      </c>
      <c r="F100" s="39">
        <f t="shared" si="10"/>
        <v>0.82513635372766658</v>
      </c>
      <c r="G100" s="38">
        <f t="shared" si="11"/>
        <v>799.45343617281355</v>
      </c>
      <c r="H100" s="40">
        <f t="shared" si="12"/>
        <v>187.17708935687764</v>
      </c>
      <c r="I100" s="38">
        <f t="shared" si="13"/>
        <v>986.63052552969123</v>
      </c>
      <c r="J100" s="38">
        <f t="shared" si="14"/>
        <v>-48.882249008798041</v>
      </c>
      <c r="K100" s="38">
        <f t="shared" si="15"/>
        <v>937.74827652089323</v>
      </c>
      <c r="L100" s="38">
        <f t="shared" si="16"/>
        <v>31653080.520043556</v>
      </c>
      <c r="M100" s="38">
        <f t="shared" si="17"/>
        <v>30084840.207343295</v>
      </c>
    </row>
    <row r="101" spans="1:13" x14ac:dyDescent="0.25">
      <c r="A101" s="37">
        <v>3103</v>
      </c>
      <c r="B101" s="37" t="s">
        <v>120</v>
      </c>
      <c r="C101" s="38">
        <v>330448311</v>
      </c>
      <c r="D101" s="38">
        <v>53207</v>
      </c>
      <c r="E101" s="38">
        <f t="shared" si="9"/>
        <v>6210.6172308154946</v>
      </c>
      <c r="F101" s="39">
        <f t="shared" si="10"/>
        <v>0.86940291989982788</v>
      </c>
      <c r="G101" s="38">
        <f t="shared" si="11"/>
        <v>597.07255719474108</v>
      </c>
      <c r="H101" s="40">
        <f t="shared" si="12"/>
        <v>76.50004616574428</v>
      </c>
      <c r="I101" s="38">
        <f t="shared" si="13"/>
        <v>673.57260336048535</v>
      </c>
      <c r="J101" s="38">
        <f t="shared" si="14"/>
        <v>-48.882249008798041</v>
      </c>
      <c r="K101" s="38">
        <f t="shared" si="15"/>
        <v>624.69035435168735</v>
      </c>
      <c r="L101" s="38">
        <f t="shared" si="16"/>
        <v>35838777.50700134</v>
      </c>
      <c r="M101" s="38">
        <f t="shared" si="17"/>
        <v>33237899.683990229</v>
      </c>
    </row>
    <row r="102" spans="1:13" x14ac:dyDescent="0.25">
      <c r="A102" s="37">
        <v>3105</v>
      </c>
      <c r="B102" s="37" t="s">
        <v>121</v>
      </c>
      <c r="C102" s="38">
        <v>344351257</v>
      </c>
      <c r="D102" s="38">
        <v>60614</v>
      </c>
      <c r="E102" s="38">
        <f t="shared" si="9"/>
        <v>5681.0515227505193</v>
      </c>
      <c r="F102" s="39">
        <f t="shared" si="10"/>
        <v>0.79527083998575876</v>
      </c>
      <c r="G102" s="38">
        <f t="shared" si="11"/>
        <v>935.99461035632532</v>
      </c>
      <c r="H102" s="40">
        <f t="shared" si="12"/>
        <v>261.84804398848564</v>
      </c>
      <c r="I102" s="38">
        <f t="shared" si="13"/>
        <v>1197.8426543448109</v>
      </c>
      <c r="J102" s="38">
        <f t="shared" si="14"/>
        <v>-48.882249008798041</v>
      </c>
      <c r="K102" s="38">
        <f t="shared" si="15"/>
        <v>1148.9604053360129</v>
      </c>
      <c r="L102" s="38">
        <f t="shared" si="16"/>
        <v>72606034.650456369</v>
      </c>
      <c r="M102" s="38">
        <f t="shared" si="17"/>
        <v>69643086.009037077</v>
      </c>
    </row>
    <row r="103" spans="1:13" x14ac:dyDescent="0.25">
      <c r="A103" s="37">
        <v>3107</v>
      </c>
      <c r="B103" s="37" t="s">
        <v>122</v>
      </c>
      <c r="C103" s="38">
        <v>515220696</v>
      </c>
      <c r="D103" s="38">
        <v>86243</v>
      </c>
      <c r="E103" s="38">
        <f t="shared" si="9"/>
        <v>5974.0581380517842</v>
      </c>
      <c r="F103" s="39">
        <f t="shared" si="10"/>
        <v>0.83628782709437111</v>
      </c>
      <c r="G103" s="38">
        <f t="shared" si="11"/>
        <v>748.47037656351574</v>
      </c>
      <c r="H103" s="40">
        <f t="shared" si="12"/>
        <v>159.29572863304293</v>
      </c>
      <c r="I103" s="38">
        <f t="shared" si="13"/>
        <v>907.76610519655867</v>
      </c>
      <c r="J103" s="38">
        <f t="shared" si="14"/>
        <v>-48.882249008798041</v>
      </c>
      <c r="K103" s="38">
        <f t="shared" si="15"/>
        <v>858.88385618776067</v>
      </c>
      <c r="L103" s="38">
        <f t="shared" si="16"/>
        <v>78288472.210466802</v>
      </c>
      <c r="M103" s="38">
        <f t="shared" si="17"/>
        <v>74072720.409201041</v>
      </c>
    </row>
    <row r="104" spans="1:13" x14ac:dyDescent="0.25">
      <c r="A104" s="37">
        <v>3110</v>
      </c>
      <c r="B104" s="37" t="s">
        <v>123</v>
      </c>
      <c r="C104" s="38">
        <v>30465874</v>
      </c>
      <c r="D104" s="38">
        <v>4714</v>
      </c>
      <c r="E104" s="38">
        <f t="shared" si="9"/>
        <v>6462.8498090793382</v>
      </c>
      <c r="F104" s="39">
        <f t="shared" si="10"/>
        <v>0.90471208996884744</v>
      </c>
      <c r="G104" s="38">
        <f t="shared" si="11"/>
        <v>435.64370710588122</v>
      </c>
      <c r="H104" s="40">
        <f t="shared" si="12"/>
        <v>0</v>
      </c>
      <c r="I104" s="38">
        <f t="shared" si="13"/>
        <v>435.64370710588122</v>
      </c>
      <c r="J104" s="38">
        <f t="shared" si="14"/>
        <v>-48.882249008798041</v>
      </c>
      <c r="K104" s="38">
        <f t="shared" si="15"/>
        <v>386.76145809708316</v>
      </c>
      <c r="L104" s="38">
        <f t="shared" si="16"/>
        <v>2053624.4352971241</v>
      </c>
      <c r="M104" s="38">
        <f t="shared" si="17"/>
        <v>1823193.5134696499</v>
      </c>
    </row>
    <row r="105" spans="1:13" x14ac:dyDescent="0.25">
      <c r="A105" s="37">
        <v>3112</v>
      </c>
      <c r="B105" s="37" t="s">
        <v>124</v>
      </c>
      <c r="C105" s="38">
        <v>50363033</v>
      </c>
      <c r="D105" s="38">
        <v>7892</v>
      </c>
      <c r="E105" s="38">
        <f t="shared" si="9"/>
        <v>6381.5297769893559</v>
      </c>
      <c r="F105" s="39">
        <f t="shared" si="10"/>
        <v>0.89332837870186044</v>
      </c>
      <c r="G105" s="38">
        <f t="shared" si="11"/>
        <v>487.68852764346985</v>
      </c>
      <c r="H105" s="40">
        <f t="shared" si="12"/>
        <v>16.680655004892831</v>
      </c>
      <c r="I105" s="38">
        <f t="shared" si="13"/>
        <v>504.36918264836271</v>
      </c>
      <c r="J105" s="38">
        <f t="shared" si="14"/>
        <v>-48.882249008798041</v>
      </c>
      <c r="K105" s="38">
        <f t="shared" si="15"/>
        <v>455.48693363956465</v>
      </c>
      <c r="L105" s="38">
        <f t="shared" si="16"/>
        <v>3980481.5894608786</v>
      </c>
      <c r="M105" s="38">
        <f t="shared" si="17"/>
        <v>3594702.8802834442</v>
      </c>
    </row>
    <row r="106" spans="1:13" x14ac:dyDescent="0.25">
      <c r="A106" s="37">
        <v>3114</v>
      </c>
      <c r="B106" s="37" t="s">
        <v>125</v>
      </c>
      <c r="C106" s="38">
        <v>38090532</v>
      </c>
      <c r="D106" s="38">
        <v>6229</v>
      </c>
      <c r="E106" s="38">
        <f t="shared" si="9"/>
        <v>6115.0316262642482</v>
      </c>
      <c r="F106" s="39">
        <f t="shared" si="10"/>
        <v>0.85602222026744501</v>
      </c>
      <c r="G106" s="38">
        <f t="shared" si="11"/>
        <v>658.24734410753888</v>
      </c>
      <c r="H106" s="40">
        <f t="shared" si="12"/>
        <v>109.95500775868054</v>
      </c>
      <c r="I106" s="38">
        <f t="shared" si="13"/>
        <v>768.20235186621937</v>
      </c>
      <c r="J106" s="38">
        <f t="shared" si="14"/>
        <v>-48.882249008798041</v>
      </c>
      <c r="K106" s="38">
        <f t="shared" si="15"/>
        <v>719.32010285742138</v>
      </c>
      <c r="L106" s="38">
        <f t="shared" si="16"/>
        <v>4785132.4497746807</v>
      </c>
      <c r="M106" s="38">
        <f t="shared" si="17"/>
        <v>4480644.9206988774</v>
      </c>
    </row>
    <row r="107" spans="1:13" x14ac:dyDescent="0.25">
      <c r="A107" s="37">
        <v>3116</v>
      </c>
      <c r="B107" s="37" t="s">
        <v>126</v>
      </c>
      <c r="C107" s="38">
        <v>23501631</v>
      </c>
      <c r="D107" s="38">
        <v>3940</v>
      </c>
      <c r="E107" s="38">
        <f t="shared" si="9"/>
        <v>5964.8809644670055</v>
      </c>
      <c r="F107" s="39">
        <f t="shared" si="10"/>
        <v>0.83500314616580795</v>
      </c>
      <c r="G107" s="38">
        <f t="shared" si="11"/>
        <v>754.34376765777415</v>
      </c>
      <c r="H107" s="40">
        <f t="shared" si="12"/>
        <v>162.50773938771547</v>
      </c>
      <c r="I107" s="38">
        <f t="shared" si="13"/>
        <v>916.8515070454896</v>
      </c>
      <c r="J107" s="38">
        <f t="shared" si="14"/>
        <v>-48.882249008798041</v>
      </c>
      <c r="K107" s="38">
        <f t="shared" si="15"/>
        <v>867.9692580366916</v>
      </c>
      <c r="L107" s="38">
        <f t="shared" si="16"/>
        <v>3612394.937759229</v>
      </c>
      <c r="M107" s="38">
        <f t="shared" si="17"/>
        <v>3419798.8766645649</v>
      </c>
    </row>
    <row r="108" spans="1:13" x14ac:dyDescent="0.25">
      <c r="A108" s="37">
        <v>3118</v>
      </c>
      <c r="B108" s="37" t="s">
        <v>127</v>
      </c>
      <c r="C108" s="38">
        <v>278836492</v>
      </c>
      <c r="D108" s="38">
        <v>47943</v>
      </c>
      <c r="E108" s="38">
        <f t="shared" si="9"/>
        <v>5816.0000834324092</v>
      </c>
      <c r="F108" s="39">
        <f t="shared" si="10"/>
        <v>0.81416182430064754</v>
      </c>
      <c r="G108" s="38">
        <f t="shared" si="11"/>
        <v>849.62753151991581</v>
      </c>
      <c r="H108" s="40">
        <f t="shared" si="12"/>
        <v>214.61604774982419</v>
      </c>
      <c r="I108" s="38">
        <f t="shared" si="13"/>
        <v>1064.2435792697399</v>
      </c>
      <c r="J108" s="38">
        <f t="shared" si="14"/>
        <v>-48.882249008798041</v>
      </c>
      <c r="K108" s="38">
        <f t="shared" si="15"/>
        <v>1015.3613302609419</v>
      </c>
      <c r="L108" s="38">
        <f t="shared" si="16"/>
        <v>51023029.920929141</v>
      </c>
      <c r="M108" s="38">
        <f t="shared" si="17"/>
        <v>48679468.256700337</v>
      </c>
    </row>
    <row r="109" spans="1:13" x14ac:dyDescent="0.25">
      <c r="A109" s="37">
        <v>3120</v>
      </c>
      <c r="B109" s="37" t="s">
        <v>128</v>
      </c>
      <c r="C109" s="38">
        <v>47898004</v>
      </c>
      <c r="D109" s="38">
        <v>8583</v>
      </c>
      <c r="E109" s="38">
        <f t="shared" si="9"/>
        <v>5580.5667016194802</v>
      </c>
      <c r="F109" s="39">
        <f t="shared" si="10"/>
        <v>0.78120431589480843</v>
      </c>
      <c r="G109" s="38">
        <f t="shared" si="11"/>
        <v>1000.3048958801903</v>
      </c>
      <c r="H109" s="40">
        <f t="shared" si="12"/>
        <v>297.0177313843493</v>
      </c>
      <c r="I109" s="38">
        <f t="shared" si="13"/>
        <v>1297.3226272645397</v>
      </c>
      <c r="J109" s="38">
        <f t="shared" si="14"/>
        <v>-48.882249008798041</v>
      </c>
      <c r="K109" s="38">
        <f t="shared" si="15"/>
        <v>1248.4403782557417</v>
      </c>
      <c r="L109" s="38">
        <f t="shared" si="16"/>
        <v>11134920.109811544</v>
      </c>
      <c r="M109" s="38">
        <f t="shared" si="17"/>
        <v>10715363.766569031</v>
      </c>
    </row>
    <row r="110" spans="1:13" x14ac:dyDescent="0.25">
      <c r="A110" s="37">
        <v>3122</v>
      </c>
      <c r="B110" s="37" t="s">
        <v>129</v>
      </c>
      <c r="C110" s="38">
        <v>19711823</v>
      </c>
      <c r="D110" s="38">
        <v>3647</v>
      </c>
      <c r="E110" s="38">
        <f t="shared" si="9"/>
        <v>5404.9418700301621</v>
      </c>
      <c r="F110" s="39">
        <f t="shared" si="10"/>
        <v>0.75661920048420694</v>
      </c>
      <c r="G110" s="38">
        <f t="shared" si="11"/>
        <v>1112.7047880973539</v>
      </c>
      <c r="H110" s="40">
        <f t="shared" si="12"/>
        <v>358.48642244061062</v>
      </c>
      <c r="I110" s="38">
        <f t="shared" si="13"/>
        <v>1471.1912105379645</v>
      </c>
      <c r="J110" s="38">
        <f t="shared" si="14"/>
        <v>-48.882249008798041</v>
      </c>
      <c r="K110" s="38">
        <f t="shared" si="15"/>
        <v>1422.3089615291665</v>
      </c>
      <c r="L110" s="38">
        <f t="shared" si="16"/>
        <v>5365434.3448319566</v>
      </c>
      <c r="M110" s="38">
        <f t="shared" si="17"/>
        <v>5187160.7826968702</v>
      </c>
    </row>
    <row r="111" spans="1:13" x14ac:dyDescent="0.25">
      <c r="A111" s="37">
        <v>3124</v>
      </c>
      <c r="B111" s="37" t="s">
        <v>130</v>
      </c>
      <c r="C111" s="38">
        <v>7981252</v>
      </c>
      <c r="D111" s="38">
        <v>1354</v>
      </c>
      <c r="E111" s="38">
        <f t="shared" si="9"/>
        <v>5894.5731166912847</v>
      </c>
      <c r="F111" s="39">
        <f t="shared" si="10"/>
        <v>0.82516099266055032</v>
      </c>
      <c r="G111" s="38">
        <f t="shared" si="11"/>
        <v>799.34079023423544</v>
      </c>
      <c r="H111" s="40">
        <f t="shared" si="12"/>
        <v>187.11548610921776</v>
      </c>
      <c r="I111" s="38">
        <f t="shared" si="13"/>
        <v>986.45627634345317</v>
      </c>
      <c r="J111" s="38">
        <f t="shared" si="14"/>
        <v>-48.882249008798041</v>
      </c>
      <c r="K111" s="38">
        <f t="shared" si="15"/>
        <v>937.57402733465517</v>
      </c>
      <c r="L111" s="38">
        <f t="shared" si="16"/>
        <v>1335661.7981690357</v>
      </c>
      <c r="M111" s="38">
        <f t="shared" si="17"/>
        <v>1269475.233011123</v>
      </c>
    </row>
    <row r="112" spans="1:13" x14ac:dyDescent="0.25">
      <c r="A112" s="37">
        <v>3201</v>
      </c>
      <c r="B112" s="37" t="s">
        <v>131</v>
      </c>
      <c r="C112" s="38">
        <v>1285308658</v>
      </c>
      <c r="D112" s="38">
        <v>133228</v>
      </c>
      <c r="E112" s="38">
        <f t="shared" si="9"/>
        <v>9647.4364097637135</v>
      </c>
      <c r="F112" s="39">
        <f t="shared" si="10"/>
        <v>1.3505114020841291</v>
      </c>
      <c r="G112" s="38">
        <f t="shared" si="11"/>
        <v>-1602.4917173321192</v>
      </c>
      <c r="H112" s="40">
        <f t="shared" si="12"/>
        <v>0</v>
      </c>
      <c r="I112" s="38">
        <f t="shared" si="13"/>
        <v>-1602.4917173321192</v>
      </c>
      <c r="J112" s="38">
        <f t="shared" si="14"/>
        <v>-48.882249008798041</v>
      </c>
      <c r="K112" s="38">
        <f t="shared" si="15"/>
        <v>-1651.3739663409171</v>
      </c>
      <c r="L112" s="38">
        <f t="shared" si="16"/>
        <v>-213496766.51672357</v>
      </c>
      <c r="M112" s="38">
        <f t="shared" si="17"/>
        <v>-220009250.78766772</v>
      </c>
    </row>
    <row r="113" spans="1:13" x14ac:dyDescent="0.25">
      <c r="A113" s="37">
        <v>3203</v>
      </c>
      <c r="B113" s="37" t="s">
        <v>132</v>
      </c>
      <c r="C113" s="38">
        <v>827772089</v>
      </c>
      <c r="D113" s="38">
        <v>101509</v>
      </c>
      <c r="E113" s="38">
        <f t="shared" si="9"/>
        <v>8154.6669654907446</v>
      </c>
      <c r="F113" s="39">
        <f t="shared" si="10"/>
        <v>1.1415437479275148</v>
      </c>
      <c r="G113" s="38">
        <f t="shared" si="11"/>
        <v>-647.11927299741888</v>
      </c>
      <c r="H113" s="40">
        <f t="shared" si="12"/>
        <v>0</v>
      </c>
      <c r="I113" s="38">
        <f t="shared" si="13"/>
        <v>-647.11927299741888</v>
      </c>
      <c r="J113" s="38">
        <f t="shared" si="14"/>
        <v>-48.882249008798041</v>
      </c>
      <c r="K113" s="38">
        <f t="shared" si="15"/>
        <v>-696.00152200621687</v>
      </c>
      <c r="L113" s="38">
        <f t="shared" si="16"/>
        <v>-65688430.282694995</v>
      </c>
      <c r="M113" s="38">
        <f t="shared" si="17"/>
        <v>-70650418.497329071</v>
      </c>
    </row>
    <row r="114" spans="1:13" x14ac:dyDescent="0.25">
      <c r="A114" s="37">
        <v>3205</v>
      </c>
      <c r="B114" s="37" t="s">
        <v>133</v>
      </c>
      <c r="C114" s="38">
        <v>719809655</v>
      </c>
      <c r="D114" s="38">
        <v>96771</v>
      </c>
      <c r="E114" s="38">
        <f t="shared" si="9"/>
        <v>7438.2785648593072</v>
      </c>
      <c r="F114" s="39">
        <f t="shared" si="10"/>
        <v>1.0412590026044548</v>
      </c>
      <c r="G114" s="38">
        <f t="shared" si="11"/>
        <v>-188.63069659329892</v>
      </c>
      <c r="H114" s="40">
        <f t="shared" si="12"/>
        <v>0</v>
      </c>
      <c r="I114" s="38">
        <f t="shared" si="13"/>
        <v>-188.63069659329892</v>
      </c>
      <c r="J114" s="38">
        <f t="shared" si="14"/>
        <v>-48.882249008798041</v>
      </c>
      <c r="K114" s="38">
        <f t="shared" si="15"/>
        <v>-237.51294560209698</v>
      </c>
      <c r="L114" s="38">
        <f t="shared" si="16"/>
        <v>-18253981.140030131</v>
      </c>
      <c r="M114" s="38">
        <f t="shared" si="17"/>
        <v>-22984365.258860525</v>
      </c>
    </row>
    <row r="115" spans="1:13" x14ac:dyDescent="0.25">
      <c r="A115" s="37">
        <v>3207</v>
      </c>
      <c r="B115" s="37" t="s">
        <v>134</v>
      </c>
      <c r="C115" s="38">
        <v>505799577</v>
      </c>
      <c r="D115" s="38">
        <v>65381</v>
      </c>
      <c r="E115" s="38">
        <f t="shared" si="9"/>
        <v>7736.1860020495251</v>
      </c>
      <c r="F115" s="39">
        <f t="shared" si="10"/>
        <v>1.0829620388933361</v>
      </c>
      <c r="G115" s="38">
        <f t="shared" si="11"/>
        <v>-379.29145639503844</v>
      </c>
      <c r="H115" s="40">
        <f t="shared" si="12"/>
        <v>0</v>
      </c>
      <c r="I115" s="38">
        <f t="shared" si="13"/>
        <v>-379.29145639503844</v>
      </c>
      <c r="J115" s="38">
        <f t="shared" si="14"/>
        <v>-48.882249008798041</v>
      </c>
      <c r="K115" s="38">
        <f t="shared" si="15"/>
        <v>-428.17370540383649</v>
      </c>
      <c r="L115" s="38">
        <f t="shared" si="16"/>
        <v>-24798454.71056401</v>
      </c>
      <c r="M115" s="38">
        <f t="shared" si="17"/>
        <v>-27994425.033008233</v>
      </c>
    </row>
    <row r="116" spans="1:13" x14ac:dyDescent="0.25">
      <c r="A116" s="37">
        <v>3209</v>
      </c>
      <c r="B116" s="37" t="s">
        <v>135</v>
      </c>
      <c r="C116" s="38">
        <v>299486030</v>
      </c>
      <c r="D116" s="38">
        <v>45982</v>
      </c>
      <c r="E116" s="38">
        <f t="shared" si="9"/>
        <v>6513.114479578966</v>
      </c>
      <c r="F116" s="39">
        <f t="shared" si="10"/>
        <v>0.91174846810584642</v>
      </c>
      <c r="G116" s="38">
        <f t="shared" si="11"/>
        <v>403.47431798611944</v>
      </c>
      <c r="H116" s="40">
        <f t="shared" si="12"/>
        <v>0</v>
      </c>
      <c r="I116" s="38">
        <f t="shared" si="13"/>
        <v>403.47431798611944</v>
      </c>
      <c r="J116" s="38">
        <f t="shared" si="14"/>
        <v>-48.882249008798041</v>
      </c>
      <c r="K116" s="38">
        <f t="shared" si="15"/>
        <v>354.59206897732139</v>
      </c>
      <c r="L116" s="38">
        <f t="shared" si="16"/>
        <v>18552556.089637745</v>
      </c>
      <c r="M116" s="38">
        <f t="shared" si="17"/>
        <v>16304852.515715193</v>
      </c>
    </row>
    <row r="117" spans="1:13" x14ac:dyDescent="0.25">
      <c r="A117" s="37">
        <v>3212</v>
      </c>
      <c r="B117" s="37" t="s">
        <v>136</v>
      </c>
      <c r="C117" s="38">
        <v>148348268</v>
      </c>
      <c r="D117" s="38">
        <v>21005</v>
      </c>
      <c r="E117" s="38">
        <f t="shared" si="9"/>
        <v>7062.5216853130205</v>
      </c>
      <c r="F117" s="39">
        <f t="shared" si="10"/>
        <v>0.98865809095447155</v>
      </c>
      <c r="G117" s="38">
        <f t="shared" si="11"/>
        <v>51.853706316324534</v>
      </c>
      <c r="H117" s="40">
        <f t="shared" si="12"/>
        <v>0</v>
      </c>
      <c r="I117" s="38">
        <f t="shared" si="13"/>
        <v>51.853706316324534</v>
      </c>
      <c r="J117" s="38">
        <f t="shared" si="14"/>
        <v>-48.882249008798041</v>
      </c>
      <c r="K117" s="38">
        <f t="shared" si="15"/>
        <v>2.9714573075264923</v>
      </c>
      <c r="L117" s="38">
        <f t="shared" si="16"/>
        <v>1089187.1011743969</v>
      </c>
      <c r="M117" s="38">
        <f t="shared" si="17"/>
        <v>62415.460744593969</v>
      </c>
    </row>
    <row r="118" spans="1:13" x14ac:dyDescent="0.25">
      <c r="A118" s="37">
        <v>3214</v>
      </c>
      <c r="B118" s="37" t="s">
        <v>137</v>
      </c>
      <c r="C118" s="38">
        <v>124556876</v>
      </c>
      <c r="D118" s="38">
        <v>16429</v>
      </c>
      <c r="E118" s="38">
        <f t="shared" si="9"/>
        <v>7581.5251080406597</v>
      </c>
      <c r="F118" s="39">
        <f t="shared" si="10"/>
        <v>1.0613115929153654</v>
      </c>
      <c r="G118" s="38">
        <f t="shared" si="11"/>
        <v>-280.30848422936458</v>
      </c>
      <c r="H118" s="40">
        <f t="shared" si="12"/>
        <v>0</v>
      </c>
      <c r="I118" s="38">
        <f t="shared" si="13"/>
        <v>-280.30848422936458</v>
      </c>
      <c r="J118" s="38">
        <f t="shared" si="14"/>
        <v>-48.882249008798041</v>
      </c>
      <c r="K118" s="38">
        <f t="shared" si="15"/>
        <v>-329.19073323816264</v>
      </c>
      <c r="L118" s="38">
        <f t="shared" si="16"/>
        <v>-4605188.0874042306</v>
      </c>
      <c r="M118" s="38">
        <f t="shared" si="17"/>
        <v>-5408274.556369774</v>
      </c>
    </row>
    <row r="119" spans="1:13" x14ac:dyDescent="0.25">
      <c r="A119" s="37">
        <v>3216</v>
      </c>
      <c r="B119" s="37" t="s">
        <v>138</v>
      </c>
      <c r="C119" s="38">
        <v>132037619</v>
      </c>
      <c r="D119" s="38">
        <v>20167</v>
      </c>
      <c r="E119" s="38">
        <f t="shared" si="9"/>
        <v>6547.2117320374873</v>
      </c>
      <c r="F119" s="39">
        <f t="shared" si="10"/>
        <v>0.91652162506372703</v>
      </c>
      <c r="G119" s="38">
        <f t="shared" si="11"/>
        <v>381.65207641266579</v>
      </c>
      <c r="H119" s="40">
        <f t="shared" si="12"/>
        <v>0</v>
      </c>
      <c r="I119" s="38">
        <f t="shared" si="13"/>
        <v>381.65207641266579</v>
      </c>
      <c r="J119" s="38">
        <f t="shared" si="14"/>
        <v>-48.882249008798041</v>
      </c>
      <c r="K119" s="38">
        <f t="shared" si="15"/>
        <v>332.76982740386774</v>
      </c>
      <c r="L119" s="38">
        <f t="shared" si="16"/>
        <v>7696777.4250142314</v>
      </c>
      <c r="M119" s="38">
        <f t="shared" si="17"/>
        <v>6710969.1092538005</v>
      </c>
    </row>
    <row r="120" spans="1:13" x14ac:dyDescent="0.25">
      <c r="A120" s="37">
        <v>3218</v>
      </c>
      <c r="B120" s="37" t="s">
        <v>139</v>
      </c>
      <c r="C120" s="38">
        <v>153940353</v>
      </c>
      <c r="D120" s="38">
        <v>22725</v>
      </c>
      <c r="E120" s="38">
        <f t="shared" si="9"/>
        <v>6774.052937293729</v>
      </c>
      <c r="F120" s="39">
        <f t="shared" si="10"/>
        <v>0.94827634426053009</v>
      </c>
      <c r="G120" s="38">
        <f t="shared" si="11"/>
        <v>236.47370504867112</v>
      </c>
      <c r="H120" s="40">
        <f t="shared" si="12"/>
        <v>0</v>
      </c>
      <c r="I120" s="38">
        <f t="shared" si="13"/>
        <v>236.47370504867112</v>
      </c>
      <c r="J120" s="38">
        <f t="shared" si="14"/>
        <v>-48.882249008798041</v>
      </c>
      <c r="K120" s="38">
        <f t="shared" si="15"/>
        <v>187.59145603987309</v>
      </c>
      <c r="L120" s="38">
        <f t="shared" si="16"/>
        <v>5373864.9472310515</v>
      </c>
      <c r="M120" s="38">
        <f t="shared" si="17"/>
        <v>4263015.8385061156</v>
      </c>
    </row>
    <row r="121" spans="1:13" x14ac:dyDescent="0.25">
      <c r="A121" s="37">
        <v>3220</v>
      </c>
      <c r="B121" s="37" t="s">
        <v>140</v>
      </c>
      <c r="C121" s="38">
        <v>75509768</v>
      </c>
      <c r="D121" s="38">
        <v>11697</v>
      </c>
      <c r="E121" s="38">
        <f t="shared" si="9"/>
        <v>6455.4815764726</v>
      </c>
      <c r="F121" s="39">
        <f t="shared" si="10"/>
        <v>0.90368063645871732</v>
      </c>
      <c r="G121" s="38">
        <f t="shared" si="11"/>
        <v>440.35937597419371</v>
      </c>
      <c r="H121" s="40">
        <f t="shared" si="12"/>
        <v>0</v>
      </c>
      <c r="I121" s="38">
        <f t="shared" si="13"/>
        <v>440.35937597419371</v>
      </c>
      <c r="J121" s="38">
        <f t="shared" si="14"/>
        <v>-48.882249008798041</v>
      </c>
      <c r="K121" s="38">
        <f t="shared" si="15"/>
        <v>391.47712696539566</v>
      </c>
      <c r="L121" s="38">
        <f t="shared" si="16"/>
        <v>5150883.6207701443</v>
      </c>
      <c r="M121" s="38">
        <f t="shared" si="17"/>
        <v>4579107.9541142331</v>
      </c>
    </row>
    <row r="122" spans="1:13" x14ac:dyDescent="0.25">
      <c r="A122" s="37">
        <v>3222</v>
      </c>
      <c r="B122" s="37" t="s">
        <v>141</v>
      </c>
      <c r="C122" s="38">
        <v>371184148</v>
      </c>
      <c r="D122" s="38">
        <v>51511</v>
      </c>
      <c r="E122" s="38">
        <f t="shared" si="9"/>
        <v>7205.9200559103883</v>
      </c>
      <c r="F122" s="39">
        <f t="shared" si="10"/>
        <v>1.0087319350625328</v>
      </c>
      <c r="G122" s="38">
        <f t="shared" si="11"/>
        <v>-39.921250865990878</v>
      </c>
      <c r="H122" s="40">
        <f t="shared" si="12"/>
        <v>0</v>
      </c>
      <c r="I122" s="38">
        <f t="shared" si="13"/>
        <v>-39.921250865990878</v>
      </c>
      <c r="J122" s="38">
        <f t="shared" si="14"/>
        <v>-48.882249008798041</v>
      </c>
      <c r="K122" s="38">
        <f t="shared" si="15"/>
        <v>-88.803499874788912</v>
      </c>
      <c r="L122" s="38">
        <f t="shared" si="16"/>
        <v>-2056383.5533580561</v>
      </c>
      <c r="M122" s="38">
        <f t="shared" si="17"/>
        <v>-4574357.0820502518</v>
      </c>
    </row>
    <row r="123" spans="1:13" x14ac:dyDescent="0.25">
      <c r="A123" s="37">
        <v>3224</v>
      </c>
      <c r="B123" s="37" t="s">
        <v>142</v>
      </c>
      <c r="C123" s="38">
        <v>145616385</v>
      </c>
      <c r="D123" s="38">
        <v>20904</v>
      </c>
      <c r="E123" s="38">
        <f t="shared" si="9"/>
        <v>6965.9579506314585</v>
      </c>
      <c r="F123" s="39">
        <f t="shared" si="10"/>
        <v>0.97514046625333395</v>
      </c>
      <c r="G123" s="38">
        <f t="shared" si="11"/>
        <v>113.6544965125242</v>
      </c>
      <c r="H123" s="40">
        <f t="shared" si="12"/>
        <v>0</v>
      </c>
      <c r="I123" s="38">
        <f t="shared" si="13"/>
        <v>113.6544965125242</v>
      </c>
      <c r="J123" s="38">
        <f t="shared" si="14"/>
        <v>-48.882249008798041</v>
      </c>
      <c r="K123" s="38">
        <f t="shared" si="15"/>
        <v>64.772247503726163</v>
      </c>
      <c r="L123" s="38">
        <f t="shared" si="16"/>
        <v>2375833.5950978058</v>
      </c>
      <c r="M123" s="38">
        <f t="shared" si="17"/>
        <v>1353999.0618178917</v>
      </c>
    </row>
    <row r="124" spans="1:13" x14ac:dyDescent="0.25">
      <c r="A124" s="37">
        <v>3226</v>
      </c>
      <c r="B124" s="37" t="s">
        <v>143</v>
      </c>
      <c r="C124" s="38">
        <v>105947009</v>
      </c>
      <c r="D124" s="38">
        <v>18458</v>
      </c>
      <c r="E124" s="38">
        <f t="shared" si="9"/>
        <v>5739.896467656301</v>
      </c>
      <c r="F124" s="39">
        <f t="shared" si="10"/>
        <v>0.80350834119072567</v>
      </c>
      <c r="G124" s="38">
        <f t="shared" si="11"/>
        <v>898.33384561662501</v>
      </c>
      <c r="H124" s="40">
        <f t="shared" si="12"/>
        <v>241.25231327146204</v>
      </c>
      <c r="I124" s="38">
        <f t="shared" si="13"/>
        <v>1139.5861588880871</v>
      </c>
      <c r="J124" s="38">
        <f t="shared" si="14"/>
        <v>-48.882249008798041</v>
      </c>
      <c r="K124" s="38">
        <f t="shared" si="15"/>
        <v>1090.7039098792891</v>
      </c>
      <c r="L124" s="38">
        <f t="shared" si="16"/>
        <v>21034481.320756312</v>
      </c>
      <c r="M124" s="38">
        <f t="shared" si="17"/>
        <v>20132212.76855192</v>
      </c>
    </row>
    <row r="125" spans="1:13" x14ac:dyDescent="0.25">
      <c r="A125" s="37">
        <v>3228</v>
      </c>
      <c r="B125" s="37" t="s">
        <v>144</v>
      </c>
      <c r="C125" s="38">
        <v>156038223</v>
      </c>
      <c r="D125" s="38">
        <v>24948</v>
      </c>
      <c r="E125" s="38">
        <f t="shared" si="9"/>
        <v>6254.5383597883601</v>
      </c>
      <c r="F125" s="39">
        <f t="shared" si="10"/>
        <v>0.87555128750246181</v>
      </c>
      <c r="G125" s="38">
        <f t="shared" si="11"/>
        <v>568.96303465210713</v>
      </c>
      <c r="H125" s="40">
        <f t="shared" si="12"/>
        <v>61.127651025241356</v>
      </c>
      <c r="I125" s="38">
        <f t="shared" si="13"/>
        <v>630.09068567734846</v>
      </c>
      <c r="J125" s="38">
        <f t="shared" si="14"/>
        <v>-48.882249008798041</v>
      </c>
      <c r="K125" s="38">
        <f t="shared" si="15"/>
        <v>581.20843666855046</v>
      </c>
      <c r="L125" s="38">
        <f t="shared" si="16"/>
        <v>15719502.426278489</v>
      </c>
      <c r="M125" s="38">
        <f t="shared" si="17"/>
        <v>14499988.078006998</v>
      </c>
    </row>
    <row r="126" spans="1:13" x14ac:dyDescent="0.25">
      <c r="A126" s="37">
        <v>3230</v>
      </c>
      <c r="B126" s="37" t="s">
        <v>145</v>
      </c>
      <c r="C126" s="38">
        <v>55383808</v>
      </c>
      <c r="D126" s="38">
        <v>7478</v>
      </c>
      <c r="E126" s="38">
        <f t="shared" si="9"/>
        <v>7406.2326825354376</v>
      </c>
      <c r="F126" s="39">
        <f t="shared" si="10"/>
        <v>1.0367730098878372</v>
      </c>
      <c r="G126" s="38">
        <f t="shared" si="11"/>
        <v>-168.12133190602239</v>
      </c>
      <c r="H126" s="40">
        <f t="shared" si="12"/>
        <v>0</v>
      </c>
      <c r="I126" s="38">
        <f t="shared" si="13"/>
        <v>-168.12133190602239</v>
      </c>
      <c r="J126" s="38">
        <f t="shared" si="14"/>
        <v>-48.882249008798041</v>
      </c>
      <c r="K126" s="38">
        <f t="shared" si="15"/>
        <v>-217.00358091482042</v>
      </c>
      <c r="L126" s="38">
        <f t="shared" si="16"/>
        <v>-1257211.3199932354</v>
      </c>
      <c r="M126" s="38">
        <f t="shared" si="17"/>
        <v>-1622752.7780810271</v>
      </c>
    </row>
    <row r="127" spans="1:13" x14ac:dyDescent="0.25">
      <c r="A127" s="37">
        <v>3232</v>
      </c>
      <c r="B127" s="37" t="s">
        <v>146</v>
      </c>
      <c r="C127" s="38">
        <v>198912432</v>
      </c>
      <c r="D127" s="38">
        <v>26032</v>
      </c>
      <c r="E127" s="38">
        <f t="shared" si="9"/>
        <v>7641.0737553779963</v>
      </c>
      <c r="F127" s="39">
        <f t="shared" si="10"/>
        <v>1.0696476030005284</v>
      </c>
      <c r="G127" s="38">
        <f t="shared" si="11"/>
        <v>-318.41961852526003</v>
      </c>
      <c r="H127" s="40">
        <f t="shared" si="12"/>
        <v>0</v>
      </c>
      <c r="I127" s="38">
        <f t="shared" si="13"/>
        <v>-318.41961852526003</v>
      </c>
      <c r="J127" s="38">
        <f t="shared" si="14"/>
        <v>-48.882249008798041</v>
      </c>
      <c r="K127" s="38">
        <f t="shared" si="15"/>
        <v>-367.30186753405809</v>
      </c>
      <c r="L127" s="38">
        <f t="shared" si="16"/>
        <v>-8289099.5094495695</v>
      </c>
      <c r="M127" s="38">
        <f t="shared" si="17"/>
        <v>-9561602.2156466004</v>
      </c>
    </row>
    <row r="128" spans="1:13" x14ac:dyDescent="0.25">
      <c r="A128" s="37">
        <v>3234</v>
      </c>
      <c r="B128" s="37" t="s">
        <v>147</v>
      </c>
      <c r="C128" s="38">
        <v>61667651</v>
      </c>
      <c r="D128" s="38">
        <v>9463</v>
      </c>
      <c r="E128" s="38">
        <f t="shared" si="9"/>
        <v>6516.7125647257744</v>
      </c>
      <c r="F128" s="39">
        <f t="shared" si="10"/>
        <v>0.91225215165555262</v>
      </c>
      <c r="G128" s="38">
        <f t="shared" si="11"/>
        <v>401.17154349216202</v>
      </c>
      <c r="H128" s="40">
        <f t="shared" si="12"/>
        <v>0</v>
      </c>
      <c r="I128" s="38">
        <f t="shared" si="13"/>
        <v>401.17154349216202</v>
      </c>
      <c r="J128" s="38">
        <f t="shared" si="14"/>
        <v>-48.882249008798041</v>
      </c>
      <c r="K128" s="38">
        <f t="shared" si="15"/>
        <v>352.28929448336396</v>
      </c>
      <c r="L128" s="38">
        <f t="shared" si="16"/>
        <v>3796286.3160663294</v>
      </c>
      <c r="M128" s="38">
        <f t="shared" si="17"/>
        <v>3333713.5936960732</v>
      </c>
    </row>
    <row r="129" spans="1:13" x14ac:dyDescent="0.25">
      <c r="A129" s="37">
        <v>3236</v>
      </c>
      <c r="B129" s="37" t="s">
        <v>148</v>
      </c>
      <c r="C129" s="38">
        <v>42408961</v>
      </c>
      <c r="D129" s="38">
        <v>7040</v>
      </c>
      <c r="E129" s="38">
        <f t="shared" si="9"/>
        <v>6024.0001420454546</v>
      </c>
      <c r="F129" s="39">
        <f t="shared" si="10"/>
        <v>0.84327903625830225</v>
      </c>
      <c r="G129" s="38">
        <f t="shared" si="11"/>
        <v>716.50749400756672</v>
      </c>
      <c r="H129" s="40">
        <f t="shared" si="12"/>
        <v>141.81602723525828</v>
      </c>
      <c r="I129" s="38">
        <f t="shared" si="13"/>
        <v>858.323521242825</v>
      </c>
      <c r="J129" s="38">
        <f t="shared" si="14"/>
        <v>-48.882249008798041</v>
      </c>
      <c r="K129" s="38">
        <f t="shared" si="15"/>
        <v>809.441272234027</v>
      </c>
      <c r="L129" s="38">
        <f t="shared" si="16"/>
        <v>6042597.5895494884</v>
      </c>
      <c r="M129" s="38">
        <f t="shared" si="17"/>
        <v>5698466.5565275503</v>
      </c>
    </row>
    <row r="130" spans="1:13" x14ac:dyDescent="0.25">
      <c r="A130" s="37">
        <v>3238</v>
      </c>
      <c r="B130" s="37" t="s">
        <v>149</v>
      </c>
      <c r="C130" s="38">
        <v>106384924</v>
      </c>
      <c r="D130" s="38">
        <v>16662</v>
      </c>
      <c r="E130" s="38">
        <f t="shared" si="9"/>
        <v>6384.8832072980431</v>
      </c>
      <c r="F130" s="39">
        <f t="shared" si="10"/>
        <v>0.89379781386324619</v>
      </c>
      <c r="G130" s="38">
        <f t="shared" si="11"/>
        <v>485.54233224591007</v>
      </c>
      <c r="H130" s="40">
        <f t="shared" si="12"/>
        <v>15.506954396852324</v>
      </c>
      <c r="I130" s="38">
        <f t="shared" si="13"/>
        <v>501.04928664276241</v>
      </c>
      <c r="J130" s="38">
        <f t="shared" si="14"/>
        <v>-48.882249008798041</v>
      </c>
      <c r="K130" s="38">
        <f t="shared" si="15"/>
        <v>452.16703763396436</v>
      </c>
      <c r="L130" s="38">
        <f t="shared" si="16"/>
        <v>8348483.2140417071</v>
      </c>
      <c r="M130" s="38">
        <f t="shared" si="17"/>
        <v>7534007.1810571142</v>
      </c>
    </row>
    <row r="131" spans="1:13" x14ac:dyDescent="0.25">
      <c r="A131" s="37">
        <v>3240</v>
      </c>
      <c r="B131" s="37" t="s">
        <v>150</v>
      </c>
      <c r="C131" s="38">
        <v>177264507</v>
      </c>
      <c r="D131" s="38">
        <v>28739</v>
      </c>
      <c r="E131" s="38">
        <f t="shared" si="9"/>
        <v>6168.0819443961163</v>
      </c>
      <c r="F131" s="39">
        <f t="shared" si="10"/>
        <v>0.86344855162411194</v>
      </c>
      <c r="G131" s="38">
        <f t="shared" si="11"/>
        <v>624.29514050314322</v>
      </c>
      <c r="H131" s="40">
        <f t="shared" si="12"/>
        <v>91.387396412526684</v>
      </c>
      <c r="I131" s="38">
        <f t="shared" si="13"/>
        <v>715.68253691566986</v>
      </c>
      <c r="J131" s="38">
        <f t="shared" si="14"/>
        <v>-48.882249008798041</v>
      </c>
      <c r="K131" s="38">
        <f t="shared" si="15"/>
        <v>666.80028790687186</v>
      </c>
      <c r="L131" s="38">
        <f t="shared" si="16"/>
        <v>20568000.428419437</v>
      </c>
      <c r="M131" s="38">
        <f t="shared" si="17"/>
        <v>19163173.47415559</v>
      </c>
    </row>
    <row r="132" spans="1:13" x14ac:dyDescent="0.25">
      <c r="A132" s="37">
        <v>3242</v>
      </c>
      <c r="B132" s="37" t="s">
        <v>151</v>
      </c>
      <c r="C132" s="38">
        <v>17232432</v>
      </c>
      <c r="D132" s="38">
        <v>3078</v>
      </c>
      <c r="E132" s="38">
        <f t="shared" si="9"/>
        <v>5598.5808966861596</v>
      </c>
      <c r="F132" s="39">
        <f t="shared" si="10"/>
        <v>0.78372606103036546</v>
      </c>
      <c r="G132" s="38">
        <f t="shared" si="11"/>
        <v>988.7758110375155</v>
      </c>
      <c r="H132" s="40">
        <f t="shared" si="12"/>
        <v>290.71276311101155</v>
      </c>
      <c r="I132" s="38">
        <f t="shared" si="13"/>
        <v>1279.4885741485271</v>
      </c>
      <c r="J132" s="38">
        <f t="shared" si="14"/>
        <v>-48.882249008798041</v>
      </c>
      <c r="K132" s="38">
        <f t="shared" si="15"/>
        <v>1230.6063251397291</v>
      </c>
      <c r="L132" s="38">
        <f t="shared" si="16"/>
        <v>3938265.8312291661</v>
      </c>
      <c r="M132" s="38">
        <f t="shared" si="17"/>
        <v>3787806.2687800862</v>
      </c>
    </row>
    <row r="133" spans="1:13" x14ac:dyDescent="0.25">
      <c r="A133" s="37">
        <v>3301</v>
      </c>
      <c r="B133" s="37" t="s">
        <v>152</v>
      </c>
      <c r="C133" s="38">
        <v>703666431</v>
      </c>
      <c r="D133" s="38">
        <v>106013</v>
      </c>
      <c r="E133" s="38">
        <f t="shared" si="9"/>
        <v>6637.5485176346301</v>
      </c>
      <c r="F133" s="39">
        <f t="shared" si="10"/>
        <v>0.92916756060501748</v>
      </c>
      <c r="G133" s="38">
        <f t="shared" si="11"/>
        <v>323.83653363049439</v>
      </c>
      <c r="H133" s="40">
        <f t="shared" si="12"/>
        <v>0</v>
      </c>
      <c r="I133" s="38">
        <f t="shared" si="13"/>
        <v>323.83653363049439</v>
      </c>
      <c r="J133" s="38">
        <f t="shared" si="14"/>
        <v>-48.882249008798041</v>
      </c>
      <c r="K133" s="38">
        <f t="shared" si="15"/>
        <v>274.95428462169633</v>
      </c>
      <c r="L133" s="38">
        <f t="shared" si="16"/>
        <v>34330882.439769603</v>
      </c>
      <c r="M133" s="38">
        <f t="shared" si="17"/>
        <v>29148728.575599894</v>
      </c>
    </row>
    <row r="134" spans="1:13" x14ac:dyDescent="0.25">
      <c r="A134" s="37">
        <v>3303</v>
      </c>
      <c r="B134" s="37" t="s">
        <v>153</v>
      </c>
      <c r="C134" s="38">
        <v>230003956</v>
      </c>
      <c r="D134" s="38">
        <v>29169</v>
      </c>
      <c r="E134" s="38">
        <f t="shared" si="9"/>
        <v>7885.2191024718022</v>
      </c>
      <c r="F134" s="39">
        <f t="shared" si="10"/>
        <v>1.1038246694264109</v>
      </c>
      <c r="G134" s="38">
        <f t="shared" si="11"/>
        <v>-474.67264066529577</v>
      </c>
      <c r="H134" s="40">
        <f t="shared" si="12"/>
        <v>0</v>
      </c>
      <c r="I134" s="38">
        <f t="shared" si="13"/>
        <v>-474.67264066529577</v>
      </c>
      <c r="J134" s="38">
        <f t="shared" si="14"/>
        <v>-48.882249008798041</v>
      </c>
      <c r="K134" s="38">
        <f t="shared" si="15"/>
        <v>-523.55488967409383</v>
      </c>
      <c r="L134" s="38">
        <f t="shared" si="16"/>
        <v>-13845726.255566012</v>
      </c>
      <c r="M134" s="38">
        <f t="shared" si="17"/>
        <v>-15271572.576903643</v>
      </c>
    </row>
    <row r="135" spans="1:13" x14ac:dyDescent="0.25">
      <c r="A135" s="37">
        <v>3305</v>
      </c>
      <c r="B135" s="37" t="s">
        <v>154</v>
      </c>
      <c r="C135" s="38">
        <v>191653847</v>
      </c>
      <c r="D135" s="38">
        <v>31942</v>
      </c>
      <c r="E135" s="38">
        <f t="shared" si="9"/>
        <v>6000.0578235551939</v>
      </c>
      <c r="F135" s="39">
        <f t="shared" si="10"/>
        <v>0.83992743353815347</v>
      </c>
      <c r="G135" s="38">
        <f t="shared" si="11"/>
        <v>731.83057784133359</v>
      </c>
      <c r="H135" s="40">
        <f t="shared" si="12"/>
        <v>150.19583870684954</v>
      </c>
      <c r="I135" s="38">
        <f t="shared" si="13"/>
        <v>882.02641654818308</v>
      </c>
      <c r="J135" s="38">
        <f t="shared" si="14"/>
        <v>-48.882249008798041</v>
      </c>
      <c r="K135" s="38">
        <f t="shared" si="15"/>
        <v>833.14416753938508</v>
      </c>
      <c r="L135" s="38">
        <f t="shared" si="16"/>
        <v>28173687.797382064</v>
      </c>
      <c r="M135" s="38">
        <f t="shared" si="17"/>
        <v>26612290.999543037</v>
      </c>
    </row>
    <row r="136" spans="1:13" x14ac:dyDescent="0.25">
      <c r="A136" s="37">
        <v>3310</v>
      </c>
      <c r="B136" s="37" t="s">
        <v>155</v>
      </c>
      <c r="C136" s="38">
        <v>51148916</v>
      </c>
      <c r="D136" s="38">
        <v>7205</v>
      </c>
      <c r="E136" s="38">
        <f t="shared" si="9"/>
        <v>7099.086190145732</v>
      </c>
      <c r="F136" s="39">
        <f t="shared" si="10"/>
        <v>0.99377663007623873</v>
      </c>
      <c r="G136" s="38">
        <f t="shared" si="11"/>
        <v>28.452423223389196</v>
      </c>
      <c r="H136" s="40">
        <f t="shared" si="12"/>
        <v>0</v>
      </c>
      <c r="I136" s="38">
        <f t="shared" si="13"/>
        <v>28.452423223389196</v>
      </c>
      <c r="J136" s="38">
        <f t="shared" si="14"/>
        <v>-48.882249008798041</v>
      </c>
      <c r="K136" s="38">
        <f t="shared" si="15"/>
        <v>-20.429825785408845</v>
      </c>
      <c r="L136" s="38">
        <f t="shared" si="16"/>
        <v>204999.70932451915</v>
      </c>
      <c r="M136" s="38">
        <f t="shared" si="17"/>
        <v>-147196.89478387072</v>
      </c>
    </row>
    <row r="137" spans="1:13" x14ac:dyDescent="0.25">
      <c r="A137" s="37">
        <v>3312</v>
      </c>
      <c r="B137" s="37" t="s">
        <v>156</v>
      </c>
      <c r="C137" s="38">
        <v>213570098</v>
      </c>
      <c r="D137" s="38">
        <v>28797</v>
      </c>
      <c r="E137" s="38">
        <f t="shared" ref="E137:E200" si="18">(C137)/D137</f>
        <v>7416.4009445428346</v>
      </c>
      <c r="F137" s="39">
        <f t="shared" ref="F137:F200" si="19">E137/$E$366</f>
        <v>1.0381964298718727</v>
      </c>
      <c r="G137" s="38">
        <f t="shared" ref="G137:G200" si="20">(E$366-E137)*0.64</f>
        <v>-174.62901959075651</v>
      </c>
      <c r="H137" s="40">
        <f t="shared" ref="H137:H200" si="21">(IF(E137&gt;=E$366*0.9,0,IF(E137&lt;0.9*E$366,(E$366*0.9-E137)*0.35)))</f>
        <v>0</v>
      </c>
      <c r="I137" s="38">
        <f t="shared" ref="I137:I200" si="22">G137+H137</f>
        <v>-174.62901959075651</v>
      </c>
      <c r="J137" s="38">
        <f t="shared" ref="J137:J200" si="23">I$368</f>
        <v>-48.882249008798041</v>
      </c>
      <c r="K137" s="38">
        <f t="shared" ref="K137:K200" si="24">I137+J137</f>
        <v>-223.51126859955457</v>
      </c>
      <c r="L137" s="38">
        <f t="shared" ref="L137:L200" si="25">I137*D137</f>
        <v>-5028791.8771550152</v>
      </c>
      <c r="M137" s="38">
        <f t="shared" ref="M137:M200" si="26">D137*K137</f>
        <v>-6436454.001861373</v>
      </c>
    </row>
    <row r="138" spans="1:13" x14ac:dyDescent="0.25">
      <c r="A138" s="37">
        <v>3314</v>
      </c>
      <c r="B138" s="37" t="s">
        <v>157</v>
      </c>
      <c r="C138" s="38">
        <v>136831459</v>
      </c>
      <c r="D138" s="38">
        <v>20965</v>
      </c>
      <c r="E138" s="38">
        <f t="shared" si="18"/>
        <v>6526.6615311233008</v>
      </c>
      <c r="F138" s="39">
        <f t="shared" si="19"/>
        <v>0.91364487320230603</v>
      </c>
      <c r="G138" s="38">
        <f t="shared" si="20"/>
        <v>394.8042049977451</v>
      </c>
      <c r="H138" s="40">
        <f t="shared" si="21"/>
        <v>0</v>
      </c>
      <c r="I138" s="38">
        <f t="shared" si="22"/>
        <v>394.8042049977451</v>
      </c>
      <c r="J138" s="38">
        <f t="shared" si="23"/>
        <v>-48.882249008798041</v>
      </c>
      <c r="K138" s="38">
        <f t="shared" si="24"/>
        <v>345.92195598894705</v>
      </c>
      <c r="L138" s="38">
        <f t="shared" si="25"/>
        <v>8277070.1577777257</v>
      </c>
      <c r="M138" s="38">
        <f t="shared" si="26"/>
        <v>7252253.8073082753</v>
      </c>
    </row>
    <row r="139" spans="1:13" x14ac:dyDescent="0.25">
      <c r="A139" s="37">
        <v>3316</v>
      </c>
      <c r="B139" s="37" t="s">
        <v>158</v>
      </c>
      <c r="C139" s="38">
        <v>84365731</v>
      </c>
      <c r="D139" s="38">
        <v>14776</v>
      </c>
      <c r="E139" s="38">
        <f t="shared" si="18"/>
        <v>5709.6461153221444</v>
      </c>
      <c r="F139" s="39">
        <f t="shared" si="19"/>
        <v>0.79927369853446573</v>
      </c>
      <c r="G139" s="38">
        <f t="shared" si="20"/>
        <v>917.69407111048531</v>
      </c>
      <c r="H139" s="40">
        <f t="shared" si="21"/>
        <v>251.83993658841686</v>
      </c>
      <c r="I139" s="38">
        <f t="shared" si="22"/>
        <v>1169.5340076989021</v>
      </c>
      <c r="J139" s="38">
        <f t="shared" si="23"/>
        <v>-48.882249008798041</v>
      </c>
      <c r="K139" s="38">
        <f t="shared" si="24"/>
        <v>1120.6517586901041</v>
      </c>
      <c r="L139" s="38">
        <f t="shared" si="25"/>
        <v>17281034.497758977</v>
      </c>
      <c r="M139" s="38">
        <f t="shared" si="26"/>
        <v>16558750.386404978</v>
      </c>
    </row>
    <row r="140" spans="1:13" x14ac:dyDescent="0.25">
      <c r="A140" s="37">
        <v>3318</v>
      </c>
      <c r="B140" s="37" t="s">
        <v>159</v>
      </c>
      <c r="C140" s="38">
        <v>15235109</v>
      </c>
      <c r="D140" s="38">
        <v>2276</v>
      </c>
      <c r="E140" s="38">
        <f t="shared" si="18"/>
        <v>6693.8088752196836</v>
      </c>
      <c r="F140" s="39">
        <f t="shared" si="19"/>
        <v>0.93704325433097446</v>
      </c>
      <c r="G140" s="38">
        <f t="shared" si="20"/>
        <v>287.82990477606012</v>
      </c>
      <c r="H140" s="40">
        <f t="shared" si="21"/>
        <v>0</v>
      </c>
      <c r="I140" s="38">
        <f t="shared" si="22"/>
        <v>287.82990477606012</v>
      </c>
      <c r="J140" s="38">
        <f t="shared" si="23"/>
        <v>-48.882249008798041</v>
      </c>
      <c r="K140" s="38">
        <f t="shared" si="24"/>
        <v>238.94765576726206</v>
      </c>
      <c r="L140" s="38">
        <f t="shared" si="25"/>
        <v>655100.86327031278</v>
      </c>
      <c r="M140" s="38">
        <f t="shared" si="26"/>
        <v>543844.86452628847</v>
      </c>
    </row>
    <row r="141" spans="1:13" x14ac:dyDescent="0.25">
      <c r="A141" s="37">
        <v>3320</v>
      </c>
      <c r="B141" s="37" t="s">
        <v>160</v>
      </c>
      <c r="C141" s="38">
        <v>7177545</v>
      </c>
      <c r="D141" s="38">
        <v>1122</v>
      </c>
      <c r="E141" s="38">
        <f t="shared" si="18"/>
        <v>6397.0989304812838</v>
      </c>
      <c r="F141" s="39">
        <f t="shared" si="19"/>
        <v>0.89550785088686147</v>
      </c>
      <c r="G141" s="38">
        <f t="shared" si="20"/>
        <v>477.72426940863602</v>
      </c>
      <c r="H141" s="40">
        <f t="shared" si="21"/>
        <v>11.23145128271808</v>
      </c>
      <c r="I141" s="38">
        <f t="shared" si="22"/>
        <v>488.95572069135409</v>
      </c>
      <c r="J141" s="38">
        <f t="shared" si="23"/>
        <v>-48.882249008798041</v>
      </c>
      <c r="K141" s="38">
        <f t="shared" si="24"/>
        <v>440.07347168255603</v>
      </c>
      <c r="L141" s="38">
        <f t="shared" si="25"/>
        <v>548608.3186156993</v>
      </c>
      <c r="M141" s="38">
        <f t="shared" si="26"/>
        <v>493762.43522782787</v>
      </c>
    </row>
    <row r="142" spans="1:13" x14ac:dyDescent="0.25">
      <c r="A142" s="37">
        <v>3322</v>
      </c>
      <c r="B142" s="37" t="s">
        <v>161</v>
      </c>
      <c r="C142" s="38">
        <v>19980358</v>
      </c>
      <c r="D142" s="38">
        <v>3234</v>
      </c>
      <c r="E142" s="38">
        <f t="shared" si="18"/>
        <v>6178.2183055040196</v>
      </c>
      <c r="F142" s="39">
        <f t="shared" si="19"/>
        <v>0.86486750591107786</v>
      </c>
      <c r="G142" s="38">
        <f t="shared" si="20"/>
        <v>617.80786939408517</v>
      </c>
      <c r="H142" s="40">
        <f t="shared" si="21"/>
        <v>87.839670024760551</v>
      </c>
      <c r="I142" s="38">
        <f t="shared" si="22"/>
        <v>705.64753941884578</v>
      </c>
      <c r="J142" s="38">
        <f t="shared" si="23"/>
        <v>-48.882249008798041</v>
      </c>
      <c r="K142" s="38">
        <f t="shared" si="24"/>
        <v>656.76529041004778</v>
      </c>
      <c r="L142" s="38">
        <f t="shared" si="25"/>
        <v>2282064.1424805471</v>
      </c>
      <c r="M142" s="38">
        <f t="shared" si="26"/>
        <v>2123978.9491860946</v>
      </c>
    </row>
    <row r="143" spans="1:13" x14ac:dyDescent="0.25">
      <c r="A143" s="37">
        <v>3324</v>
      </c>
      <c r="B143" s="37" t="s">
        <v>162</v>
      </c>
      <c r="C143" s="38">
        <v>31847856</v>
      </c>
      <c r="D143" s="38">
        <v>4902</v>
      </c>
      <c r="E143" s="38">
        <f t="shared" si="18"/>
        <v>6496.9106487148101</v>
      </c>
      <c r="F143" s="39">
        <f t="shared" si="19"/>
        <v>0.90948014962101675</v>
      </c>
      <c r="G143" s="38">
        <f t="shared" si="20"/>
        <v>413.84476973917918</v>
      </c>
      <c r="H143" s="40">
        <f t="shared" si="21"/>
        <v>0</v>
      </c>
      <c r="I143" s="38">
        <f t="shared" si="22"/>
        <v>413.84476973917918</v>
      </c>
      <c r="J143" s="38">
        <f t="shared" si="23"/>
        <v>-48.882249008798041</v>
      </c>
      <c r="K143" s="38">
        <f t="shared" si="24"/>
        <v>364.96252073038113</v>
      </c>
      <c r="L143" s="38">
        <f t="shared" si="25"/>
        <v>2028667.0612614565</v>
      </c>
      <c r="M143" s="38">
        <f t="shared" si="26"/>
        <v>1789046.2766203282</v>
      </c>
    </row>
    <row r="144" spans="1:13" x14ac:dyDescent="0.25">
      <c r="A144" s="37">
        <v>3326</v>
      </c>
      <c r="B144" s="37" t="s">
        <v>163</v>
      </c>
      <c r="C144" s="38">
        <v>19013994</v>
      </c>
      <c r="D144" s="38">
        <v>2707</v>
      </c>
      <c r="E144" s="38">
        <f t="shared" si="18"/>
        <v>7024.0096047284815</v>
      </c>
      <c r="F144" s="39">
        <f t="shared" si="19"/>
        <v>0.98326691740967731</v>
      </c>
      <c r="G144" s="38">
        <f t="shared" si="20"/>
        <v>76.501437890429514</v>
      </c>
      <c r="H144" s="40">
        <f t="shared" si="21"/>
        <v>0</v>
      </c>
      <c r="I144" s="38">
        <f t="shared" si="22"/>
        <v>76.501437890429514</v>
      </c>
      <c r="J144" s="38">
        <f t="shared" si="23"/>
        <v>-48.882249008798041</v>
      </c>
      <c r="K144" s="38">
        <f t="shared" si="24"/>
        <v>27.619188881631473</v>
      </c>
      <c r="L144" s="38">
        <f t="shared" si="25"/>
        <v>207089.39236939271</v>
      </c>
      <c r="M144" s="38">
        <f t="shared" si="26"/>
        <v>74765.144302576402</v>
      </c>
    </row>
    <row r="145" spans="1:13" x14ac:dyDescent="0.25">
      <c r="A145" s="37">
        <v>3328</v>
      </c>
      <c r="B145" s="37" t="s">
        <v>164</v>
      </c>
      <c r="C145" s="38">
        <v>32077702</v>
      </c>
      <c r="D145" s="38">
        <v>5106</v>
      </c>
      <c r="E145" s="38">
        <f t="shared" si="18"/>
        <v>6282.3544849197024</v>
      </c>
      <c r="F145" s="39">
        <f t="shared" si="19"/>
        <v>0.87944517107485398</v>
      </c>
      <c r="G145" s="38">
        <f t="shared" si="20"/>
        <v>551.16071456804809</v>
      </c>
      <c r="H145" s="40">
        <f t="shared" si="21"/>
        <v>51.39200722927157</v>
      </c>
      <c r="I145" s="38">
        <f t="shared" si="22"/>
        <v>602.55272179731969</v>
      </c>
      <c r="J145" s="38">
        <f t="shared" si="23"/>
        <v>-48.882249008798041</v>
      </c>
      <c r="K145" s="38">
        <f t="shared" si="24"/>
        <v>553.67047278852169</v>
      </c>
      <c r="L145" s="38">
        <f t="shared" si="25"/>
        <v>3076634.1974971145</v>
      </c>
      <c r="M145" s="38">
        <f t="shared" si="26"/>
        <v>2827041.4340581917</v>
      </c>
    </row>
    <row r="146" spans="1:13" x14ac:dyDescent="0.25">
      <c r="A146" s="37">
        <v>3330</v>
      </c>
      <c r="B146" s="37" t="s">
        <v>165</v>
      </c>
      <c r="C146" s="38">
        <v>32127604</v>
      </c>
      <c r="D146" s="38">
        <v>4552</v>
      </c>
      <c r="E146" s="38">
        <f t="shared" si="18"/>
        <v>7057.9094903339192</v>
      </c>
      <c r="F146" s="39">
        <f t="shared" si="19"/>
        <v>0.98801244566142687</v>
      </c>
      <c r="G146" s="38">
        <f t="shared" si="20"/>
        <v>54.805511102949389</v>
      </c>
      <c r="H146" s="40">
        <f t="shared" si="21"/>
        <v>0</v>
      </c>
      <c r="I146" s="38">
        <f t="shared" si="22"/>
        <v>54.805511102949389</v>
      </c>
      <c r="J146" s="38">
        <f t="shared" si="23"/>
        <v>-48.882249008798041</v>
      </c>
      <c r="K146" s="38">
        <f t="shared" si="24"/>
        <v>5.9232620941513474</v>
      </c>
      <c r="L146" s="38">
        <f t="shared" si="25"/>
        <v>249474.68654062561</v>
      </c>
      <c r="M146" s="38">
        <f t="shared" si="26"/>
        <v>26962.689052576934</v>
      </c>
    </row>
    <row r="147" spans="1:13" x14ac:dyDescent="0.25">
      <c r="A147" s="37">
        <v>3332</v>
      </c>
      <c r="B147" s="37" t="s">
        <v>166</v>
      </c>
      <c r="C147" s="38">
        <v>22962585</v>
      </c>
      <c r="D147" s="38">
        <v>3514</v>
      </c>
      <c r="E147" s="38">
        <f t="shared" si="18"/>
        <v>6534.6001707455889</v>
      </c>
      <c r="F147" s="39">
        <f t="shared" si="19"/>
        <v>0.91475617602634807</v>
      </c>
      <c r="G147" s="38">
        <f t="shared" si="20"/>
        <v>389.72347563948074</v>
      </c>
      <c r="H147" s="40">
        <f t="shared" si="21"/>
        <v>0</v>
      </c>
      <c r="I147" s="38">
        <f t="shared" si="22"/>
        <v>389.72347563948074</v>
      </c>
      <c r="J147" s="38">
        <f t="shared" si="23"/>
        <v>-48.882249008798041</v>
      </c>
      <c r="K147" s="38">
        <f t="shared" si="24"/>
        <v>340.84122663068268</v>
      </c>
      <c r="L147" s="38">
        <f t="shared" si="25"/>
        <v>1369488.2933971353</v>
      </c>
      <c r="M147" s="38">
        <f t="shared" si="26"/>
        <v>1197716.070380219</v>
      </c>
    </row>
    <row r="148" spans="1:13" x14ac:dyDescent="0.25">
      <c r="A148" s="37">
        <v>3334</v>
      </c>
      <c r="B148" s="37" t="s">
        <v>167</v>
      </c>
      <c r="C148" s="38">
        <v>17733409</v>
      </c>
      <c r="D148" s="38">
        <v>2790</v>
      </c>
      <c r="E148" s="38">
        <f t="shared" si="18"/>
        <v>6356.0605734767023</v>
      </c>
      <c r="F148" s="39">
        <f t="shared" si="19"/>
        <v>0.8897630326052508</v>
      </c>
      <c r="G148" s="38">
        <f t="shared" si="20"/>
        <v>503.9888178915682</v>
      </c>
      <c r="H148" s="40">
        <f t="shared" si="21"/>
        <v>25.5948762343216</v>
      </c>
      <c r="I148" s="38">
        <f t="shared" si="22"/>
        <v>529.58369412588979</v>
      </c>
      <c r="J148" s="38">
        <f t="shared" si="23"/>
        <v>-48.882249008798041</v>
      </c>
      <c r="K148" s="38">
        <f t="shared" si="24"/>
        <v>480.70144511709174</v>
      </c>
      <c r="L148" s="38">
        <f t="shared" si="25"/>
        <v>1477538.5066112324</v>
      </c>
      <c r="M148" s="38">
        <f t="shared" si="26"/>
        <v>1341157.031876686</v>
      </c>
    </row>
    <row r="149" spans="1:13" x14ac:dyDescent="0.25">
      <c r="A149" s="37">
        <v>3336</v>
      </c>
      <c r="B149" s="37" t="s">
        <v>168</v>
      </c>
      <c r="C149" s="38">
        <v>8172246</v>
      </c>
      <c r="D149" s="38">
        <v>1452</v>
      </c>
      <c r="E149" s="38">
        <f t="shared" si="18"/>
        <v>5628.2685950413224</v>
      </c>
      <c r="F149" s="39">
        <f t="shared" si="19"/>
        <v>0.78788193969360343</v>
      </c>
      <c r="G149" s="38">
        <f t="shared" si="20"/>
        <v>969.77568409021126</v>
      </c>
      <c r="H149" s="40">
        <f t="shared" si="21"/>
        <v>280.32206868670454</v>
      </c>
      <c r="I149" s="38">
        <f t="shared" si="22"/>
        <v>1250.0977527769157</v>
      </c>
      <c r="J149" s="38">
        <f t="shared" si="23"/>
        <v>-48.882249008798041</v>
      </c>
      <c r="K149" s="38">
        <f t="shared" si="24"/>
        <v>1201.2155037681177</v>
      </c>
      <c r="L149" s="38">
        <f t="shared" si="25"/>
        <v>1815141.9370320817</v>
      </c>
      <c r="M149" s="38">
        <f t="shared" si="26"/>
        <v>1744164.911471307</v>
      </c>
    </row>
    <row r="150" spans="1:13" x14ac:dyDescent="0.25">
      <c r="A150" s="37">
        <v>3338</v>
      </c>
      <c r="B150" s="37" t="s">
        <v>169</v>
      </c>
      <c r="C150" s="38">
        <v>14702928</v>
      </c>
      <c r="D150" s="38">
        <v>2459</v>
      </c>
      <c r="E150" s="38">
        <f t="shared" si="18"/>
        <v>5979.2305815372101</v>
      </c>
      <c r="F150" s="39">
        <f t="shared" si="19"/>
        <v>0.83701189964660205</v>
      </c>
      <c r="G150" s="38">
        <f t="shared" si="20"/>
        <v>745.16001273284314</v>
      </c>
      <c r="H150" s="40">
        <f t="shared" si="21"/>
        <v>157.48537341314386</v>
      </c>
      <c r="I150" s="38">
        <f t="shared" si="22"/>
        <v>902.645386145987</v>
      </c>
      <c r="J150" s="38">
        <f t="shared" si="23"/>
        <v>-48.882249008798041</v>
      </c>
      <c r="K150" s="38">
        <f t="shared" si="24"/>
        <v>853.76313713718901</v>
      </c>
      <c r="L150" s="38">
        <f t="shared" si="25"/>
        <v>2219605.0045329821</v>
      </c>
      <c r="M150" s="38">
        <f t="shared" si="26"/>
        <v>2099403.5542203477</v>
      </c>
    </row>
    <row r="151" spans="1:13" x14ac:dyDescent="0.25">
      <c r="A151" s="37">
        <v>3401</v>
      </c>
      <c r="B151" s="37" t="s">
        <v>170</v>
      </c>
      <c r="C151" s="38">
        <v>104758605</v>
      </c>
      <c r="D151" s="38">
        <v>18191</v>
      </c>
      <c r="E151" s="38">
        <f t="shared" si="18"/>
        <v>5758.8150733879393</v>
      </c>
      <c r="F151" s="39">
        <f t="shared" si="19"/>
        <v>0.80615669166093495</v>
      </c>
      <c r="G151" s="38">
        <f t="shared" si="20"/>
        <v>886.22593794837655</v>
      </c>
      <c r="H151" s="40">
        <f t="shared" si="21"/>
        <v>234.63080126538864</v>
      </c>
      <c r="I151" s="38">
        <f t="shared" si="22"/>
        <v>1120.8567392137652</v>
      </c>
      <c r="J151" s="38">
        <f t="shared" si="23"/>
        <v>-48.882249008798041</v>
      </c>
      <c r="K151" s="38">
        <f t="shared" si="24"/>
        <v>1071.9744902049672</v>
      </c>
      <c r="L151" s="38">
        <f t="shared" si="25"/>
        <v>20389504.943037603</v>
      </c>
      <c r="M151" s="38">
        <f t="shared" si="26"/>
        <v>19500287.951318558</v>
      </c>
    </row>
    <row r="152" spans="1:13" x14ac:dyDescent="0.25">
      <c r="A152" s="37">
        <v>3403</v>
      </c>
      <c r="B152" s="37" t="s">
        <v>171</v>
      </c>
      <c r="C152" s="38">
        <v>214123460</v>
      </c>
      <c r="D152" s="38">
        <v>33817</v>
      </c>
      <c r="E152" s="38">
        <f t="shared" si="18"/>
        <v>6331.8289617647924</v>
      </c>
      <c r="F152" s="39">
        <f t="shared" si="19"/>
        <v>0.88637093272318368</v>
      </c>
      <c r="G152" s="38">
        <f t="shared" si="20"/>
        <v>519.49704938719049</v>
      </c>
      <c r="H152" s="40">
        <f t="shared" si="21"/>
        <v>34.075940333490053</v>
      </c>
      <c r="I152" s="38">
        <f t="shared" si="22"/>
        <v>553.57298972068054</v>
      </c>
      <c r="J152" s="38">
        <f t="shared" si="23"/>
        <v>-48.882249008798041</v>
      </c>
      <c r="K152" s="38">
        <f t="shared" si="24"/>
        <v>504.69074071188248</v>
      </c>
      <c r="L152" s="38">
        <f t="shared" si="25"/>
        <v>18720177.793384254</v>
      </c>
      <c r="M152" s="38">
        <f t="shared" si="26"/>
        <v>17067126.77865373</v>
      </c>
    </row>
    <row r="153" spans="1:13" x14ac:dyDescent="0.25">
      <c r="A153" s="37">
        <v>3405</v>
      </c>
      <c r="B153" s="37" t="s">
        <v>172</v>
      </c>
      <c r="C153" s="38">
        <v>196078758</v>
      </c>
      <c r="D153" s="38">
        <v>29669</v>
      </c>
      <c r="E153" s="38">
        <f t="shared" si="18"/>
        <v>6608.8765378003973</v>
      </c>
      <c r="F153" s="39">
        <f t="shared" si="19"/>
        <v>0.92515386887990081</v>
      </c>
      <c r="G153" s="38">
        <f t="shared" si="20"/>
        <v>342.18660072440338</v>
      </c>
      <c r="H153" s="40">
        <f t="shared" si="21"/>
        <v>0</v>
      </c>
      <c r="I153" s="38">
        <f t="shared" si="22"/>
        <v>342.18660072440338</v>
      </c>
      <c r="J153" s="38">
        <f t="shared" si="23"/>
        <v>-48.882249008798041</v>
      </c>
      <c r="K153" s="38">
        <f t="shared" si="24"/>
        <v>293.30435171560532</v>
      </c>
      <c r="L153" s="38">
        <f t="shared" si="25"/>
        <v>10152334.256892323</v>
      </c>
      <c r="M153" s="38">
        <f t="shared" si="26"/>
        <v>8702046.811050294</v>
      </c>
    </row>
    <row r="154" spans="1:13" x14ac:dyDescent="0.25">
      <c r="A154" s="37">
        <v>3407</v>
      </c>
      <c r="B154" s="37" t="s">
        <v>173</v>
      </c>
      <c r="C154" s="38">
        <v>193099445</v>
      </c>
      <c r="D154" s="38">
        <v>31350</v>
      </c>
      <c r="E154" s="38">
        <f t="shared" si="18"/>
        <v>6159.4719298245618</v>
      </c>
      <c r="F154" s="39">
        <f t="shared" si="19"/>
        <v>0.8622432653327996</v>
      </c>
      <c r="G154" s="38">
        <f t="shared" si="20"/>
        <v>629.80554982893807</v>
      </c>
      <c r="H154" s="40">
        <f t="shared" si="21"/>
        <v>94.400901512570769</v>
      </c>
      <c r="I154" s="38">
        <f t="shared" si="22"/>
        <v>724.2064513415088</v>
      </c>
      <c r="J154" s="38">
        <f t="shared" si="23"/>
        <v>-48.882249008798041</v>
      </c>
      <c r="K154" s="38">
        <f t="shared" si="24"/>
        <v>675.3242023327108</v>
      </c>
      <c r="L154" s="38">
        <f t="shared" si="25"/>
        <v>22703872.249556299</v>
      </c>
      <c r="M154" s="38">
        <f t="shared" si="26"/>
        <v>21171413.743130483</v>
      </c>
    </row>
    <row r="155" spans="1:13" x14ac:dyDescent="0.25">
      <c r="A155" s="37">
        <v>3411</v>
      </c>
      <c r="B155" s="37" t="s">
        <v>174</v>
      </c>
      <c r="C155" s="38">
        <v>214490177</v>
      </c>
      <c r="D155" s="38">
        <v>36199</v>
      </c>
      <c r="E155" s="38">
        <f t="shared" si="18"/>
        <v>5925.3066935550705</v>
      </c>
      <c r="F155" s="39">
        <f t="shared" si="19"/>
        <v>0.82946328025473082</v>
      </c>
      <c r="G155" s="38">
        <f t="shared" si="20"/>
        <v>779.67130104141256</v>
      </c>
      <c r="H155" s="40">
        <f t="shared" si="21"/>
        <v>176.35873420689271</v>
      </c>
      <c r="I155" s="38">
        <f t="shared" si="22"/>
        <v>956.03003524830524</v>
      </c>
      <c r="J155" s="38">
        <f t="shared" si="23"/>
        <v>-48.882249008798041</v>
      </c>
      <c r="K155" s="38">
        <f t="shared" si="24"/>
        <v>907.14778623950724</v>
      </c>
      <c r="L155" s="38">
        <f t="shared" si="25"/>
        <v>34607331.245953403</v>
      </c>
      <c r="M155" s="38">
        <f t="shared" si="26"/>
        <v>32837842.714083921</v>
      </c>
    </row>
    <row r="156" spans="1:13" x14ac:dyDescent="0.25">
      <c r="A156" s="37">
        <v>3412</v>
      </c>
      <c r="B156" s="37" t="s">
        <v>175</v>
      </c>
      <c r="C156" s="38">
        <v>41804446</v>
      </c>
      <c r="D156" s="38">
        <v>7951</v>
      </c>
      <c r="E156" s="38">
        <f t="shared" si="18"/>
        <v>5257.7595271035088</v>
      </c>
      <c r="F156" s="39">
        <f t="shared" si="19"/>
        <v>0.73601565111986655</v>
      </c>
      <c r="G156" s="38">
        <f t="shared" si="20"/>
        <v>1206.901487570412</v>
      </c>
      <c r="H156" s="40">
        <f t="shared" si="21"/>
        <v>410.00024246493928</v>
      </c>
      <c r="I156" s="38">
        <f t="shared" si="22"/>
        <v>1616.9017300353512</v>
      </c>
      <c r="J156" s="38">
        <f t="shared" si="23"/>
        <v>-48.882249008798041</v>
      </c>
      <c r="K156" s="38">
        <f t="shared" si="24"/>
        <v>1568.0194810265532</v>
      </c>
      <c r="L156" s="38">
        <f t="shared" si="25"/>
        <v>12855985.655511077</v>
      </c>
      <c r="M156" s="38">
        <f t="shared" si="26"/>
        <v>12467322.893642124</v>
      </c>
    </row>
    <row r="157" spans="1:13" x14ac:dyDescent="0.25">
      <c r="A157" s="37">
        <v>3413</v>
      </c>
      <c r="B157" s="37" t="s">
        <v>176</v>
      </c>
      <c r="C157" s="38">
        <v>125759500</v>
      </c>
      <c r="D157" s="38">
        <v>21839</v>
      </c>
      <c r="E157" s="38">
        <f t="shared" si="18"/>
        <v>5758.4825312514313</v>
      </c>
      <c r="F157" s="39">
        <f t="shared" si="19"/>
        <v>0.80611014023235306</v>
      </c>
      <c r="G157" s="38">
        <f t="shared" si="20"/>
        <v>886.43876491574167</v>
      </c>
      <c r="H157" s="40">
        <f t="shared" si="21"/>
        <v>234.74719101316643</v>
      </c>
      <c r="I157" s="38">
        <f t="shared" si="22"/>
        <v>1121.185955928908</v>
      </c>
      <c r="J157" s="38">
        <f t="shared" si="23"/>
        <v>-48.882249008798041</v>
      </c>
      <c r="K157" s="38">
        <f t="shared" si="24"/>
        <v>1072.30370692011</v>
      </c>
      <c r="L157" s="38">
        <f t="shared" si="25"/>
        <v>24485580.091531422</v>
      </c>
      <c r="M157" s="38">
        <f t="shared" si="26"/>
        <v>23418040.655428283</v>
      </c>
    </row>
    <row r="158" spans="1:13" x14ac:dyDescent="0.25">
      <c r="A158" s="37">
        <v>3414</v>
      </c>
      <c r="B158" s="37" t="s">
        <v>177</v>
      </c>
      <c r="C158" s="38">
        <v>27923634</v>
      </c>
      <c r="D158" s="38">
        <v>4978</v>
      </c>
      <c r="E158" s="38">
        <f t="shared" si="18"/>
        <v>5609.4081960626754</v>
      </c>
      <c r="F158" s="39">
        <f t="shared" si="19"/>
        <v>0.78524173738631065</v>
      </c>
      <c r="G158" s="38">
        <f t="shared" si="20"/>
        <v>981.84633943654535</v>
      </c>
      <c r="H158" s="40">
        <f t="shared" si="21"/>
        <v>286.92320832923099</v>
      </c>
      <c r="I158" s="38">
        <f t="shared" si="22"/>
        <v>1268.7695477657762</v>
      </c>
      <c r="J158" s="38">
        <f t="shared" si="23"/>
        <v>-48.882249008798041</v>
      </c>
      <c r="K158" s="38">
        <f t="shared" si="24"/>
        <v>1219.8872987569782</v>
      </c>
      <c r="L158" s="38">
        <f t="shared" si="25"/>
        <v>6315934.8087780336</v>
      </c>
      <c r="M158" s="38">
        <f t="shared" si="26"/>
        <v>6072598.9732122375</v>
      </c>
    </row>
    <row r="159" spans="1:13" x14ac:dyDescent="0.25">
      <c r="A159" s="37">
        <v>3415</v>
      </c>
      <c r="B159" s="37" t="s">
        <v>178</v>
      </c>
      <c r="C159" s="38">
        <v>48005091</v>
      </c>
      <c r="D159" s="38">
        <v>8165</v>
      </c>
      <c r="E159" s="38">
        <f t="shared" si="18"/>
        <v>5879.3742804654012</v>
      </c>
      <c r="F159" s="39">
        <f t="shared" si="19"/>
        <v>0.82303335991443638</v>
      </c>
      <c r="G159" s="38">
        <f t="shared" si="20"/>
        <v>809.06804541880092</v>
      </c>
      <c r="H159" s="40">
        <f t="shared" si="21"/>
        <v>192.435078788277</v>
      </c>
      <c r="I159" s="38">
        <f t="shared" si="22"/>
        <v>1001.5031242070779</v>
      </c>
      <c r="J159" s="38">
        <f t="shared" si="23"/>
        <v>-48.882249008798041</v>
      </c>
      <c r="K159" s="38">
        <f t="shared" si="24"/>
        <v>952.62087519827992</v>
      </c>
      <c r="L159" s="38">
        <f t="shared" si="25"/>
        <v>8177273.009150791</v>
      </c>
      <c r="M159" s="38">
        <f t="shared" si="26"/>
        <v>7778149.4459939552</v>
      </c>
    </row>
    <row r="160" spans="1:13" x14ac:dyDescent="0.25">
      <c r="A160" s="37">
        <v>3416</v>
      </c>
      <c r="B160" s="37" t="s">
        <v>179</v>
      </c>
      <c r="C160" s="38">
        <v>30944353</v>
      </c>
      <c r="D160" s="38">
        <v>6103</v>
      </c>
      <c r="E160" s="38">
        <f t="shared" si="18"/>
        <v>5070.3511387842045</v>
      </c>
      <c r="F160" s="39">
        <f t="shared" si="19"/>
        <v>0.70978099617927704</v>
      </c>
      <c r="G160" s="38">
        <f t="shared" si="20"/>
        <v>1326.8428560947668</v>
      </c>
      <c r="H160" s="40">
        <f t="shared" si="21"/>
        <v>475.59317837669579</v>
      </c>
      <c r="I160" s="38">
        <f t="shared" si="22"/>
        <v>1802.4360344714626</v>
      </c>
      <c r="J160" s="38">
        <f t="shared" si="23"/>
        <v>-48.882249008798041</v>
      </c>
      <c r="K160" s="38">
        <f t="shared" si="24"/>
        <v>1753.5537854626646</v>
      </c>
      <c r="L160" s="38">
        <f t="shared" si="25"/>
        <v>11000267.118379336</v>
      </c>
      <c r="M160" s="38">
        <f t="shared" si="26"/>
        <v>10701938.752678642</v>
      </c>
    </row>
    <row r="161" spans="1:13" x14ac:dyDescent="0.25">
      <c r="A161" s="37">
        <v>3417</v>
      </c>
      <c r="B161" s="37" t="s">
        <v>180</v>
      </c>
      <c r="C161" s="38">
        <v>23453803</v>
      </c>
      <c r="D161" s="38">
        <v>4463</v>
      </c>
      <c r="E161" s="38">
        <f t="shared" si="18"/>
        <v>5255.1653596235719</v>
      </c>
      <c r="F161" s="39">
        <f t="shared" si="19"/>
        <v>0.73565250254735826</v>
      </c>
      <c r="G161" s="38">
        <f t="shared" si="20"/>
        <v>1208.5617547575716</v>
      </c>
      <c r="H161" s="40">
        <f t="shared" si="21"/>
        <v>410.90820108291723</v>
      </c>
      <c r="I161" s="38">
        <f t="shared" si="22"/>
        <v>1619.4699558404889</v>
      </c>
      <c r="J161" s="38">
        <f t="shared" si="23"/>
        <v>-48.882249008798041</v>
      </c>
      <c r="K161" s="38">
        <f t="shared" si="24"/>
        <v>1570.5877068316909</v>
      </c>
      <c r="L161" s="38">
        <f t="shared" si="25"/>
        <v>7227694.4129161015</v>
      </c>
      <c r="M161" s="38">
        <f t="shared" si="26"/>
        <v>7009532.935589836</v>
      </c>
    </row>
    <row r="162" spans="1:13" x14ac:dyDescent="0.25">
      <c r="A162" s="37">
        <v>3418</v>
      </c>
      <c r="B162" s="37" t="s">
        <v>181</v>
      </c>
      <c r="C162" s="38">
        <v>36890424</v>
      </c>
      <c r="D162" s="38">
        <v>7216</v>
      </c>
      <c r="E162" s="38">
        <f t="shared" si="18"/>
        <v>5112.3093126385811</v>
      </c>
      <c r="F162" s="39">
        <f t="shared" si="19"/>
        <v>0.71565457645430386</v>
      </c>
      <c r="G162" s="38">
        <f t="shared" si="20"/>
        <v>1299.9896248279658</v>
      </c>
      <c r="H162" s="40">
        <f t="shared" si="21"/>
        <v>460.90781752766401</v>
      </c>
      <c r="I162" s="38">
        <f t="shared" si="22"/>
        <v>1760.8974423556299</v>
      </c>
      <c r="J162" s="38">
        <f t="shared" si="23"/>
        <v>-48.882249008798041</v>
      </c>
      <c r="K162" s="38">
        <f t="shared" si="24"/>
        <v>1712.0151933468319</v>
      </c>
      <c r="L162" s="38">
        <f t="shared" si="25"/>
        <v>12706635.944038225</v>
      </c>
      <c r="M162" s="38">
        <f t="shared" si="26"/>
        <v>12353901.635190738</v>
      </c>
    </row>
    <row r="163" spans="1:13" x14ac:dyDescent="0.25">
      <c r="A163" s="37">
        <v>3419</v>
      </c>
      <c r="B163" s="37" t="s">
        <v>182</v>
      </c>
      <c r="C163" s="38">
        <v>18385035</v>
      </c>
      <c r="D163" s="38">
        <v>3614</v>
      </c>
      <c r="E163" s="38">
        <f t="shared" si="18"/>
        <v>5087.1707249584952</v>
      </c>
      <c r="F163" s="39">
        <f t="shared" si="19"/>
        <v>0.7121355121296209</v>
      </c>
      <c r="G163" s="38">
        <f t="shared" si="20"/>
        <v>1316.0783209432209</v>
      </c>
      <c r="H163" s="40">
        <f t="shared" si="21"/>
        <v>469.70632321569406</v>
      </c>
      <c r="I163" s="38">
        <f t="shared" si="22"/>
        <v>1785.7846441589149</v>
      </c>
      <c r="J163" s="38">
        <f t="shared" si="23"/>
        <v>-48.882249008798041</v>
      </c>
      <c r="K163" s="38">
        <f t="shared" si="24"/>
        <v>1736.9023951501169</v>
      </c>
      <c r="L163" s="38">
        <f t="shared" si="25"/>
        <v>6453825.7039903188</v>
      </c>
      <c r="M163" s="38">
        <f t="shared" si="26"/>
        <v>6277165.2560725231</v>
      </c>
    </row>
    <row r="164" spans="1:13" x14ac:dyDescent="0.25">
      <c r="A164" s="37">
        <v>3420</v>
      </c>
      <c r="B164" s="37" t="s">
        <v>183</v>
      </c>
      <c r="C164" s="38">
        <v>131030229</v>
      </c>
      <c r="D164" s="38">
        <v>21937</v>
      </c>
      <c r="E164" s="38">
        <f t="shared" si="18"/>
        <v>5973.0240689246475</v>
      </c>
      <c r="F164" s="39">
        <f t="shared" si="19"/>
        <v>0.83614307131807719</v>
      </c>
      <c r="G164" s="38">
        <f t="shared" si="20"/>
        <v>749.13218080488321</v>
      </c>
      <c r="H164" s="40">
        <f t="shared" si="21"/>
        <v>159.65765282754077</v>
      </c>
      <c r="I164" s="38">
        <f t="shared" si="22"/>
        <v>908.78983363242401</v>
      </c>
      <c r="J164" s="38">
        <f t="shared" si="23"/>
        <v>-48.882249008798041</v>
      </c>
      <c r="K164" s="38">
        <f t="shared" si="24"/>
        <v>859.90758462362601</v>
      </c>
      <c r="L164" s="38">
        <f t="shared" si="25"/>
        <v>19936122.580394484</v>
      </c>
      <c r="M164" s="38">
        <f t="shared" si="26"/>
        <v>18863792.683888484</v>
      </c>
    </row>
    <row r="165" spans="1:13" x14ac:dyDescent="0.25">
      <c r="A165" s="37">
        <v>3421</v>
      </c>
      <c r="B165" s="37" t="s">
        <v>184</v>
      </c>
      <c r="C165" s="38">
        <v>37497621</v>
      </c>
      <c r="D165" s="38">
        <v>6474</v>
      </c>
      <c r="E165" s="38">
        <f t="shared" si="18"/>
        <v>5792.0329008341059</v>
      </c>
      <c r="F165" s="39">
        <f t="shared" si="19"/>
        <v>0.81080674093963334</v>
      </c>
      <c r="G165" s="38">
        <f t="shared" si="20"/>
        <v>864.96652838282989</v>
      </c>
      <c r="H165" s="40">
        <f t="shared" si="21"/>
        <v>223.00456165923032</v>
      </c>
      <c r="I165" s="38">
        <f t="shared" si="22"/>
        <v>1087.9710900420603</v>
      </c>
      <c r="J165" s="38">
        <f t="shared" si="23"/>
        <v>-48.882249008798041</v>
      </c>
      <c r="K165" s="38">
        <f t="shared" si="24"/>
        <v>1039.0888410332623</v>
      </c>
      <c r="L165" s="38">
        <f t="shared" si="25"/>
        <v>7043524.8369322978</v>
      </c>
      <c r="M165" s="38">
        <f t="shared" si="26"/>
        <v>6727061.1568493396</v>
      </c>
    </row>
    <row r="166" spans="1:13" x14ac:dyDescent="0.25">
      <c r="A166" s="37">
        <v>3422</v>
      </c>
      <c r="B166" s="37" t="s">
        <v>185</v>
      </c>
      <c r="C166" s="38">
        <v>28048692</v>
      </c>
      <c r="D166" s="38">
        <v>4191</v>
      </c>
      <c r="E166" s="38">
        <f t="shared" si="18"/>
        <v>6692.6012884753045</v>
      </c>
      <c r="F166" s="39">
        <f t="shared" si="19"/>
        <v>0.93687420842095015</v>
      </c>
      <c r="G166" s="38">
        <f t="shared" si="20"/>
        <v>288.60276029246279</v>
      </c>
      <c r="H166" s="40">
        <f t="shared" si="21"/>
        <v>0</v>
      </c>
      <c r="I166" s="38">
        <f t="shared" si="22"/>
        <v>288.60276029246279</v>
      </c>
      <c r="J166" s="38">
        <f t="shared" si="23"/>
        <v>-48.882249008798041</v>
      </c>
      <c r="K166" s="38">
        <f t="shared" si="24"/>
        <v>239.72051128366473</v>
      </c>
      <c r="L166" s="38">
        <f t="shared" si="25"/>
        <v>1209534.1683857115</v>
      </c>
      <c r="M166" s="38">
        <f t="shared" si="26"/>
        <v>1004668.6627898389</v>
      </c>
    </row>
    <row r="167" spans="1:13" x14ac:dyDescent="0.25">
      <c r="A167" s="37">
        <v>3423</v>
      </c>
      <c r="B167" s="37" t="s">
        <v>186</v>
      </c>
      <c r="C167" s="38">
        <v>12294254</v>
      </c>
      <c r="D167" s="38">
        <v>2239</v>
      </c>
      <c r="E167" s="38">
        <f t="shared" si="18"/>
        <v>5490.9575703439032</v>
      </c>
      <c r="F167" s="39">
        <f t="shared" si="19"/>
        <v>0.76866024217631845</v>
      </c>
      <c r="G167" s="38">
        <f t="shared" si="20"/>
        <v>1057.6547398965597</v>
      </c>
      <c r="H167" s="40">
        <f t="shared" si="21"/>
        <v>328.38092733080128</v>
      </c>
      <c r="I167" s="38">
        <f t="shared" si="22"/>
        <v>1386.035667227361</v>
      </c>
      <c r="J167" s="38">
        <f t="shared" si="23"/>
        <v>-48.882249008798041</v>
      </c>
      <c r="K167" s="38">
        <f t="shared" si="24"/>
        <v>1337.153418218563</v>
      </c>
      <c r="L167" s="38">
        <f t="shared" si="25"/>
        <v>3103333.8589220615</v>
      </c>
      <c r="M167" s="38">
        <f t="shared" si="26"/>
        <v>2993886.5033913627</v>
      </c>
    </row>
    <row r="168" spans="1:13" x14ac:dyDescent="0.25">
      <c r="A168" s="37">
        <v>3424</v>
      </c>
      <c r="B168" s="37" t="s">
        <v>187</v>
      </c>
      <c r="C168" s="38">
        <v>8833525</v>
      </c>
      <c r="D168" s="38">
        <v>1836</v>
      </c>
      <c r="E168" s="38">
        <f t="shared" si="18"/>
        <v>4811.2881263616555</v>
      </c>
      <c r="F168" s="39">
        <f t="shared" si="19"/>
        <v>0.67351565715296013</v>
      </c>
      <c r="G168" s="38">
        <f t="shared" si="20"/>
        <v>1492.6431840451983</v>
      </c>
      <c r="H168" s="40">
        <f t="shared" si="21"/>
        <v>566.26523272458792</v>
      </c>
      <c r="I168" s="38">
        <f t="shared" si="22"/>
        <v>2058.9084167697861</v>
      </c>
      <c r="J168" s="38">
        <f t="shared" si="23"/>
        <v>-48.882249008798041</v>
      </c>
      <c r="K168" s="38">
        <f t="shared" si="24"/>
        <v>2010.0261677609881</v>
      </c>
      <c r="L168" s="38">
        <f t="shared" si="25"/>
        <v>3780155.8531893273</v>
      </c>
      <c r="M168" s="38">
        <f t="shared" si="26"/>
        <v>3690408.0440091742</v>
      </c>
    </row>
    <row r="169" spans="1:13" x14ac:dyDescent="0.25">
      <c r="A169" s="37">
        <v>3425</v>
      </c>
      <c r="B169" s="37" t="s">
        <v>188</v>
      </c>
      <c r="C169" s="38">
        <v>6314524</v>
      </c>
      <c r="D169" s="38">
        <v>1287</v>
      </c>
      <c r="E169" s="38">
        <f t="shared" si="18"/>
        <v>4906.3900543900545</v>
      </c>
      <c r="F169" s="39">
        <f t="shared" si="19"/>
        <v>0.68682864857444836</v>
      </c>
      <c r="G169" s="38">
        <f t="shared" si="20"/>
        <v>1431.7779501070229</v>
      </c>
      <c r="H169" s="40">
        <f t="shared" si="21"/>
        <v>532.97955791464835</v>
      </c>
      <c r="I169" s="38">
        <f t="shared" si="22"/>
        <v>1964.7575080216711</v>
      </c>
      <c r="J169" s="38">
        <f t="shared" si="23"/>
        <v>-48.882249008798041</v>
      </c>
      <c r="K169" s="38">
        <f t="shared" si="24"/>
        <v>1915.8752590128731</v>
      </c>
      <c r="L169" s="38">
        <f t="shared" si="25"/>
        <v>2528642.9128238908</v>
      </c>
      <c r="M169" s="38">
        <f t="shared" si="26"/>
        <v>2465731.4583495678</v>
      </c>
    </row>
    <row r="170" spans="1:13" x14ac:dyDescent="0.25">
      <c r="A170" s="37">
        <v>3426</v>
      </c>
      <c r="B170" s="37" t="s">
        <v>189</v>
      </c>
      <c r="C170" s="38">
        <v>8342159</v>
      </c>
      <c r="D170" s="38">
        <v>1609</v>
      </c>
      <c r="E170" s="38">
        <f t="shared" si="18"/>
        <v>5184.6855189558728</v>
      </c>
      <c r="F170" s="39">
        <f t="shared" si="19"/>
        <v>0.72578627234940951</v>
      </c>
      <c r="G170" s="38">
        <f t="shared" si="20"/>
        <v>1253.6688527848992</v>
      </c>
      <c r="H170" s="40">
        <f t="shared" si="21"/>
        <v>435.57614531661193</v>
      </c>
      <c r="I170" s="38">
        <f t="shared" si="22"/>
        <v>1689.2449981015111</v>
      </c>
      <c r="J170" s="38">
        <f t="shared" si="23"/>
        <v>-48.882249008798041</v>
      </c>
      <c r="K170" s="38">
        <f t="shared" si="24"/>
        <v>1640.3627490927131</v>
      </c>
      <c r="L170" s="38">
        <f t="shared" si="25"/>
        <v>2717995.2019453314</v>
      </c>
      <c r="M170" s="38">
        <f t="shared" si="26"/>
        <v>2639343.6632901756</v>
      </c>
    </row>
    <row r="171" spans="1:13" x14ac:dyDescent="0.25">
      <c r="A171" s="37">
        <v>3427</v>
      </c>
      <c r="B171" s="37" t="s">
        <v>190</v>
      </c>
      <c r="C171" s="38">
        <v>34049257</v>
      </c>
      <c r="D171" s="38">
        <v>5762</v>
      </c>
      <c r="E171" s="38">
        <f t="shared" si="18"/>
        <v>5909.2775078097884</v>
      </c>
      <c r="F171" s="39">
        <f t="shared" si="19"/>
        <v>0.82721940973870245</v>
      </c>
      <c r="G171" s="38">
        <f t="shared" si="20"/>
        <v>789.92997991839309</v>
      </c>
      <c r="H171" s="40">
        <f t="shared" si="21"/>
        <v>181.96894921774145</v>
      </c>
      <c r="I171" s="38">
        <f t="shared" si="22"/>
        <v>971.89892913613448</v>
      </c>
      <c r="J171" s="38">
        <f t="shared" si="23"/>
        <v>-48.882249008798041</v>
      </c>
      <c r="K171" s="38">
        <f t="shared" si="24"/>
        <v>923.01668012733649</v>
      </c>
      <c r="L171" s="38">
        <f t="shared" si="25"/>
        <v>5600081.6296824068</v>
      </c>
      <c r="M171" s="38">
        <f t="shared" si="26"/>
        <v>5318422.1108937124</v>
      </c>
    </row>
    <row r="172" spans="1:13" x14ac:dyDescent="0.25">
      <c r="A172" s="37">
        <v>3428</v>
      </c>
      <c r="B172" s="37" t="s">
        <v>191</v>
      </c>
      <c r="C172" s="38">
        <v>13955503</v>
      </c>
      <c r="D172" s="38">
        <v>2492</v>
      </c>
      <c r="E172" s="38">
        <f t="shared" si="18"/>
        <v>5600.1215890850726</v>
      </c>
      <c r="F172" s="39">
        <f t="shared" si="19"/>
        <v>0.78394173725391958</v>
      </c>
      <c r="G172" s="38">
        <f t="shared" si="20"/>
        <v>987.78976790221122</v>
      </c>
      <c r="H172" s="40">
        <f t="shared" si="21"/>
        <v>290.17352077139196</v>
      </c>
      <c r="I172" s="38">
        <f t="shared" si="22"/>
        <v>1277.9632886736031</v>
      </c>
      <c r="J172" s="38">
        <f t="shared" si="23"/>
        <v>-48.882249008798041</v>
      </c>
      <c r="K172" s="38">
        <f t="shared" si="24"/>
        <v>1229.0810396648051</v>
      </c>
      <c r="L172" s="38">
        <f t="shared" si="25"/>
        <v>3184684.515374619</v>
      </c>
      <c r="M172" s="38">
        <f t="shared" si="26"/>
        <v>3062869.9508446944</v>
      </c>
    </row>
    <row r="173" spans="1:13" x14ac:dyDescent="0.25">
      <c r="A173" s="37">
        <v>3429</v>
      </c>
      <c r="B173" s="37" t="s">
        <v>192</v>
      </c>
      <c r="C173" s="38">
        <v>7987378</v>
      </c>
      <c r="D173" s="38">
        <v>1525</v>
      </c>
      <c r="E173" s="38">
        <f t="shared" si="18"/>
        <v>5237.6249180327868</v>
      </c>
      <c r="F173" s="39">
        <f t="shared" si="19"/>
        <v>0.73319707652952293</v>
      </c>
      <c r="G173" s="38">
        <f t="shared" si="20"/>
        <v>1219.7876373756742</v>
      </c>
      <c r="H173" s="40">
        <f t="shared" si="21"/>
        <v>417.047355639692</v>
      </c>
      <c r="I173" s="38">
        <f t="shared" si="22"/>
        <v>1636.8349930153663</v>
      </c>
      <c r="J173" s="38">
        <f t="shared" si="23"/>
        <v>-48.882249008798041</v>
      </c>
      <c r="K173" s="38">
        <f t="shared" si="24"/>
        <v>1587.9527440065683</v>
      </c>
      <c r="L173" s="38">
        <f t="shared" si="25"/>
        <v>2496173.3643484334</v>
      </c>
      <c r="M173" s="38">
        <f t="shared" si="26"/>
        <v>2421627.9346100166</v>
      </c>
    </row>
    <row r="174" spans="1:13" x14ac:dyDescent="0.25">
      <c r="A174" s="37">
        <v>3430</v>
      </c>
      <c r="B174" s="37" t="s">
        <v>193</v>
      </c>
      <c r="C174" s="38">
        <v>11018162</v>
      </c>
      <c r="D174" s="38">
        <v>1871</v>
      </c>
      <c r="E174" s="38">
        <f t="shared" si="18"/>
        <v>5888.9160876536607</v>
      </c>
      <c r="F174" s="39">
        <f t="shared" si="19"/>
        <v>0.82436908464553615</v>
      </c>
      <c r="G174" s="38">
        <f t="shared" si="20"/>
        <v>802.96128881831476</v>
      </c>
      <c r="H174" s="40">
        <f t="shared" si="21"/>
        <v>189.09544627238614</v>
      </c>
      <c r="I174" s="38">
        <f t="shared" si="22"/>
        <v>992.05673509070084</v>
      </c>
      <c r="J174" s="38">
        <f t="shared" si="23"/>
        <v>-48.882249008798041</v>
      </c>
      <c r="K174" s="38">
        <f t="shared" si="24"/>
        <v>943.17448608190284</v>
      </c>
      <c r="L174" s="38">
        <f t="shared" si="25"/>
        <v>1856138.1513547013</v>
      </c>
      <c r="M174" s="38">
        <f t="shared" si="26"/>
        <v>1764679.4634592403</v>
      </c>
    </row>
    <row r="175" spans="1:13" x14ac:dyDescent="0.25">
      <c r="A175" s="37">
        <v>3431</v>
      </c>
      <c r="B175" s="37" t="s">
        <v>194</v>
      </c>
      <c r="C175" s="38">
        <v>13872847</v>
      </c>
      <c r="D175" s="38">
        <v>2523</v>
      </c>
      <c r="E175" s="38">
        <f t="shared" si="18"/>
        <v>5498.5521204914785</v>
      </c>
      <c r="F175" s="39">
        <f t="shared" si="19"/>
        <v>0.76972337709966654</v>
      </c>
      <c r="G175" s="38">
        <f t="shared" si="20"/>
        <v>1052.7942278021114</v>
      </c>
      <c r="H175" s="40">
        <f t="shared" si="21"/>
        <v>325.72283477914993</v>
      </c>
      <c r="I175" s="38">
        <f t="shared" si="22"/>
        <v>1378.5170625812614</v>
      </c>
      <c r="J175" s="38">
        <f t="shared" si="23"/>
        <v>-48.882249008798041</v>
      </c>
      <c r="K175" s="38">
        <f t="shared" si="24"/>
        <v>1329.6348135724634</v>
      </c>
      <c r="L175" s="38">
        <f t="shared" si="25"/>
        <v>3477998.5488925222</v>
      </c>
      <c r="M175" s="38">
        <f t="shared" si="26"/>
        <v>3354668.6346433251</v>
      </c>
    </row>
    <row r="176" spans="1:13" x14ac:dyDescent="0.25">
      <c r="A176" s="37">
        <v>3432</v>
      </c>
      <c r="B176" s="37" t="s">
        <v>195</v>
      </c>
      <c r="C176" s="38">
        <v>10785288</v>
      </c>
      <c r="D176" s="38">
        <v>1966</v>
      </c>
      <c r="E176" s="38">
        <f t="shared" si="18"/>
        <v>5485.9043743641914</v>
      </c>
      <c r="F176" s="39">
        <f t="shared" si="19"/>
        <v>0.76795286267178398</v>
      </c>
      <c r="G176" s="38">
        <f t="shared" si="20"/>
        <v>1060.8887853235751</v>
      </c>
      <c r="H176" s="40">
        <f t="shared" si="21"/>
        <v>330.14954592370037</v>
      </c>
      <c r="I176" s="38">
        <f t="shared" si="22"/>
        <v>1391.0383312472754</v>
      </c>
      <c r="J176" s="38">
        <f t="shared" si="23"/>
        <v>-48.882249008798041</v>
      </c>
      <c r="K176" s="38">
        <f t="shared" si="24"/>
        <v>1342.1560822384774</v>
      </c>
      <c r="L176" s="38">
        <f t="shared" si="25"/>
        <v>2734781.3592321435</v>
      </c>
      <c r="M176" s="38">
        <f t="shared" si="26"/>
        <v>2638678.8576808465</v>
      </c>
    </row>
    <row r="177" spans="1:13" x14ac:dyDescent="0.25">
      <c r="A177" s="37">
        <v>3433</v>
      </c>
      <c r="B177" s="37" t="s">
        <v>196</v>
      </c>
      <c r="C177" s="38">
        <v>12279804</v>
      </c>
      <c r="D177" s="38">
        <v>2185</v>
      </c>
      <c r="E177" s="38">
        <f t="shared" si="18"/>
        <v>5620.0475972540044</v>
      </c>
      <c r="F177" s="39">
        <f t="shared" si="19"/>
        <v>0.78673111052233824</v>
      </c>
      <c r="G177" s="38">
        <f t="shared" si="20"/>
        <v>975.03712267409492</v>
      </c>
      <c r="H177" s="40">
        <f t="shared" si="21"/>
        <v>283.19941791226586</v>
      </c>
      <c r="I177" s="38">
        <f t="shared" si="22"/>
        <v>1258.2365405863607</v>
      </c>
      <c r="J177" s="38">
        <f t="shared" si="23"/>
        <v>-48.882249008798041</v>
      </c>
      <c r="K177" s="38">
        <f t="shared" si="24"/>
        <v>1209.3542915775627</v>
      </c>
      <c r="L177" s="38">
        <f t="shared" si="25"/>
        <v>2749246.8411811981</v>
      </c>
      <c r="M177" s="38">
        <f t="shared" si="26"/>
        <v>2642439.1270969743</v>
      </c>
    </row>
    <row r="178" spans="1:13" x14ac:dyDescent="0.25">
      <c r="A178" s="37">
        <v>3434</v>
      </c>
      <c r="B178" s="37" t="s">
        <v>197</v>
      </c>
      <c r="C178" s="38">
        <v>13416283</v>
      </c>
      <c r="D178" s="38">
        <v>2239</v>
      </c>
      <c r="E178" s="38">
        <f t="shared" si="18"/>
        <v>5992.0870924519877</v>
      </c>
      <c r="F178" s="39">
        <f t="shared" si="19"/>
        <v>0.8388116383382046</v>
      </c>
      <c r="G178" s="38">
        <f t="shared" si="20"/>
        <v>736.93184574738552</v>
      </c>
      <c r="H178" s="40">
        <f t="shared" si="21"/>
        <v>152.98559459297169</v>
      </c>
      <c r="I178" s="38">
        <f t="shared" si="22"/>
        <v>889.91744034035719</v>
      </c>
      <c r="J178" s="38">
        <f t="shared" si="23"/>
        <v>-48.882249008798041</v>
      </c>
      <c r="K178" s="38">
        <f t="shared" si="24"/>
        <v>841.03519133155919</v>
      </c>
      <c r="L178" s="38">
        <f t="shared" si="25"/>
        <v>1992525.1489220597</v>
      </c>
      <c r="M178" s="38">
        <f t="shared" si="26"/>
        <v>1883077.7933913611</v>
      </c>
    </row>
    <row r="179" spans="1:13" x14ac:dyDescent="0.25">
      <c r="A179" s="37">
        <v>3435</v>
      </c>
      <c r="B179" s="37" t="s">
        <v>198</v>
      </c>
      <c r="C179" s="38">
        <v>19692762</v>
      </c>
      <c r="D179" s="38">
        <v>3553</v>
      </c>
      <c r="E179" s="38">
        <f t="shared" si="18"/>
        <v>5542.5730368702507</v>
      </c>
      <c r="F179" s="39">
        <f t="shared" si="19"/>
        <v>0.7758857135976357</v>
      </c>
      <c r="G179" s="38">
        <f t="shared" si="20"/>
        <v>1024.6208413196973</v>
      </c>
      <c r="H179" s="40">
        <f t="shared" si="21"/>
        <v>310.31551404657966</v>
      </c>
      <c r="I179" s="38">
        <f t="shared" si="22"/>
        <v>1334.936355366277</v>
      </c>
      <c r="J179" s="38">
        <f t="shared" si="23"/>
        <v>-48.882249008798041</v>
      </c>
      <c r="K179" s="38">
        <f t="shared" si="24"/>
        <v>1286.054106357479</v>
      </c>
      <c r="L179" s="38">
        <f t="shared" si="25"/>
        <v>4743028.870616382</v>
      </c>
      <c r="M179" s="38">
        <f t="shared" si="26"/>
        <v>4569350.2398881232</v>
      </c>
    </row>
    <row r="180" spans="1:13" x14ac:dyDescent="0.25">
      <c r="A180" s="37">
        <v>3436</v>
      </c>
      <c r="B180" s="37" t="s">
        <v>199</v>
      </c>
      <c r="C180" s="38">
        <v>33792757</v>
      </c>
      <c r="D180" s="38">
        <v>5493</v>
      </c>
      <c r="E180" s="38">
        <f t="shared" si="18"/>
        <v>6151.9674130711819</v>
      </c>
      <c r="F180" s="39">
        <f t="shared" si="19"/>
        <v>0.8611927338742752</v>
      </c>
      <c r="G180" s="38">
        <f t="shared" si="20"/>
        <v>634.60844055110124</v>
      </c>
      <c r="H180" s="40">
        <f t="shared" si="21"/>
        <v>97.02748237625373</v>
      </c>
      <c r="I180" s="38">
        <f t="shared" si="22"/>
        <v>731.63592292735495</v>
      </c>
      <c r="J180" s="38">
        <f t="shared" si="23"/>
        <v>-48.882249008798041</v>
      </c>
      <c r="K180" s="38">
        <f t="shared" si="24"/>
        <v>682.75367391855696</v>
      </c>
      <c r="L180" s="38">
        <f t="shared" si="25"/>
        <v>4018876.1246399609</v>
      </c>
      <c r="M180" s="38">
        <f t="shared" si="26"/>
        <v>3750365.9308346333</v>
      </c>
    </row>
    <row r="181" spans="1:13" x14ac:dyDescent="0.25">
      <c r="A181" s="37">
        <v>3437</v>
      </c>
      <c r="B181" s="37" t="s">
        <v>200</v>
      </c>
      <c r="C181" s="38">
        <v>30749579</v>
      </c>
      <c r="D181" s="38">
        <v>5469</v>
      </c>
      <c r="E181" s="38">
        <f t="shared" si="18"/>
        <v>5622.5231303711835</v>
      </c>
      <c r="F181" s="39">
        <f t="shared" si="19"/>
        <v>0.7870776518789212</v>
      </c>
      <c r="G181" s="38">
        <f t="shared" si="20"/>
        <v>973.45278147910028</v>
      </c>
      <c r="H181" s="40">
        <f t="shared" si="21"/>
        <v>282.33298132125316</v>
      </c>
      <c r="I181" s="38">
        <f t="shared" si="22"/>
        <v>1255.7857628003535</v>
      </c>
      <c r="J181" s="38">
        <f t="shared" si="23"/>
        <v>-48.882249008798041</v>
      </c>
      <c r="K181" s="38">
        <f t="shared" si="24"/>
        <v>1206.9035137915555</v>
      </c>
      <c r="L181" s="38">
        <f t="shared" si="25"/>
        <v>6867892.3367551332</v>
      </c>
      <c r="M181" s="38">
        <f t="shared" si="26"/>
        <v>6600555.3169260174</v>
      </c>
    </row>
    <row r="182" spans="1:13" x14ac:dyDescent="0.25">
      <c r="A182" s="37">
        <v>3438</v>
      </c>
      <c r="B182" s="37" t="s">
        <v>201</v>
      </c>
      <c r="C182" s="38">
        <v>18269942</v>
      </c>
      <c r="D182" s="38">
        <v>3108</v>
      </c>
      <c r="E182" s="38">
        <f t="shared" si="18"/>
        <v>5878.3597168597171</v>
      </c>
      <c r="F182" s="39">
        <f t="shared" si="19"/>
        <v>0.8228913346489235</v>
      </c>
      <c r="G182" s="38">
        <f t="shared" si="20"/>
        <v>809.71736612643872</v>
      </c>
      <c r="H182" s="40">
        <f t="shared" si="21"/>
        <v>192.79017605026641</v>
      </c>
      <c r="I182" s="38">
        <f t="shared" si="22"/>
        <v>1002.5075421767051</v>
      </c>
      <c r="J182" s="38">
        <f t="shared" si="23"/>
        <v>-48.882249008798041</v>
      </c>
      <c r="K182" s="38">
        <f t="shared" si="24"/>
        <v>953.6252931679071</v>
      </c>
      <c r="L182" s="38">
        <f t="shared" si="25"/>
        <v>3115793.4410851994</v>
      </c>
      <c r="M182" s="38">
        <f t="shared" si="26"/>
        <v>2963867.4111658554</v>
      </c>
    </row>
    <row r="183" spans="1:13" x14ac:dyDescent="0.25">
      <c r="A183" s="37">
        <v>3439</v>
      </c>
      <c r="B183" s="37" t="s">
        <v>202</v>
      </c>
      <c r="C183" s="38">
        <v>25963922</v>
      </c>
      <c r="D183" s="38">
        <v>4497</v>
      </c>
      <c r="E183" s="38">
        <f t="shared" si="18"/>
        <v>5773.6095174560814</v>
      </c>
      <c r="F183" s="39">
        <f t="shared" si="19"/>
        <v>0.80822771494140977</v>
      </c>
      <c r="G183" s="38">
        <f t="shared" si="20"/>
        <v>876.7574937447655</v>
      </c>
      <c r="H183" s="40">
        <f t="shared" si="21"/>
        <v>229.45274584153887</v>
      </c>
      <c r="I183" s="38">
        <f t="shared" si="22"/>
        <v>1106.2102395863044</v>
      </c>
      <c r="J183" s="38">
        <f t="shared" si="23"/>
        <v>-48.882249008798041</v>
      </c>
      <c r="K183" s="38">
        <f t="shared" si="24"/>
        <v>1057.3279905775064</v>
      </c>
      <c r="L183" s="38">
        <f t="shared" si="25"/>
        <v>4974627.4474196108</v>
      </c>
      <c r="M183" s="38">
        <f t="shared" si="26"/>
        <v>4754803.9736270467</v>
      </c>
    </row>
    <row r="184" spans="1:13" x14ac:dyDescent="0.25">
      <c r="A184" s="37">
        <v>3440</v>
      </c>
      <c r="B184" s="37" t="s">
        <v>203</v>
      </c>
      <c r="C184" s="38">
        <v>32931811</v>
      </c>
      <c r="D184" s="38">
        <v>5130</v>
      </c>
      <c r="E184" s="38">
        <f t="shared" si="18"/>
        <v>6419.4563352826508</v>
      </c>
      <c r="F184" s="39">
        <f t="shared" si="19"/>
        <v>0.89863758699734764</v>
      </c>
      <c r="G184" s="38">
        <f t="shared" si="20"/>
        <v>463.41553033576116</v>
      </c>
      <c r="H184" s="40">
        <f t="shared" si="21"/>
        <v>3.4063596022396267</v>
      </c>
      <c r="I184" s="38">
        <f t="shared" si="22"/>
        <v>466.82188993800077</v>
      </c>
      <c r="J184" s="38">
        <f t="shared" si="23"/>
        <v>-48.882249008798041</v>
      </c>
      <c r="K184" s="38">
        <f t="shared" si="24"/>
        <v>417.93964092920271</v>
      </c>
      <c r="L184" s="38">
        <f t="shared" si="25"/>
        <v>2394796.2953819437</v>
      </c>
      <c r="M184" s="38">
        <f t="shared" si="26"/>
        <v>2144030.35796681</v>
      </c>
    </row>
    <row r="185" spans="1:13" x14ac:dyDescent="0.25">
      <c r="A185" s="37">
        <v>3441</v>
      </c>
      <c r="B185" s="37" t="s">
        <v>204</v>
      </c>
      <c r="C185" s="38">
        <v>37302383</v>
      </c>
      <c r="D185" s="38">
        <v>6147</v>
      </c>
      <c r="E185" s="38">
        <f t="shared" si="18"/>
        <v>6068.3883195054495</v>
      </c>
      <c r="F185" s="39">
        <f t="shared" si="19"/>
        <v>0.84949278437036935</v>
      </c>
      <c r="G185" s="38">
        <f t="shared" si="20"/>
        <v>688.09906043316994</v>
      </c>
      <c r="H185" s="40">
        <f t="shared" si="21"/>
        <v>126.28016512426005</v>
      </c>
      <c r="I185" s="38">
        <f t="shared" si="22"/>
        <v>814.37922555743</v>
      </c>
      <c r="J185" s="38">
        <f t="shared" si="23"/>
        <v>-48.882249008798041</v>
      </c>
      <c r="K185" s="38">
        <f t="shared" si="24"/>
        <v>765.49697654863201</v>
      </c>
      <c r="L185" s="38">
        <f t="shared" si="25"/>
        <v>5005989.0995015223</v>
      </c>
      <c r="M185" s="38">
        <f t="shared" si="26"/>
        <v>4705509.9148444412</v>
      </c>
    </row>
    <row r="186" spans="1:13" x14ac:dyDescent="0.25">
      <c r="A186" s="37">
        <v>3442</v>
      </c>
      <c r="B186" s="37" t="s">
        <v>205</v>
      </c>
      <c r="C186" s="38">
        <v>86585347</v>
      </c>
      <c r="D186" s="38">
        <v>14925</v>
      </c>
      <c r="E186" s="38">
        <f t="shared" si="18"/>
        <v>5801.363283082077</v>
      </c>
      <c r="F186" s="39">
        <f t="shared" si="19"/>
        <v>0.81211286902138324</v>
      </c>
      <c r="G186" s="38">
        <f t="shared" si="20"/>
        <v>858.99508374412835</v>
      </c>
      <c r="H186" s="40">
        <f t="shared" si="21"/>
        <v>219.73892787244043</v>
      </c>
      <c r="I186" s="38">
        <f t="shared" si="22"/>
        <v>1078.7340116165688</v>
      </c>
      <c r="J186" s="38">
        <f t="shared" si="23"/>
        <v>-48.882249008798041</v>
      </c>
      <c r="K186" s="38">
        <f t="shared" si="24"/>
        <v>1029.8517626077708</v>
      </c>
      <c r="L186" s="38">
        <f t="shared" si="25"/>
        <v>16100105.123377288</v>
      </c>
      <c r="M186" s="38">
        <f t="shared" si="26"/>
        <v>15370537.556920979</v>
      </c>
    </row>
    <row r="187" spans="1:13" x14ac:dyDescent="0.25">
      <c r="A187" s="37">
        <v>3443</v>
      </c>
      <c r="B187" s="37" t="s">
        <v>206</v>
      </c>
      <c r="C187" s="38">
        <v>86895480</v>
      </c>
      <c r="D187" s="38">
        <v>13612</v>
      </c>
      <c r="E187" s="38">
        <f t="shared" si="18"/>
        <v>6383.7408169262417</v>
      </c>
      <c r="F187" s="39">
        <f t="shared" si="19"/>
        <v>0.89363789456891551</v>
      </c>
      <c r="G187" s="38">
        <f t="shared" si="20"/>
        <v>486.27346208386297</v>
      </c>
      <c r="H187" s="40">
        <f t="shared" si="21"/>
        <v>15.906791026982818</v>
      </c>
      <c r="I187" s="38">
        <f t="shared" si="22"/>
        <v>502.1802531108458</v>
      </c>
      <c r="J187" s="38">
        <f t="shared" si="23"/>
        <v>-48.882249008798041</v>
      </c>
      <c r="K187" s="38">
        <f t="shared" si="24"/>
        <v>453.29800410204774</v>
      </c>
      <c r="L187" s="38">
        <f t="shared" si="25"/>
        <v>6835677.6053448329</v>
      </c>
      <c r="M187" s="38">
        <f t="shared" si="26"/>
        <v>6170292.4318370735</v>
      </c>
    </row>
    <row r="188" spans="1:13" x14ac:dyDescent="0.25">
      <c r="A188" s="37">
        <v>3446</v>
      </c>
      <c r="B188" s="37" t="s">
        <v>207</v>
      </c>
      <c r="C188" s="38">
        <v>84052329</v>
      </c>
      <c r="D188" s="38">
        <v>13689</v>
      </c>
      <c r="E188" s="38">
        <f t="shared" si="18"/>
        <v>6140.1365329826867</v>
      </c>
      <c r="F188" s="39">
        <f t="shared" si="19"/>
        <v>0.85953656971028725</v>
      </c>
      <c r="G188" s="38">
        <f t="shared" si="20"/>
        <v>642.18020380773817</v>
      </c>
      <c r="H188" s="40">
        <f t="shared" si="21"/>
        <v>101.16829040722705</v>
      </c>
      <c r="I188" s="38">
        <f t="shared" si="22"/>
        <v>743.34849421496517</v>
      </c>
      <c r="J188" s="38">
        <f t="shared" si="23"/>
        <v>-48.882249008798041</v>
      </c>
      <c r="K188" s="38">
        <f t="shared" si="24"/>
        <v>694.46624520616717</v>
      </c>
      <c r="L188" s="38">
        <f t="shared" si="25"/>
        <v>10175697.537308658</v>
      </c>
      <c r="M188" s="38">
        <f t="shared" si="26"/>
        <v>9506548.4306272231</v>
      </c>
    </row>
    <row r="189" spans="1:13" x14ac:dyDescent="0.25">
      <c r="A189" s="37">
        <v>3447</v>
      </c>
      <c r="B189" s="37" t="s">
        <v>208</v>
      </c>
      <c r="C189" s="38">
        <v>30451174</v>
      </c>
      <c r="D189" s="38">
        <v>5603</v>
      </c>
      <c r="E189" s="38">
        <f t="shared" si="18"/>
        <v>5434.798143851508</v>
      </c>
      <c r="F189" s="39">
        <f t="shared" si="19"/>
        <v>0.76079867744646679</v>
      </c>
      <c r="G189" s="38">
        <f t="shared" si="20"/>
        <v>1093.5967728516925</v>
      </c>
      <c r="H189" s="40">
        <f t="shared" si="21"/>
        <v>348.03672660313958</v>
      </c>
      <c r="I189" s="38">
        <f t="shared" si="22"/>
        <v>1441.6334994548322</v>
      </c>
      <c r="J189" s="38">
        <f t="shared" si="23"/>
        <v>-48.882249008798041</v>
      </c>
      <c r="K189" s="38">
        <f t="shared" si="24"/>
        <v>1392.7512504460342</v>
      </c>
      <c r="L189" s="38">
        <f t="shared" si="25"/>
        <v>8077472.497445425</v>
      </c>
      <c r="M189" s="38">
        <f t="shared" si="26"/>
        <v>7803585.2562491298</v>
      </c>
    </row>
    <row r="190" spans="1:13" x14ac:dyDescent="0.25">
      <c r="A190" s="37">
        <v>3448</v>
      </c>
      <c r="B190" s="37" t="s">
        <v>209</v>
      </c>
      <c r="C190" s="38">
        <v>35544574</v>
      </c>
      <c r="D190" s="38">
        <v>6510</v>
      </c>
      <c r="E190" s="38">
        <f t="shared" si="18"/>
        <v>5459.9960061443935</v>
      </c>
      <c r="F190" s="39">
        <f t="shared" si="19"/>
        <v>0.76432603942008359</v>
      </c>
      <c r="G190" s="38">
        <f t="shared" si="20"/>
        <v>1077.4701409842457</v>
      </c>
      <c r="H190" s="40">
        <f t="shared" si="21"/>
        <v>339.21747480062965</v>
      </c>
      <c r="I190" s="38">
        <f t="shared" si="22"/>
        <v>1416.6876157848753</v>
      </c>
      <c r="J190" s="38">
        <f t="shared" si="23"/>
        <v>-48.882249008798041</v>
      </c>
      <c r="K190" s="38">
        <f t="shared" si="24"/>
        <v>1367.8053667760773</v>
      </c>
      <c r="L190" s="38">
        <f t="shared" si="25"/>
        <v>9222636.3787595388</v>
      </c>
      <c r="M190" s="38">
        <f t="shared" si="26"/>
        <v>8904412.9377122633</v>
      </c>
    </row>
    <row r="191" spans="1:13" x14ac:dyDescent="0.25">
      <c r="A191" s="37">
        <v>3449</v>
      </c>
      <c r="B191" s="37" t="s">
        <v>210</v>
      </c>
      <c r="C191" s="38">
        <v>15203137</v>
      </c>
      <c r="D191" s="38">
        <v>2841</v>
      </c>
      <c r="E191" s="38">
        <f t="shared" si="18"/>
        <v>5351.3329813445971</v>
      </c>
      <c r="F191" s="39">
        <f t="shared" si="19"/>
        <v>0.7491146767591641</v>
      </c>
      <c r="G191" s="38">
        <f t="shared" si="20"/>
        <v>1147.0144768561156</v>
      </c>
      <c r="H191" s="40">
        <f t="shared" si="21"/>
        <v>377.2495334805584</v>
      </c>
      <c r="I191" s="38">
        <f t="shared" si="22"/>
        <v>1524.2640103366739</v>
      </c>
      <c r="J191" s="38">
        <f t="shared" si="23"/>
        <v>-48.882249008798041</v>
      </c>
      <c r="K191" s="38">
        <f t="shared" si="24"/>
        <v>1475.3817613278759</v>
      </c>
      <c r="L191" s="38">
        <f t="shared" si="25"/>
        <v>4330434.0533664906</v>
      </c>
      <c r="M191" s="38">
        <f t="shared" si="26"/>
        <v>4191559.5839324952</v>
      </c>
    </row>
    <row r="192" spans="1:13" x14ac:dyDescent="0.25">
      <c r="A192" s="37">
        <v>3450</v>
      </c>
      <c r="B192" s="37" t="s">
        <v>211</v>
      </c>
      <c r="C192" s="38">
        <v>6860137</v>
      </c>
      <c r="D192" s="38">
        <v>1593</v>
      </c>
      <c r="E192" s="38">
        <f t="shared" si="18"/>
        <v>4306.4262397991215</v>
      </c>
      <c r="F192" s="39">
        <f t="shared" si="19"/>
        <v>0.60284178014348155</v>
      </c>
      <c r="G192" s="38">
        <f t="shared" si="20"/>
        <v>1815.75479144522</v>
      </c>
      <c r="H192" s="40">
        <f t="shared" si="21"/>
        <v>742.96689302147479</v>
      </c>
      <c r="I192" s="38">
        <f t="shared" si="22"/>
        <v>2558.7216844666946</v>
      </c>
      <c r="J192" s="38">
        <f t="shared" si="23"/>
        <v>-48.882249008798041</v>
      </c>
      <c r="K192" s="38">
        <f t="shared" si="24"/>
        <v>2509.8394354578963</v>
      </c>
      <c r="L192" s="38">
        <f t="shared" si="25"/>
        <v>4076043.6433554445</v>
      </c>
      <c r="M192" s="38">
        <f t="shared" si="26"/>
        <v>3998174.2206844287</v>
      </c>
    </row>
    <row r="193" spans="1:13" x14ac:dyDescent="0.25">
      <c r="A193" s="37">
        <v>3451</v>
      </c>
      <c r="B193" s="37" t="s">
        <v>212</v>
      </c>
      <c r="C193" s="38">
        <v>37596075</v>
      </c>
      <c r="D193" s="38">
        <v>6424</v>
      </c>
      <c r="E193" s="38">
        <f t="shared" si="18"/>
        <v>5852.4400684931506</v>
      </c>
      <c r="F193" s="39">
        <f t="shared" si="19"/>
        <v>0.81926293232832015</v>
      </c>
      <c r="G193" s="38">
        <f t="shared" si="20"/>
        <v>826.30594108104128</v>
      </c>
      <c r="H193" s="40">
        <f t="shared" si="21"/>
        <v>201.86205297856466</v>
      </c>
      <c r="I193" s="38">
        <f t="shared" si="22"/>
        <v>1028.1679940596059</v>
      </c>
      <c r="J193" s="38">
        <f t="shared" si="23"/>
        <v>-48.882249008798041</v>
      </c>
      <c r="K193" s="38">
        <f t="shared" si="24"/>
        <v>979.28574505080792</v>
      </c>
      <c r="L193" s="38">
        <f t="shared" si="25"/>
        <v>6604951.1938389083</v>
      </c>
      <c r="M193" s="38">
        <f t="shared" si="26"/>
        <v>6290931.6262063896</v>
      </c>
    </row>
    <row r="194" spans="1:13" x14ac:dyDescent="0.25">
      <c r="A194" s="37">
        <v>3452</v>
      </c>
      <c r="B194" s="37" t="s">
        <v>213</v>
      </c>
      <c r="C194" s="38">
        <v>11836176</v>
      </c>
      <c r="D194" s="38">
        <v>2190</v>
      </c>
      <c r="E194" s="38">
        <f t="shared" si="18"/>
        <v>5404.6465753424654</v>
      </c>
      <c r="F194" s="39">
        <f t="shared" si="19"/>
        <v>0.75657786319772269</v>
      </c>
      <c r="G194" s="38">
        <f t="shared" si="20"/>
        <v>1112.8937766974798</v>
      </c>
      <c r="H194" s="40">
        <f t="shared" si="21"/>
        <v>358.58977558130448</v>
      </c>
      <c r="I194" s="38">
        <f t="shared" si="22"/>
        <v>1471.4835522787844</v>
      </c>
      <c r="J194" s="38">
        <f t="shared" si="23"/>
        <v>-48.882249008798041</v>
      </c>
      <c r="K194" s="38">
        <f t="shared" si="24"/>
        <v>1422.6013032699864</v>
      </c>
      <c r="L194" s="38">
        <f t="shared" si="25"/>
        <v>3222548.9794905377</v>
      </c>
      <c r="M194" s="38">
        <f t="shared" si="26"/>
        <v>3115496.85416127</v>
      </c>
    </row>
    <row r="195" spans="1:13" x14ac:dyDescent="0.25">
      <c r="A195" s="37">
        <v>3453</v>
      </c>
      <c r="B195" s="37" t="s">
        <v>214</v>
      </c>
      <c r="C195" s="38">
        <v>20651807</v>
      </c>
      <c r="D195" s="38">
        <v>3347</v>
      </c>
      <c r="E195" s="38">
        <f t="shared" si="18"/>
        <v>6170.2440991933072</v>
      </c>
      <c r="F195" s="39">
        <f t="shared" si="19"/>
        <v>0.86375122422879702</v>
      </c>
      <c r="G195" s="38">
        <f t="shared" si="20"/>
        <v>622.91136143294102</v>
      </c>
      <c r="H195" s="40">
        <f t="shared" si="21"/>
        <v>90.630642233509889</v>
      </c>
      <c r="I195" s="38">
        <f t="shared" si="22"/>
        <v>713.54200366645091</v>
      </c>
      <c r="J195" s="38">
        <f t="shared" si="23"/>
        <v>-48.882249008798041</v>
      </c>
      <c r="K195" s="38">
        <f t="shared" si="24"/>
        <v>664.65975465765291</v>
      </c>
      <c r="L195" s="38">
        <f t="shared" si="25"/>
        <v>2388225.086271611</v>
      </c>
      <c r="M195" s="38">
        <f t="shared" si="26"/>
        <v>2224616.1988391643</v>
      </c>
    </row>
    <row r="196" spans="1:13" x14ac:dyDescent="0.25">
      <c r="A196" s="37">
        <v>3454</v>
      </c>
      <c r="B196" s="37" t="s">
        <v>215</v>
      </c>
      <c r="C196" s="38">
        <v>9205052</v>
      </c>
      <c r="D196" s="38">
        <v>1666</v>
      </c>
      <c r="E196" s="38">
        <f t="shared" si="18"/>
        <v>5525.2412965186077</v>
      </c>
      <c r="F196" s="39">
        <f t="shared" si="19"/>
        <v>0.77345950294760579</v>
      </c>
      <c r="G196" s="38">
        <f t="shared" si="20"/>
        <v>1035.7131551447487</v>
      </c>
      <c r="H196" s="40">
        <f t="shared" si="21"/>
        <v>316.38162316965469</v>
      </c>
      <c r="I196" s="38">
        <f t="shared" si="22"/>
        <v>1352.0947783144034</v>
      </c>
      <c r="J196" s="38">
        <f t="shared" si="23"/>
        <v>-48.882249008798041</v>
      </c>
      <c r="K196" s="38">
        <f t="shared" si="24"/>
        <v>1303.2125293056054</v>
      </c>
      <c r="L196" s="38">
        <f t="shared" si="25"/>
        <v>2252589.9006717959</v>
      </c>
      <c r="M196" s="38">
        <f t="shared" si="26"/>
        <v>2171152.0738231386</v>
      </c>
    </row>
    <row r="197" spans="1:13" x14ac:dyDescent="0.25">
      <c r="A197" s="37">
        <v>3901</v>
      </c>
      <c r="B197" s="37" t="s">
        <v>216</v>
      </c>
      <c r="C197" s="38">
        <v>175078329</v>
      </c>
      <c r="D197" s="38">
        <v>28173</v>
      </c>
      <c r="E197" s="38">
        <f t="shared" si="18"/>
        <v>6214.4013417101478</v>
      </c>
      <c r="F197" s="39">
        <f t="shared" si="19"/>
        <v>0.8699326445533957</v>
      </c>
      <c r="G197" s="38">
        <f t="shared" si="20"/>
        <v>594.65072622216303</v>
      </c>
      <c r="H197" s="40">
        <f t="shared" si="21"/>
        <v>75.175607352615671</v>
      </c>
      <c r="I197" s="38">
        <f t="shared" si="22"/>
        <v>669.82633357477869</v>
      </c>
      <c r="J197" s="38">
        <f t="shared" si="23"/>
        <v>-48.882249008798041</v>
      </c>
      <c r="K197" s="38">
        <f t="shared" si="24"/>
        <v>620.94408456598069</v>
      </c>
      <c r="L197" s="38">
        <f t="shared" si="25"/>
        <v>18871017.295802239</v>
      </c>
      <c r="M197" s="38">
        <f t="shared" si="26"/>
        <v>17493857.694477376</v>
      </c>
    </row>
    <row r="198" spans="1:13" x14ac:dyDescent="0.25">
      <c r="A198" s="37">
        <v>3903</v>
      </c>
      <c r="B198" s="37" t="s">
        <v>217</v>
      </c>
      <c r="C198" s="38">
        <v>179730664</v>
      </c>
      <c r="D198" s="38">
        <v>27086</v>
      </c>
      <c r="E198" s="38">
        <f t="shared" si="18"/>
        <v>6635.5557852765269</v>
      </c>
      <c r="F198" s="39">
        <f t="shared" si="19"/>
        <v>0.92888860486417457</v>
      </c>
      <c r="G198" s="38">
        <f t="shared" si="20"/>
        <v>325.11188233968045</v>
      </c>
      <c r="H198" s="40">
        <f t="shared" si="21"/>
        <v>0</v>
      </c>
      <c r="I198" s="38">
        <f t="shared" si="22"/>
        <v>325.11188233968045</v>
      </c>
      <c r="J198" s="38">
        <f t="shared" si="23"/>
        <v>-48.882249008798041</v>
      </c>
      <c r="K198" s="38">
        <f t="shared" si="24"/>
        <v>276.22963333088239</v>
      </c>
      <c r="L198" s="38">
        <f t="shared" si="25"/>
        <v>8805980.4450525846</v>
      </c>
      <c r="M198" s="38">
        <f t="shared" si="26"/>
        <v>7481955.8484002808</v>
      </c>
    </row>
    <row r="199" spans="1:13" x14ac:dyDescent="0.25">
      <c r="A199" s="37">
        <v>3905</v>
      </c>
      <c r="B199" s="37" t="s">
        <v>218</v>
      </c>
      <c r="C199" s="38">
        <v>405707173</v>
      </c>
      <c r="D199" s="38">
        <v>60246</v>
      </c>
      <c r="E199" s="38">
        <f t="shared" si="18"/>
        <v>6734.1760946784852</v>
      </c>
      <c r="F199" s="39">
        <f t="shared" si="19"/>
        <v>0.9426941223786115</v>
      </c>
      <c r="G199" s="38">
        <f t="shared" si="20"/>
        <v>261.99488432242708</v>
      </c>
      <c r="H199" s="40">
        <f t="shared" si="21"/>
        <v>0</v>
      </c>
      <c r="I199" s="38">
        <f t="shared" si="22"/>
        <v>261.99488432242708</v>
      </c>
      <c r="J199" s="38">
        <f t="shared" si="23"/>
        <v>-48.882249008798041</v>
      </c>
      <c r="K199" s="38">
        <f t="shared" si="24"/>
        <v>213.11263531362903</v>
      </c>
      <c r="L199" s="38">
        <f t="shared" si="25"/>
        <v>15784143.800888943</v>
      </c>
      <c r="M199" s="38">
        <f t="shared" si="26"/>
        <v>12839183.827104894</v>
      </c>
    </row>
    <row r="200" spans="1:13" x14ac:dyDescent="0.25">
      <c r="A200" s="37">
        <v>3907</v>
      </c>
      <c r="B200" s="37" t="s">
        <v>219</v>
      </c>
      <c r="C200" s="38">
        <v>411425005</v>
      </c>
      <c r="D200" s="38">
        <v>67062</v>
      </c>
      <c r="E200" s="38">
        <f t="shared" si="18"/>
        <v>6134.9945572753568</v>
      </c>
      <c r="F200" s="39">
        <f t="shared" si="19"/>
        <v>0.85881676223739634</v>
      </c>
      <c r="G200" s="38">
        <f t="shared" si="20"/>
        <v>645.47106826042932</v>
      </c>
      <c r="H200" s="40">
        <f t="shared" si="21"/>
        <v>102.96798190479252</v>
      </c>
      <c r="I200" s="38">
        <f t="shared" si="22"/>
        <v>748.43905016522183</v>
      </c>
      <c r="J200" s="38">
        <f t="shared" si="23"/>
        <v>-48.882249008798041</v>
      </c>
      <c r="K200" s="38">
        <f t="shared" si="24"/>
        <v>699.55680115642383</v>
      </c>
      <c r="L200" s="38">
        <f t="shared" si="25"/>
        <v>50191819.582180105</v>
      </c>
      <c r="M200" s="38">
        <f t="shared" si="26"/>
        <v>46913678.199152097</v>
      </c>
    </row>
    <row r="201" spans="1:13" x14ac:dyDescent="0.25">
      <c r="A201" s="37">
        <v>3909</v>
      </c>
      <c r="B201" s="37" t="s">
        <v>220</v>
      </c>
      <c r="C201" s="38">
        <v>291620617</v>
      </c>
      <c r="D201" s="38">
        <v>49022</v>
      </c>
      <c r="E201" s="38">
        <f t="shared" ref="E201:E264" si="27">(C201)/D201</f>
        <v>5948.7702868100041</v>
      </c>
      <c r="F201" s="39">
        <f t="shared" ref="F201:F264" si="28">E201/$E$366</f>
        <v>0.83274786787767519</v>
      </c>
      <c r="G201" s="38">
        <f t="shared" ref="G201:G264" si="29">(E$366-E201)*0.64</f>
        <v>764.65460135825504</v>
      </c>
      <c r="H201" s="40">
        <f t="shared" ref="H201:H264" si="30">(IF(E201&gt;=E$366*0.9,0,IF(E201&lt;0.9*E$366,(E$366*0.9-E201)*0.35)))</f>
        <v>168.14647656766596</v>
      </c>
      <c r="I201" s="38">
        <f t="shared" ref="I201:I264" si="31">G201+H201</f>
        <v>932.80107792592094</v>
      </c>
      <c r="J201" s="38">
        <f t="shared" ref="J201:J264" si="32">I$368</f>
        <v>-48.882249008798041</v>
      </c>
      <c r="K201" s="38">
        <f t="shared" ref="K201:K264" si="33">I201+J201</f>
        <v>883.91882891712294</v>
      </c>
      <c r="L201" s="38">
        <f t="shared" ref="L201:L264" si="34">I201*D201</f>
        <v>45727774.442084499</v>
      </c>
      <c r="M201" s="38">
        <f t="shared" ref="M201:M264" si="35">D201*K201</f>
        <v>43331468.831175201</v>
      </c>
    </row>
    <row r="202" spans="1:13" x14ac:dyDescent="0.25">
      <c r="A202" s="37">
        <v>3911</v>
      </c>
      <c r="B202" s="37" t="s">
        <v>221</v>
      </c>
      <c r="C202" s="38">
        <v>179461751</v>
      </c>
      <c r="D202" s="38">
        <v>27743</v>
      </c>
      <c r="E202" s="38">
        <f t="shared" si="27"/>
        <v>6468.7218757884875</v>
      </c>
      <c r="F202" s="39">
        <f t="shared" si="28"/>
        <v>0.90553410036701698</v>
      </c>
      <c r="G202" s="38">
        <f t="shared" si="29"/>
        <v>431.88558441202565</v>
      </c>
      <c r="H202" s="40">
        <f t="shared" si="30"/>
        <v>0</v>
      </c>
      <c r="I202" s="38">
        <f t="shared" si="31"/>
        <v>431.88558441202565</v>
      </c>
      <c r="J202" s="38">
        <f t="shared" si="32"/>
        <v>-48.882249008798041</v>
      </c>
      <c r="K202" s="38">
        <f t="shared" si="33"/>
        <v>383.0033354032276</v>
      </c>
      <c r="L202" s="38">
        <f t="shared" si="34"/>
        <v>11981801.768342828</v>
      </c>
      <c r="M202" s="38">
        <f t="shared" si="35"/>
        <v>10625661.534091743</v>
      </c>
    </row>
    <row r="203" spans="1:13" x14ac:dyDescent="0.25">
      <c r="A203" s="37">
        <v>4001</v>
      </c>
      <c r="B203" s="37" t="s">
        <v>222</v>
      </c>
      <c r="C203" s="38">
        <v>259262550</v>
      </c>
      <c r="D203" s="38">
        <v>37435</v>
      </c>
      <c r="E203" s="38">
        <f t="shared" si="27"/>
        <v>6925.672498998264</v>
      </c>
      <c r="F203" s="39">
        <f t="shared" si="28"/>
        <v>0.96950104460203645</v>
      </c>
      <c r="G203" s="38">
        <f t="shared" si="29"/>
        <v>139.43718555776869</v>
      </c>
      <c r="H203" s="40">
        <f t="shared" si="30"/>
        <v>0</v>
      </c>
      <c r="I203" s="38">
        <f t="shared" si="31"/>
        <v>139.43718555776869</v>
      </c>
      <c r="J203" s="38">
        <f t="shared" si="32"/>
        <v>-48.882249008798041</v>
      </c>
      <c r="K203" s="38">
        <f t="shared" si="33"/>
        <v>90.554936548970645</v>
      </c>
      <c r="L203" s="38">
        <f t="shared" si="34"/>
        <v>5219831.0413550707</v>
      </c>
      <c r="M203" s="38">
        <f t="shared" si="35"/>
        <v>3389924.0497107161</v>
      </c>
    </row>
    <row r="204" spans="1:13" x14ac:dyDescent="0.25">
      <c r="A204" s="37">
        <v>4003</v>
      </c>
      <c r="B204" s="37" t="s">
        <v>223</v>
      </c>
      <c r="C204" s="38">
        <v>362010638</v>
      </c>
      <c r="D204" s="38">
        <v>56906</v>
      </c>
      <c r="E204" s="38">
        <f t="shared" si="27"/>
        <v>6361.5548096861494</v>
      </c>
      <c r="F204" s="39">
        <f t="shared" si="28"/>
        <v>0.89053215181282519</v>
      </c>
      <c r="G204" s="38">
        <f t="shared" si="29"/>
        <v>500.47250671752204</v>
      </c>
      <c r="H204" s="40">
        <f t="shared" si="30"/>
        <v>23.671893561015121</v>
      </c>
      <c r="I204" s="38">
        <f t="shared" si="31"/>
        <v>524.1444002785372</v>
      </c>
      <c r="J204" s="38">
        <f t="shared" si="32"/>
        <v>-48.882249008798041</v>
      </c>
      <c r="K204" s="38">
        <f t="shared" si="33"/>
        <v>475.26215126973915</v>
      </c>
      <c r="L204" s="38">
        <f t="shared" si="34"/>
        <v>29826961.242250439</v>
      </c>
      <c r="M204" s="38">
        <f t="shared" si="35"/>
        <v>27045267.980155777</v>
      </c>
    </row>
    <row r="205" spans="1:13" x14ac:dyDescent="0.25">
      <c r="A205" s="37">
        <v>4005</v>
      </c>
      <c r="B205" s="37" t="s">
        <v>224</v>
      </c>
      <c r="C205" s="38">
        <v>82393504</v>
      </c>
      <c r="D205" s="38">
        <v>13389</v>
      </c>
      <c r="E205" s="38">
        <f t="shared" si="27"/>
        <v>6153.8205989991784</v>
      </c>
      <c r="F205" s="39">
        <f t="shared" si="28"/>
        <v>0.86145215499089522</v>
      </c>
      <c r="G205" s="38">
        <f t="shared" si="29"/>
        <v>633.42240155718343</v>
      </c>
      <c r="H205" s="40">
        <f t="shared" si="30"/>
        <v>96.37886730145496</v>
      </c>
      <c r="I205" s="38">
        <f t="shared" si="31"/>
        <v>729.80126885863842</v>
      </c>
      <c r="J205" s="38">
        <f t="shared" si="32"/>
        <v>-48.882249008798041</v>
      </c>
      <c r="K205" s="38">
        <f t="shared" si="33"/>
        <v>680.91901984984042</v>
      </c>
      <c r="L205" s="38">
        <f t="shared" si="34"/>
        <v>9771309.1887483094</v>
      </c>
      <c r="M205" s="38">
        <f t="shared" si="35"/>
        <v>9116824.7567695137</v>
      </c>
    </row>
    <row r="206" spans="1:13" x14ac:dyDescent="0.25">
      <c r="A206" s="37">
        <v>4010</v>
      </c>
      <c r="B206" s="37" t="s">
        <v>225</v>
      </c>
      <c r="C206" s="38">
        <v>15182171</v>
      </c>
      <c r="D206" s="38">
        <v>2377</v>
      </c>
      <c r="E206" s="38">
        <f t="shared" si="27"/>
        <v>6387.1144299537236</v>
      </c>
      <c r="F206" s="39">
        <f t="shared" si="28"/>
        <v>0.89411015503960634</v>
      </c>
      <c r="G206" s="38">
        <f t="shared" si="29"/>
        <v>484.11434974627451</v>
      </c>
      <c r="H206" s="40">
        <f t="shared" si="30"/>
        <v>14.726026467364134</v>
      </c>
      <c r="I206" s="38">
        <f t="shared" si="31"/>
        <v>498.84037621363865</v>
      </c>
      <c r="J206" s="38">
        <f t="shared" si="32"/>
        <v>-48.882249008798041</v>
      </c>
      <c r="K206" s="38">
        <f t="shared" si="33"/>
        <v>449.95812720484059</v>
      </c>
      <c r="L206" s="38">
        <f t="shared" si="34"/>
        <v>1185743.574259819</v>
      </c>
      <c r="M206" s="38">
        <f t="shared" si="35"/>
        <v>1069550.468365906</v>
      </c>
    </row>
    <row r="207" spans="1:13" x14ac:dyDescent="0.25">
      <c r="A207" s="37">
        <v>4012</v>
      </c>
      <c r="B207" s="37" t="s">
        <v>226</v>
      </c>
      <c r="C207" s="38">
        <v>96573611</v>
      </c>
      <c r="D207" s="38">
        <v>14267</v>
      </c>
      <c r="E207" s="38">
        <f t="shared" si="27"/>
        <v>6769.0201864442415</v>
      </c>
      <c r="F207" s="39">
        <f t="shared" si="28"/>
        <v>0.94757182679937291</v>
      </c>
      <c r="G207" s="38">
        <f t="shared" si="29"/>
        <v>239.69466559234309</v>
      </c>
      <c r="H207" s="40">
        <f t="shared" si="30"/>
        <v>0</v>
      </c>
      <c r="I207" s="38">
        <f t="shared" si="31"/>
        <v>239.69466559234309</v>
      </c>
      <c r="J207" s="38">
        <f t="shared" si="32"/>
        <v>-48.882249008798041</v>
      </c>
      <c r="K207" s="38">
        <f t="shared" si="33"/>
        <v>190.81241658354503</v>
      </c>
      <c r="L207" s="38">
        <f t="shared" si="34"/>
        <v>3419723.7940059588</v>
      </c>
      <c r="M207" s="38">
        <f t="shared" si="35"/>
        <v>2722320.7473974368</v>
      </c>
    </row>
    <row r="208" spans="1:13" x14ac:dyDescent="0.25">
      <c r="A208" s="37">
        <v>4014</v>
      </c>
      <c r="B208" s="37" t="s">
        <v>227</v>
      </c>
      <c r="C208" s="38">
        <v>59585923</v>
      </c>
      <c r="D208" s="38">
        <v>10378</v>
      </c>
      <c r="E208" s="38">
        <f t="shared" si="27"/>
        <v>5741.5612834842941</v>
      </c>
      <c r="F208" s="39">
        <f t="shared" si="28"/>
        <v>0.80374139302569803</v>
      </c>
      <c r="G208" s="38">
        <f t="shared" si="29"/>
        <v>897.2683634867094</v>
      </c>
      <c r="H208" s="40">
        <f t="shared" si="30"/>
        <v>240.66962773166446</v>
      </c>
      <c r="I208" s="38">
        <f t="shared" si="31"/>
        <v>1137.9379912183738</v>
      </c>
      <c r="J208" s="38">
        <f t="shared" si="32"/>
        <v>-48.882249008798041</v>
      </c>
      <c r="K208" s="38">
        <f t="shared" si="33"/>
        <v>1089.0557422095758</v>
      </c>
      <c r="L208" s="38">
        <f t="shared" si="34"/>
        <v>11809520.472864283</v>
      </c>
      <c r="M208" s="38">
        <f t="shared" si="35"/>
        <v>11302220.492650978</v>
      </c>
    </row>
    <row r="209" spans="1:13" x14ac:dyDescent="0.25">
      <c r="A209" s="37">
        <v>4016</v>
      </c>
      <c r="B209" s="37" t="s">
        <v>228</v>
      </c>
      <c r="C209" s="38">
        <v>23949080</v>
      </c>
      <c r="D209" s="38">
        <v>4056</v>
      </c>
      <c r="E209" s="38">
        <f t="shared" si="27"/>
        <v>5904.6055226824456</v>
      </c>
      <c r="F209" s="39">
        <f t="shared" si="28"/>
        <v>0.82656539462869261</v>
      </c>
      <c r="G209" s="38">
        <f t="shared" si="29"/>
        <v>792.92005039989249</v>
      </c>
      <c r="H209" s="40">
        <f t="shared" si="30"/>
        <v>183.60414401231145</v>
      </c>
      <c r="I209" s="38">
        <f t="shared" si="31"/>
        <v>976.524194412204</v>
      </c>
      <c r="J209" s="38">
        <f t="shared" si="32"/>
        <v>-48.882249008798041</v>
      </c>
      <c r="K209" s="38">
        <f t="shared" si="33"/>
        <v>927.641945403406</v>
      </c>
      <c r="L209" s="38">
        <f t="shared" si="34"/>
        <v>3960782.1325358995</v>
      </c>
      <c r="M209" s="38">
        <f t="shared" si="35"/>
        <v>3762515.7305562147</v>
      </c>
    </row>
    <row r="210" spans="1:13" x14ac:dyDescent="0.25">
      <c r="A210" s="37">
        <v>4018</v>
      </c>
      <c r="B210" s="37" t="s">
        <v>229</v>
      </c>
      <c r="C210" s="38">
        <v>38078140</v>
      </c>
      <c r="D210" s="38">
        <v>6529</v>
      </c>
      <c r="E210" s="38">
        <f t="shared" si="27"/>
        <v>5832.1550007658143</v>
      </c>
      <c r="F210" s="39">
        <f t="shared" si="28"/>
        <v>0.81642329554874105</v>
      </c>
      <c r="G210" s="38">
        <f t="shared" si="29"/>
        <v>839.28838442653648</v>
      </c>
      <c r="H210" s="40">
        <f t="shared" si="30"/>
        <v>208.96182668313239</v>
      </c>
      <c r="I210" s="38">
        <f t="shared" si="31"/>
        <v>1048.250211109669</v>
      </c>
      <c r="J210" s="38">
        <f t="shared" si="32"/>
        <v>-48.882249008798041</v>
      </c>
      <c r="K210" s="38">
        <f t="shared" si="33"/>
        <v>999.36796210087095</v>
      </c>
      <c r="L210" s="38">
        <f t="shared" si="34"/>
        <v>6844025.6283350289</v>
      </c>
      <c r="M210" s="38">
        <f t="shared" si="35"/>
        <v>6524873.4245565869</v>
      </c>
    </row>
    <row r="211" spans="1:13" x14ac:dyDescent="0.25">
      <c r="A211" s="37">
        <v>4020</v>
      </c>
      <c r="B211" s="37" t="s">
        <v>230</v>
      </c>
      <c r="C211" s="38">
        <v>61521537</v>
      </c>
      <c r="D211" s="38">
        <v>11157</v>
      </c>
      <c r="E211" s="38">
        <f t="shared" si="27"/>
        <v>5514.1648292551763</v>
      </c>
      <c r="F211" s="39">
        <f t="shared" si="28"/>
        <v>0.77190894643718022</v>
      </c>
      <c r="G211" s="38">
        <f t="shared" si="29"/>
        <v>1042.8020941933448</v>
      </c>
      <c r="H211" s="40">
        <f t="shared" si="30"/>
        <v>320.25838671185568</v>
      </c>
      <c r="I211" s="38">
        <f t="shared" si="31"/>
        <v>1363.0604809052006</v>
      </c>
      <c r="J211" s="38">
        <f t="shared" si="32"/>
        <v>-48.882249008798041</v>
      </c>
      <c r="K211" s="38">
        <f t="shared" si="33"/>
        <v>1314.1782318964026</v>
      </c>
      <c r="L211" s="38">
        <f t="shared" si="34"/>
        <v>15207665.785459323</v>
      </c>
      <c r="M211" s="38">
        <f t="shared" si="35"/>
        <v>14662286.533268165</v>
      </c>
    </row>
    <row r="212" spans="1:13" x14ac:dyDescent="0.25">
      <c r="A212" s="37">
        <v>4022</v>
      </c>
      <c r="B212" s="37" t="s">
        <v>231</v>
      </c>
      <c r="C212" s="38">
        <v>16059405</v>
      </c>
      <c r="D212" s="38">
        <v>2959</v>
      </c>
      <c r="E212" s="38">
        <f t="shared" si="27"/>
        <v>5427.3082122338628</v>
      </c>
      <c r="F212" s="39">
        <f t="shared" si="28"/>
        <v>0.75975018771086988</v>
      </c>
      <c r="G212" s="38">
        <f t="shared" si="29"/>
        <v>1098.3903290869855</v>
      </c>
      <c r="H212" s="40">
        <f t="shared" si="30"/>
        <v>350.65820266931541</v>
      </c>
      <c r="I212" s="38">
        <f t="shared" si="31"/>
        <v>1449.0485317563009</v>
      </c>
      <c r="J212" s="38">
        <f t="shared" si="32"/>
        <v>-48.882249008798041</v>
      </c>
      <c r="K212" s="38">
        <f t="shared" si="33"/>
        <v>1400.1662827475029</v>
      </c>
      <c r="L212" s="38">
        <f t="shared" si="34"/>
        <v>4287734.6054668948</v>
      </c>
      <c r="M212" s="38">
        <f t="shared" si="35"/>
        <v>4143092.0306498613</v>
      </c>
    </row>
    <row r="213" spans="1:13" x14ac:dyDescent="0.25">
      <c r="A213" s="37">
        <v>4024</v>
      </c>
      <c r="B213" s="37" t="s">
        <v>232</v>
      </c>
      <c r="C213" s="38">
        <v>9598376</v>
      </c>
      <c r="D213" s="38">
        <v>1638</v>
      </c>
      <c r="E213" s="38">
        <f t="shared" si="27"/>
        <v>5859.8144078144078</v>
      </c>
      <c r="F213" s="39">
        <f t="shared" si="28"/>
        <v>0.82029524069638737</v>
      </c>
      <c r="G213" s="38">
        <f t="shared" si="29"/>
        <v>821.58636391543666</v>
      </c>
      <c r="H213" s="40">
        <f t="shared" si="30"/>
        <v>199.28103421612468</v>
      </c>
      <c r="I213" s="38">
        <f t="shared" si="31"/>
        <v>1020.8673981315613</v>
      </c>
      <c r="J213" s="38">
        <f t="shared" si="32"/>
        <v>-48.882249008798041</v>
      </c>
      <c r="K213" s="38">
        <f t="shared" si="33"/>
        <v>971.98514912276335</v>
      </c>
      <c r="L213" s="38">
        <f t="shared" si="34"/>
        <v>1672180.7981394974</v>
      </c>
      <c r="M213" s="38">
        <f t="shared" si="35"/>
        <v>1592111.6742630864</v>
      </c>
    </row>
    <row r="214" spans="1:13" x14ac:dyDescent="0.25">
      <c r="A214" s="37">
        <v>4026</v>
      </c>
      <c r="B214" s="37" t="s">
        <v>233</v>
      </c>
      <c r="C214" s="38">
        <v>38818599</v>
      </c>
      <c r="D214" s="38">
        <v>5515</v>
      </c>
      <c r="E214" s="38">
        <f t="shared" si="27"/>
        <v>7038.7305530371714</v>
      </c>
      <c r="F214" s="39">
        <f t="shared" si="28"/>
        <v>0.98532765227186891</v>
      </c>
      <c r="G214" s="38">
        <f t="shared" si="29"/>
        <v>67.080030972867974</v>
      </c>
      <c r="H214" s="40">
        <f t="shared" si="30"/>
        <v>0</v>
      </c>
      <c r="I214" s="38">
        <f t="shared" si="31"/>
        <v>67.080030972867974</v>
      </c>
      <c r="J214" s="38">
        <f t="shared" si="32"/>
        <v>-48.882249008798041</v>
      </c>
      <c r="K214" s="38">
        <f t="shared" si="33"/>
        <v>18.197781964069932</v>
      </c>
      <c r="L214" s="38">
        <f t="shared" si="34"/>
        <v>369946.37081536686</v>
      </c>
      <c r="M214" s="38">
        <f t="shared" si="35"/>
        <v>100360.76753184567</v>
      </c>
    </row>
    <row r="215" spans="1:13" x14ac:dyDescent="0.25">
      <c r="A215" s="37">
        <v>4028</v>
      </c>
      <c r="B215" s="37" t="s">
        <v>234</v>
      </c>
      <c r="C215" s="38">
        <v>15687836</v>
      </c>
      <c r="D215" s="38">
        <v>2463</v>
      </c>
      <c r="E215" s="38">
        <f t="shared" si="27"/>
        <v>6369.4015428339426</v>
      </c>
      <c r="F215" s="39">
        <f t="shared" si="28"/>
        <v>0.89163058896598246</v>
      </c>
      <c r="G215" s="38">
        <f t="shared" si="29"/>
        <v>495.45059750293439</v>
      </c>
      <c r="H215" s="40">
        <f t="shared" si="30"/>
        <v>20.925536959287498</v>
      </c>
      <c r="I215" s="38">
        <f t="shared" si="31"/>
        <v>516.3761344622219</v>
      </c>
      <c r="J215" s="38">
        <f t="shared" si="32"/>
        <v>-48.882249008798041</v>
      </c>
      <c r="K215" s="38">
        <f t="shared" si="33"/>
        <v>467.49388545342384</v>
      </c>
      <c r="L215" s="38">
        <f t="shared" si="34"/>
        <v>1271834.4191804526</v>
      </c>
      <c r="M215" s="38">
        <f t="shared" si="35"/>
        <v>1151437.4398717829</v>
      </c>
    </row>
    <row r="216" spans="1:13" x14ac:dyDescent="0.25">
      <c r="A216" s="37">
        <v>4030</v>
      </c>
      <c r="B216" s="37" t="s">
        <v>235</v>
      </c>
      <c r="C216" s="38">
        <v>8408814</v>
      </c>
      <c r="D216" s="38">
        <v>1509</v>
      </c>
      <c r="E216" s="38">
        <f t="shared" si="27"/>
        <v>5572.4413518886677</v>
      </c>
      <c r="F216" s="39">
        <f t="shared" si="28"/>
        <v>0.78006687616560966</v>
      </c>
      <c r="G216" s="38">
        <f t="shared" si="29"/>
        <v>1005.5051197079104</v>
      </c>
      <c r="H216" s="40">
        <f t="shared" si="30"/>
        <v>299.8616037901337</v>
      </c>
      <c r="I216" s="38">
        <f t="shared" si="31"/>
        <v>1305.3667234980439</v>
      </c>
      <c r="J216" s="38">
        <f t="shared" si="32"/>
        <v>-48.882249008798041</v>
      </c>
      <c r="K216" s="38">
        <f t="shared" si="33"/>
        <v>1256.4844744892459</v>
      </c>
      <c r="L216" s="38">
        <f t="shared" si="34"/>
        <v>1969798.3857585483</v>
      </c>
      <c r="M216" s="38">
        <f t="shared" si="35"/>
        <v>1896035.0720042721</v>
      </c>
    </row>
    <row r="217" spans="1:13" x14ac:dyDescent="0.25">
      <c r="A217" s="37">
        <v>4032</v>
      </c>
      <c r="B217" s="37" t="s">
        <v>236</v>
      </c>
      <c r="C217" s="38">
        <v>7827318</v>
      </c>
      <c r="D217" s="38">
        <v>1274</v>
      </c>
      <c r="E217" s="38">
        <f t="shared" si="27"/>
        <v>6143.8916797488228</v>
      </c>
      <c r="F217" s="39">
        <f t="shared" si="28"/>
        <v>0.86006223977524188</v>
      </c>
      <c r="G217" s="38">
        <f t="shared" si="29"/>
        <v>639.77690987741107</v>
      </c>
      <c r="H217" s="40">
        <f t="shared" si="30"/>
        <v>99.853989039079437</v>
      </c>
      <c r="I217" s="38">
        <f t="shared" si="31"/>
        <v>739.63089891649054</v>
      </c>
      <c r="J217" s="38">
        <f t="shared" si="32"/>
        <v>-48.882249008798041</v>
      </c>
      <c r="K217" s="38">
        <f t="shared" si="33"/>
        <v>690.74864990769254</v>
      </c>
      <c r="L217" s="38">
        <f t="shared" si="34"/>
        <v>942289.7652196089</v>
      </c>
      <c r="M217" s="38">
        <f t="shared" si="35"/>
        <v>880013.77998240024</v>
      </c>
    </row>
    <row r="218" spans="1:13" x14ac:dyDescent="0.25">
      <c r="A218" s="37">
        <v>4034</v>
      </c>
      <c r="B218" s="37" t="s">
        <v>237</v>
      </c>
      <c r="C218" s="38">
        <v>15998756</v>
      </c>
      <c r="D218" s="38">
        <v>2242</v>
      </c>
      <c r="E218" s="38">
        <f t="shared" si="27"/>
        <v>7135.9304192685104</v>
      </c>
      <c r="F218" s="39">
        <f t="shared" si="28"/>
        <v>0.99893432683814265</v>
      </c>
      <c r="G218" s="38">
        <f t="shared" si="29"/>
        <v>4.8721165848110104</v>
      </c>
      <c r="H218" s="40">
        <f t="shared" si="30"/>
        <v>0</v>
      </c>
      <c r="I218" s="38">
        <f t="shared" si="31"/>
        <v>4.8721165848110104</v>
      </c>
      <c r="J218" s="38">
        <f t="shared" si="32"/>
        <v>-48.882249008798041</v>
      </c>
      <c r="K218" s="38">
        <f t="shared" si="33"/>
        <v>-44.010132423987031</v>
      </c>
      <c r="L218" s="38">
        <f t="shared" si="34"/>
        <v>10923.285383146285</v>
      </c>
      <c r="M218" s="38">
        <f t="shared" si="35"/>
        <v>-98670.716894578916</v>
      </c>
    </row>
    <row r="219" spans="1:13" x14ac:dyDescent="0.25">
      <c r="A219" s="37">
        <v>4036</v>
      </c>
      <c r="B219" s="37" t="s">
        <v>238</v>
      </c>
      <c r="C219" s="38">
        <v>26287524</v>
      </c>
      <c r="D219" s="38">
        <v>3829</v>
      </c>
      <c r="E219" s="38">
        <f t="shared" si="27"/>
        <v>6865.3758161399846</v>
      </c>
      <c r="F219" s="39">
        <f t="shared" si="28"/>
        <v>0.9610603196001547</v>
      </c>
      <c r="G219" s="38">
        <f t="shared" si="29"/>
        <v>178.02706258706749</v>
      </c>
      <c r="H219" s="40">
        <f t="shared" si="30"/>
        <v>0</v>
      </c>
      <c r="I219" s="38">
        <f t="shared" si="31"/>
        <v>178.02706258706749</v>
      </c>
      <c r="J219" s="38">
        <f t="shared" si="32"/>
        <v>-48.882249008798041</v>
      </c>
      <c r="K219" s="38">
        <f t="shared" si="33"/>
        <v>129.14481357826946</v>
      </c>
      <c r="L219" s="38">
        <f t="shared" si="34"/>
        <v>681665.62264588138</v>
      </c>
      <c r="M219" s="38">
        <f t="shared" si="35"/>
        <v>494495.49119119375</v>
      </c>
    </row>
    <row r="220" spans="1:13" x14ac:dyDescent="0.25">
      <c r="A220" s="37">
        <v>4201</v>
      </c>
      <c r="B220" s="37" t="s">
        <v>239</v>
      </c>
      <c r="C220" s="38">
        <v>36369215</v>
      </c>
      <c r="D220" s="38">
        <v>6683</v>
      </c>
      <c r="E220" s="38">
        <f t="shared" si="27"/>
        <v>5442.0492293879997</v>
      </c>
      <c r="F220" s="39">
        <f t="shared" si="28"/>
        <v>0.7618137319416286</v>
      </c>
      <c r="G220" s="38">
        <f t="shared" si="29"/>
        <v>1088.9560781083378</v>
      </c>
      <c r="H220" s="40">
        <f t="shared" si="30"/>
        <v>345.49884666536747</v>
      </c>
      <c r="I220" s="38">
        <f t="shared" si="31"/>
        <v>1434.4549247737052</v>
      </c>
      <c r="J220" s="38">
        <f t="shared" si="32"/>
        <v>-48.882249008798041</v>
      </c>
      <c r="K220" s="38">
        <f t="shared" si="33"/>
        <v>1385.5726757649072</v>
      </c>
      <c r="L220" s="38">
        <f t="shared" si="34"/>
        <v>9586462.2622626722</v>
      </c>
      <c r="M220" s="38">
        <f t="shared" si="35"/>
        <v>9259782.1921368744</v>
      </c>
    </row>
    <row r="221" spans="1:13" x14ac:dyDescent="0.25">
      <c r="A221" s="37">
        <v>4202</v>
      </c>
      <c r="B221" s="37" t="s">
        <v>240</v>
      </c>
      <c r="C221" s="38">
        <v>151103238</v>
      </c>
      <c r="D221" s="38">
        <v>25569</v>
      </c>
      <c r="E221" s="38">
        <f t="shared" si="27"/>
        <v>5909.6264226211424</v>
      </c>
      <c r="F221" s="39">
        <f t="shared" si="28"/>
        <v>0.82726825312165675</v>
      </c>
      <c r="G221" s="38">
        <f t="shared" si="29"/>
        <v>789.70667443912657</v>
      </c>
      <c r="H221" s="40">
        <f t="shared" si="30"/>
        <v>181.84682903376756</v>
      </c>
      <c r="I221" s="38">
        <f t="shared" si="31"/>
        <v>971.55350347289414</v>
      </c>
      <c r="J221" s="38">
        <f t="shared" si="32"/>
        <v>-48.882249008798041</v>
      </c>
      <c r="K221" s="38">
        <f t="shared" si="33"/>
        <v>922.67125446409614</v>
      </c>
      <c r="L221" s="38">
        <f t="shared" si="34"/>
        <v>24841651.53029843</v>
      </c>
      <c r="M221" s="38">
        <f t="shared" si="35"/>
        <v>23591781.305392474</v>
      </c>
    </row>
    <row r="222" spans="1:13" x14ac:dyDescent="0.25">
      <c r="A222" s="37">
        <v>4203</v>
      </c>
      <c r="B222" s="37" t="s">
        <v>241</v>
      </c>
      <c r="C222" s="38">
        <v>296242286</v>
      </c>
      <c r="D222" s="38">
        <v>46603</v>
      </c>
      <c r="E222" s="38">
        <f t="shared" si="27"/>
        <v>6356.7213698688929</v>
      </c>
      <c r="F222" s="39">
        <f t="shared" si="28"/>
        <v>0.88985553521674321</v>
      </c>
      <c r="G222" s="38">
        <f t="shared" si="29"/>
        <v>503.56590820056618</v>
      </c>
      <c r="H222" s="40">
        <f t="shared" si="30"/>
        <v>25.363597497054887</v>
      </c>
      <c r="I222" s="38">
        <f t="shared" si="31"/>
        <v>528.92950569762104</v>
      </c>
      <c r="J222" s="38">
        <f t="shared" si="32"/>
        <v>-48.882249008798041</v>
      </c>
      <c r="K222" s="38">
        <f t="shared" si="33"/>
        <v>480.04725668882298</v>
      </c>
      <c r="L222" s="38">
        <f t="shared" si="34"/>
        <v>24649701.754026234</v>
      </c>
      <c r="M222" s="38">
        <f t="shared" si="35"/>
        <v>22371642.303469218</v>
      </c>
    </row>
    <row r="223" spans="1:13" x14ac:dyDescent="0.25">
      <c r="A223" s="37">
        <v>4204</v>
      </c>
      <c r="B223" s="37" t="s">
        <v>242</v>
      </c>
      <c r="C223" s="38">
        <v>728682370</v>
      </c>
      <c r="D223" s="38">
        <v>119287</v>
      </c>
      <c r="E223" s="38">
        <f t="shared" si="27"/>
        <v>6108.6486373200769</v>
      </c>
      <c r="F223" s="39">
        <f t="shared" si="28"/>
        <v>0.85512868762495398</v>
      </c>
      <c r="G223" s="38">
        <f t="shared" si="29"/>
        <v>662.33245703180842</v>
      </c>
      <c r="H223" s="40">
        <f t="shared" si="30"/>
        <v>112.18905388914048</v>
      </c>
      <c r="I223" s="38">
        <f t="shared" si="31"/>
        <v>774.52151092094891</v>
      </c>
      <c r="J223" s="38">
        <f t="shared" si="32"/>
        <v>-48.882249008798041</v>
      </c>
      <c r="K223" s="38">
        <f t="shared" si="33"/>
        <v>725.63926191215091</v>
      </c>
      <c r="L223" s="38">
        <f t="shared" si="34"/>
        <v>92390347.473227233</v>
      </c>
      <c r="M223" s="38">
        <f t="shared" si="35"/>
        <v>86559330.63571474</v>
      </c>
    </row>
    <row r="224" spans="1:13" x14ac:dyDescent="0.25">
      <c r="A224" s="37">
        <v>4205</v>
      </c>
      <c r="B224" s="37" t="s">
        <v>243</v>
      </c>
      <c r="C224" s="38">
        <v>144007757</v>
      </c>
      <c r="D224" s="38">
        <v>23702</v>
      </c>
      <c r="E224" s="38">
        <f t="shared" si="27"/>
        <v>6075.7639439709728</v>
      </c>
      <c r="F224" s="39">
        <f t="shared" si="28"/>
        <v>0.85052527264135702</v>
      </c>
      <c r="G224" s="38">
        <f t="shared" si="29"/>
        <v>683.37866077523506</v>
      </c>
      <c r="H224" s="40">
        <f t="shared" si="30"/>
        <v>123.69869656132691</v>
      </c>
      <c r="I224" s="38">
        <f t="shared" si="31"/>
        <v>807.07735733656193</v>
      </c>
      <c r="J224" s="38">
        <f t="shared" si="32"/>
        <v>-48.882249008798041</v>
      </c>
      <c r="K224" s="38">
        <f t="shared" si="33"/>
        <v>758.19510832776393</v>
      </c>
      <c r="L224" s="38">
        <f t="shared" si="34"/>
        <v>19129347.523591191</v>
      </c>
      <c r="M224" s="38">
        <f t="shared" si="35"/>
        <v>17970740.457584661</v>
      </c>
    </row>
    <row r="225" spans="1:13" x14ac:dyDescent="0.25">
      <c r="A225" s="37">
        <v>4206</v>
      </c>
      <c r="B225" s="37" t="s">
        <v>244</v>
      </c>
      <c r="C225" s="38">
        <v>62804298</v>
      </c>
      <c r="D225" s="38">
        <v>9949</v>
      </c>
      <c r="E225" s="38">
        <f t="shared" si="27"/>
        <v>6312.6241833350086</v>
      </c>
      <c r="F225" s="39">
        <f t="shared" si="28"/>
        <v>0.88368252192239594</v>
      </c>
      <c r="G225" s="38">
        <f t="shared" si="29"/>
        <v>531.78810758225211</v>
      </c>
      <c r="H225" s="40">
        <f t="shared" si="30"/>
        <v>40.797612783914381</v>
      </c>
      <c r="I225" s="38">
        <f t="shared" si="31"/>
        <v>572.58572036616647</v>
      </c>
      <c r="J225" s="38">
        <f t="shared" si="32"/>
        <v>-48.882249008798041</v>
      </c>
      <c r="K225" s="38">
        <f t="shared" si="33"/>
        <v>523.70347135736847</v>
      </c>
      <c r="L225" s="38">
        <f t="shared" si="34"/>
        <v>5696655.3319229903</v>
      </c>
      <c r="M225" s="38">
        <f t="shared" si="35"/>
        <v>5210325.8365344591</v>
      </c>
    </row>
    <row r="226" spans="1:13" x14ac:dyDescent="0.25">
      <c r="A226" s="37">
        <v>4207</v>
      </c>
      <c r="B226" s="37" t="s">
        <v>245</v>
      </c>
      <c r="C226" s="38">
        <v>61734490</v>
      </c>
      <c r="D226" s="38">
        <v>9373</v>
      </c>
      <c r="E226" s="38">
        <f t="shared" si="27"/>
        <v>6586.4173690387279</v>
      </c>
      <c r="F226" s="39">
        <f t="shared" si="28"/>
        <v>0.92200988718303578</v>
      </c>
      <c r="G226" s="38">
        <f t="shared" si="29"/>
        <v>356.56046873187182</v>
      </c>
      <c r="H226" s="40">
        <f t="shared" si="30"/>
        <v>0</v>
      </c>
      <c r="I226" s="38">
        <f t="shared" si="31"/>
        <v>356.56046873187182</v>
      </c>
      <c r="J226" s="38">
        <f t="shared" si="32"/>
        <v>-48.882249008798041</v>
      </c>
      <c r="K226" s="38">
        <f t="shared" si="33"/>
        <v>307.67821972307377</v>
      </c>
      <c r="L226" s="38">
        <f t="shared" si="34"/>
        <v>3342041.2734238347</v>
      </c>
      <c r="M226" s="38">
        <f t="shared" si="35"/>
        <v>2883867.9534643702</v>
      </c>
    </row>
    <row r="227" spans="1:13" x14ac:dyDescent="0.25">
      <c r="A227" s="37">
        <v>4211</v>
      </c>
      <c r="B227" s="37" t="s">
        <v>246</v>
      </c>
      <c r="C227" s="38">
        <v>13835563</v>
      </c>
      <c r="D227" s="38">
        <v>2502</v>
      </c>
      <c r="E227" s="38">
        <f t="shared" si="27"/>
        <v>5529.8013589128695</v>
      </c>
      <c r="F227" s="39">
        <f t="shared" si="28"/>
        <v>0.7740978503796172</v>
      </c>
      <c r="G227" s="38">
        <f t="shared" si="29"/>
        <v>1032.7947152124211</v>
      </c>
      <c r="H227" s="40">
        <f t="shared" si="30"/>
        <v>314.78560133166303</v>
      </c>
      <c r="I227" s="38">
        <f t="shared" si="31"/>
        <v>1347.5803165440841</v>
      </c>
      <c r="J227" s="38">
        <f t="shared" si="32"/>
        <v>-48.882249008798041</v>
      </c>
      <c r="K227" s="38">
        <f t="shared" si="33"/>
        <v>1298.6980675352861</v>
      </c>
      <c r="L227" s="38">
        <f t="shared" si="34"/>
        <v>3371645.9519932983</v>
      </c>
      <c r="M227" s="38">
        <f t="shared" si="35"/>
        <v>3249342.5649732859</v>
      </c>
    </row>
    <row r="228" spans="1:13" x14ac:dyDescent="0.25">
      <c r="A228" s="37">
        <v>4212</v>
      </c>
      <c r="B228" s="37" t="s">
        <v>247</v>
      </c>
      <c r="C228" s="38">
        <v>12751770</v>
      </c>
      <c r="D228" s="38">
        <v>2253</v>
      </c>
      <c r="E228" s="38">
        <f t="shared" si="27"/>
        <v>5659.9067909454061</v>
      </c>
      <c r="F228" s="39">
        <f t="shared" si="28"/>
        <v>0.79231086179218224</v>
      </c>
      <c r="G228" s="38">
        <f t="shared" si="29"/>
        <v>949.52723871159776</v>
      </c>
      <c r="H228" s="40">
        <f t="shared" si="30"/>
        <v>269.24870012027526</v>
      </c>
      <c r="I228" s="38">
        <f t="shared" si="31"/>
        <v>1218.775938831873</v>
      </c>
      <c r="J228" s="38">
        <f t="shared" si="32"/>
        <v>-48.882249008798041</v>
      </c>
      <c r="K228" s="38">
        <f t="shared" si="33"/>
        <v>1169.893689823075</v>
      </c>
      <c r="L228" s="38">
        <f t="shared" si="34"/>
        <v>2745902.19018821</v>
      </c>
      <c r="M228" s="38">
        <f t="shared" si="35"/>
        <v>2635770.483171388</v>
      </c>
    </row>
    <row r="229" spans="1:13" x14ac:dyDescent="0.25">
      <c r="A229" s="37">
        <v>4213</v>
      </c>
      <c r="B229" s="37" t="s">
        <v>248</v>
      </c>
      <c r="C229" s="38">
        <v>37002704</v>
      </c>
      <c r="D229" s="38">
        <v>6430</v>
      </c>
      <c r="E229" s="38">
        <f t="shared" si="27"/>
        <v>5754.6973561430796</v>
      </c>
      <c r="F229" s="39">
        <f t="shared" si="28"/>
        <v>0.80558026660317417</v>
      </c>
      <c r="G229" s="38">
        <f t="shared" si="29"/>
        <v>888.86127698508676</v>
      </c>
      <c r="H229" s="40">
        <f t="shared" si="30"/>
        <v>236.07200230108955</v>
      </c>
      <c r="I229" s="38">
        <f t="shared" si="31"/>
        <v>1124.9332792861762</v>
      </c>
      <c r="J229" s="38">
        <f t="shared" si="32"/>
        <v>-48.882249008798041</v>
      </c>
      <c r="K229" s="38">
        <f t="shared" si="33"/>
        <v>1076.0510302773782</v>
      </c>
      <c r="L229" s="38">
        <f t="shared" si="34"/>
        <v>7233320.9858101131</v>
      </c>
      <c r="M229" s="38">
        <f t="shared" si="35"/>
        <v>6919008.1246835422</v>
      </c>
    </row>
    <row r="230" spans="1:13" x14ac:dyDescent="0.25">
      <c r="A230" s="37">
        <v>4214</v>
      </c>
      <c r="B230" s="37" t="s">
        <v>249</v>
      </c>
      <c r="C230" s="38">
        <v>36329108</v>
      </c>
      <c r="D230" s="38">
        <v>6299</v>
      </c>
      <c r="E230" s="38">
        <f t="shared" si="27"/>
        <v>5767.4405461184315</v>
      </c>
      <c r="F230" s="39">
        <f t="shared" si="28"/>
        <v>0.8073641418866867</v>
      </c>
      <c r="G230" s="38">
        <f t="shared" si="29"/>
        <v>880.70563540086152</v>
      </c>
      <c r="H230" s="40">
        <f t="shared" si="30"/>
        <v>231.61188580971637</v>
      </c>
      <c r="I230" s="38">
        <f t="shared" si="31"/>
        <v>1112.317521210578</v>
      </c>
      <c r="J230" s="38">
        <f t="shared" si="32"/>
        <v>-48.882249008798041</v>
      </c>
      <c r="K230" s="38">
        <f t="shared" si="33"/>
        <v>1063.43527220178</v>
      </c>
      <c r="L230" s="38">
        <f t="shared" si="34"/>
        <v>7006488.0661054309</v>
      </c>
      <c r="M230" s="38">
        <f t="shared" si="35"/>
        <v>6698578.7795990119</v>
      </c>
    </row>
    <row r="231" spans="1:13" x14ac:dyDescent="0.25">
      <c r="A231" s="37">
        <v>4215</v>
      </c>
      <c r="B231" s="37" t="s">
        <v>250</v>
      </c>
      <c r="C231" s="38">
        <v>84708980</v>
      </c>
      <c r="D231" s="38">
        <v>11822</v>
      </c>
      <c r="E231" s="38">
        <f t="shared" si="27"/>
        <v>7165.367958044324</v>
      </c>
      <c r="F231" s="39">
        <f t="shared" si="28"/>
        <v>1.0030551865232913</v>
      </c>
      <c r="G231" s="38">
        <f t="shared" si="29"/>
        <v>-13.967908231709735</v>
      </c>
      <c r="H231" s="40">
        <f t="shared" si="30"/>
        <v>0</v>
      </c>
      <c r="I231" s="38">
        <f t="shared" si="31"/>
        <v>-13.967908231709735</v>
      </c>
      <c r="J231" s="38">
        <f t="shared" si="32"/>
        <v>-48.882249008798041</v>
      </c>
      <c r="K231" s="38">
        <f t="shared" si="33"/>
        <v>-62.850157240507777</v>
      </c>
      <c r="L231" s="38">
        <f t="shared" si="34"/>
        <v>-165128.61111527251</v>
      </c>
      <c r="M231" s="38">
        <f t="shared" si="35"/>
        <v>-743014.55889728293</v>
      </c>
    </row>
    <row r="232" spans="1:13" x14ac:dyDescent="0.25">
      <c r="A232" s="37">
        <v>4216</v>
      </c>
      <c r="B232" s="37" t="s">
        <v>251</v>
      </c>
      <c r="C232" s="38">
        <v>30880992</v>
      </c>
      <c r="D232" s="38">
        <v>5447</v>
      </c>
      <c r="E232" s="38">
        <f t="shared" si="27"/>
        <v>5669.3578116394347</v>
      </c>
      <c r="F232" s="39">
        <f t="shared" si="28"/>
        <v>0.79363387763457749</v>
      </c>
      <c r="G232" s="38">
        <f t="shared" si="29"/>
        <v>943.47858546741952</v>
      </c>
      <c r="H232" s="40">
        <f t="shared" si="30"/>
        <v>265.94084287736524</v>
      </c>
      <c r="I232" s="38">
        <f t="shared" si="31"/>
        <v>1209.4194283447848</v>
      </c>
      <c r="J232" s="38">
        <f t="shared" si="32"/>
        <v>-48.882249008798041</v>
      </c>
      <c r="K232" s="38">
        <f t="shared" si="33"/>
        <v>1160.5371793359868</v>
      </c>
      <c r="L232" s="38">
        <f t="shared" si="34"/>
        <v>6587707.6261940431</v>
      </c>
      <c r="M232" s="38">
        <f t="shared" si="35"/>
        <v>6321446.0158431204</v>
      </c>
    </row>
    <row r="233" spans="1:13" x14ac:dyDescent="0.25">
      <c r="A233" s="37">
        <v>4217</v>
      </c>
      <c r="B233" s="37" t="s">
        <v>252</v>
      </c>
      <c r="C233" s="38">
        <v>9871829</v>
      </c>
      <c r="D233" s="38">
        <v>1805</v>
      </c>
      <c r="E233" s="38">
        <f t="shared" si="27"/>
        <v>5469.1573407202213</v>
      </c>
      <c r="F233" s="39">
        <f t="shared" si="28"/>
        <v>0.76560850310032535</v>
      </c>
      <c r="G233" s="38">
        <f t="shared" si="29"/>
        <v>1071.6068868557161</v>
      </c>
      <c r="H233" s="40">
        <f t="shared" si="30"/>
        <v>336.01100769908993</v>
      </c>
      <c r="I233" s="38">
        <f t="shared" si="31"/>
        <v>1407.6178945548061</v>
      </c>
      <c r="J233" s="38">
        <f t="shared" si="32"/>
        <v>-48.882249008798041</v>
      </c>
      <c r="K233" s="38">
        <f t="shared" si="33"/>
        <v>1358.7356455460081</v>
      </c>
      <c r="L233" s="38">
        <f t="shared" si="34"/>
        <v>2540750.299671425</v>
      </c>
      <c r="M233" s="38">
        <f t="shared" si="35"/>
        <v>2452517.8402105444</v>
      </c>
    </row>
    <row r="234" spans="1:13" x14ac:dyDescent="0.25">
      <c r="A234" s="37">
        <v>4218</v>
      </c>
      <c r="B234" s="37" t="s">
        <v>253</v>
      </c>
      <c r="C234" s="38">
        <v>7263543</v>
      </c>
      <c r="D234" s="38">
        <v>1386</v>
      </c>
      <c r="E234" s="38">
        <f t="shared" si="27"/>
        <v>5240.651515151515</v>
      </c>
      <c r="F234" s="39">
        <f t="shared" si="28"/>
        <v>0.73362075943809546</v>
      </c>
      <c r="G234" s="38">
        <f t="shared" si="29"/>
        <v>1217.8506152196881</v>
      </c>
      <c r="H234" s="40">
        <f t="shared" si="30"/>
        <v>415.98804664813713</v>
      </c>
      <c r="I234" s="38">
        <f t="shared" si="31"/>
        <v>1633.8386618678251</v>
      </c>
      <c r="J234" s="38">
        <f t="shared" si="32"/>
        <v>-48.882249008798041</v>
      </c>
      <c r="K234" s="38">
        <f t="shared" si="33"/>
        <v>1584.9564128590271</v>
      </c>
      <c r="L234" s="38">
        <f t="shared" si="34"/>
        <v>2264500.3853488057</v>
      </c>
      <c r="M234" s="38">
        <f t="shared" si="35"/>
        <v>2196749.5882226117</v>
      </c>
    </row>
    <row r="235" spans="1:13" x14ac:dyDescent="0.25">
      <c r="A235" s="37">
        <v>4219</v>
      </c>
      <c r="B235" s="37" t="s">
        <v>254</v>
      </c>
      <c r="C235" s="38">
        <v>21063050</v>
      </c>
      <c r="D235" s="38">
        <v>3842</v>
      </c>
      <c r="E235" s="38">
        <f t="shared" si="27"/>
        <v>5482.3138990109319</v>
      </c>
      <c r="F235" s="39">
        <f t="shared" si="28"/>
        <v>0.76745024439087239</v>
      </c>
      <c r="G235" s="38">
        <f t="shared" si="29"/>
        <v>1063.1866895496612</v>
      </c>
      <c r="H235" s="40">
        <f t="shared" si="30"/>
        <v>331.4062122973412</v>
      </c>
      <c r="I235" s="38">
        <f t="shared" si="31"/>
        <v>1394.5929018470024</v>
      </c>
      <c r="J235" s="38">
        <f t="shared" si="32"/>
        <v>-48.882249008798041</v>
      </c>
      <c r="K235" s="38">
        <f t="shared" si="33"/>
        <v>1345.7106528382044</v>
      </c>
      <c r="L235" s="38">
        <f t="shared" si="34"/>
        <v>5358025.9288961831</v>
      </c>
      <c r="M235" s="38">
        <f t="shared" si="35"/>
        <v>5170220.3282043813</v>
      </c>
    </row>
    <row r="236" spans="1:13" x14ac:dyDescent="0.25">
      <c r="A236" s="37">
        <v>4220</v>
      </c>
      <c r="B236" s="37" t="s">
        <v>255</v>
      </c>
      <c r="C236" s="38">
        <v>6712778</v>
      </c>
      <c r="D236" s="38">
        <v>1167</v>
      </c>
      <c r="E236" s="38">
        <f t="shared" si="27"/>
        <v>5752.1662382176519</v>
      </c>
      <c r="F236" s="39">
        <f t="shared" si="28"/>
        <v>0.8052259441206906</v>
      </c>
      <c r="G236" s="38">
        <f t="shared" si="29"/>
        <v>890.48119245736052</v>
      </c>
      <c r="H236" s="40">
        <f t="shared" si="30"/>
        <v>236.95789357498924</v>
      </c>
      <c r="I236" s="38">
        <f t="shared" si="31"/>
        <v>1127.4390860323497</v>
      </c>
      <c r="J236" s="38">
        <f t="shared" si="32"/>
        <v>-48.882249008798041</v>
      </c>
      <c r="K236" s="38">
        <f t="shared" si="33"/>
        <v>1078.5568370235517</v>
      </c>
      <c r="L236" s="38">
        <f t="shared" si="34"/>
        <v>1315721.413399752</v>
      </c>
      <c r="M236" s="38">
        <f t="shared" si="35"/>
        <v>1258675.8288064848</v>
      </c>
    </row>
    <row r="237" spans="1:13" x14ac:dyDescent="0.25">
      <c r="A237" s="37">
        <v>4221</v>
      </c>
      <c r="B237" s="37" t="s">
        <v>256</v>
      </c>
      <c r="C237" s="38">
        <v>8513520</v>
      </c>
      <c r="D237" s="38">
        <v>1209</v>
      </c>
      <c r="E237" s="38">
        <f t="shared" si="27"/>
        <v>7041.786600496278</v>
      </c>
      <c r="F237" s="39">
        <f t="shared" si="28"/>
        <v>0.98575545783217888</v>
      </c>
      <c r="G237" s="38">
        <f t="shared" si="29"/>
        <v>65.124160599039755</v>
      </c>
      <c r="H237" s="40">
        <f t="shared" si="30"/>
        <v>0</v>
      </c>
      <c r="I237" s="38">
        <f t="shared" si="31"/>
        <v>65.124160599039755</v>
      </c>
      <c r="J237" s="38">
        <f t="shared" si="32"/>
        <v>-48.882249008798041</v>
      </c>
      <c r="K237" s="38">
        <f t="shared" si="33"/>
        <v>16.241911590241713</v>
      </c>
      <c r="L237" s="38">
        <f t="shared" si="34"/>
        <v>78735.110164239057</v>
      </c>
      <c r="M237" s="38">
        <f t="shared" si="35"/>
        <v>19636.47111260223</v>
      </c>
    </row>
    <row r="238" spans="1:13" x14ac:dyDescent="0.25">
      <c r="A238" s="37">
        <v>4222</v>
      </c>
      <c r="B238" s="37" t="s">
        <v>257</v>
      </c>
      <c r="C238" s="38">
        <v>9262114</v>
      </c>
      <c r="D238" s="38">
        <v>1057</v>
      </c>
      <c r="E238" s="38">
        <f t="shared" si="27"/>
        <v>8762.6433301797533</v>
      </c>
      <c r="F238" s="39">
        <f t="shared" si="28"/>
        <v>1.2266522656555185</v>
      </c>
      <c r="G238" s="38">
        <f t="shared" si="29"/>
        <v>-1036.2241463983844</v>
      </c>
      <c r="H238" s="40">
        <f t="shared" si="30"/>
        <v>0</v>
      </c>
      <c r="I238" s="38">
        <f t="shared" si="31"/>
        <v>-1036.2241463983844</v>
      </c>
      <c r="J238" s="38">
        <f t="shared" si="32"/>
        <v>-48.882249008798041</v>
      </c>
      <c r="K238" s="38">
        <f t="shared" si="33"/>
        <v>-1085.1063954071824</v>
      </c>
      <c r="L238" s="38">
        <f t="shared" si="34"/>
        <v>-1095288.9227430923</v>
      </c>
      <c r="M238" s="38">
        <f t="shared" si="35"/>
        <v>-1146957.4599453919</v>
      </c>
    </row>
    <row r="239" spans="1:13" x14ac:dyDescent="0.25">
      <c r="A239" s="37">
        <v>4223</v>
      </c>
      <c r="B239" s="37" t="s">
        <v>258</v>
      </c>
      <c r="C239" s="38">
        <v>88870866</v>
      </c>
      <c r="D239" s="38">
        <v>15772</v>
      </c>
      <c r="E239" s="38">
        <f t="shared" si="27"/>
        <v>5634.7239411615519</v>
      </c>
      <c r="F239" s="39">
        <f t="shared" si="28"/>
        <v>0.78878560136800913</v>
      </c>
      <c r="G239" s="38">
        <f t="shared" si="29"/>
        <v>965.64426257326443</v>
      </c>
      <c r="H239" s="40">
        <f t="shared" si="30"/>
        <v>278.0626975446242</v>
      </c>
      <c r="I239" s="38">
        <f t="shared" si="31"/>
        <v>1243.7069601178887</v>
      </c>
      <c r="J239" s="38">
        <f t="shared" si="32"/>
        <v>-48.882249008798041</v>
      </c>
      <c r="K239" s="38">
        <f t="shared" si="33"/>
        <v>1194.8247111090907</v>
      </c>
      <c r="L239" s="38">
        <f t="shared" si="34"/>
        <v>19615746.17497934</v>
      </c>
      <c r="M239" s="38">
        <f t="shared" si="35"/>
        <v>18844775.343612578</v>
      </c>
    </row>
    <row r="240" spans="1:13" x14ac:dyDescent="0.25">
      <c r="A240" s="37">
        <v>4224</v>
      </c>
      <c r="B240" s="37" t="s">
        <v>259</v>
      </c>
      <c r="C240" s="38">
        <v>6430503</v>
      </c>
      <c r="D240" s="38">
        <v>904</v>
      </c>
      <c r="E240" s="38">
        <f t="shared" si="27"/>
        <v>7113.3882743362828</v>
      </c>
      <c r="F240" s="39">
        <f t="shared" si="28"/>
        <v>0.99577872959288949</v>
      </c>
      <c r="G240" s="38">
        <f t="shared" si="29"/>
        <v>19.29908934143663</v>
      </c>
      <c r="H240" s="40">
        <f t="shared" si="30"/>
        <v>0</v>
      </c>
      <c r="I240" s="38">
        <f t="shared" si="31"/>
        <v>19.29908934143663</v>
      </c>
      <c r="J240" s="38">
        <f t="shared" si="32"/>
        <v>-48.882249008798041</v>
      </c>
      <c r="K240" s="38">
        <f t="shared" si="33"/>
        <v>-29.583159667361411</v>
      </c>
      <c r="L240" s="38">
        <f t="shared" si="34"/>
        <v>17446.376764658715</v>
      </c>
      <c r="M240" s="38">
        <f t="shared" si="35"/>
        <v>-26743.176339294714</v>
      </c>
    </row>
    <row r="241" spans="1:13" x14ac:dyDescent="0.25">
      <c r="A241" s="37">
        <v>4225</v>
      </c>
      <c r="B241" s="37" t="s">
        <v>260</v>
      </c>
      <c r="C241" s="38">
        <v>61783953</v>
      </c>
      <c r="D241" s="38">
        <v>10922</v>
      </c>
      <c r="E241" s="38">
        <f t="shared" si="27"/>
        <v>5656.835103460905</v>
      </c>
      <c r="F241" s="39">
        <f t="shared" si="28"/>
        <v>0.79188086683857362</v>
      </c>
      <c r="G241" s="38">
        <f t="shared" si="29"/>
        <v>951.49311870167844</v>
      </c>
      <c r="H241" s="40">
        <f t="shared" si="30"/>
        <v>270.32379073985066</v>
      </c>
      <c r="I241" s="38">
        <f t="shared" si="31"/>
        <v>1221.8169094415291</v>
      </c>
      <c r="J241" s="38">
        <f t="shared" si="32"/>
        <v>-48.882249008798041</v>
      </c>
      <c r="K241" s="38">
        <f t="shared" si="33"/>
        <v>1172.9346604327311</v>
      </c>
      <c r="L241" s="38">
        <f t="shared" si="34"/>
        <v>13344684.284920381</v>
      </c>
      <c r="M241" s="38">
        <f t="shared" si="35"/>
        <v>12810792.36124629</v>
      </c>
    </row>
    <row r="242" spans="1:13" x14ac:dyDescent="0.25">
      <c r="A242" s="37">
        <v>4226</v>
      </c>
      <c r="B242" s="37" t="s">
        <v>261</v>
      </c>
      <c r="C242" s="38">
        <v>11524925</v>
      </c>
      <c r="D242" s="38">
        <v>1794</v>
      </c>
      <c r="E242" s="38">
        <f t="shared" si="27"/>
        <v>6424.1499442586401</v>
      </c>
      <c r="F242" s="39">
        <f t="shared" si="28"/>
        <v>0.89929462915546776</v>
      </c>
      <c r="G242" s="38">
        <f t="shared" si="29"/>
        <v>460.41162059112804</v>
      </c>
      <c r="H242" s="40">
        <f t="shared" si="30"/>
        <v>1.7635964606433843</v>
      </c>
      <c r="I242" s="38">
        <f t="shared" si="31"/>
        <v>462.17521705177143</v>
      </c>
      <c r="J242" s="38">
        <f t="shared" si="32"/>
        <v>-48.882249008798041</v>
      </c>
      <c r="K242" s="38">
        <f t="shared" si="33"/>
        <v>413.29296804297337</v>
      </c>
      <c r="L242" s="38">
        <f t="shared" si="34"/>
        <v>829142.33939087798</v>
      </c>
      <c r="M242" s="38">
        <f t="shared" si="35"/>
        <v>741447.58466909418</v>
      </c>
    </row>
    <row r="243" spans="1:13" x14ac:dyDescent="0.25">
      <c r="A243" s="37">
        <v>4227</v>
      </c>
      <c r="B243" s="37" t="s">
        <v>262</v>
      </c>
      <c r="C243" s="38">
        <v>39683108</v>
      </c>
      <c r="D243" s="38">
        <v>6242</v>
      </c>
      <c r="E243" s="38">
        <f t="shared" si="27"/>
        <v>6357.4347965395709</v>
      </c>
      <c r="F243" s="39">
        <f t="shared" si="28"/>
        <v>0.88995540535968876</v>
      </c>
      <c r="G243" s="38">
        <f t="shared" si="29"/>
        <v>503.10931513133227</v>
      </c>
      <c r="H243" s="40">
        <f t="shared" si="30"/>
        <v>25.113898162317582</v>
      </c>
      <c r="I243" s="38">
        <f t="shared" si="31"/>
        <v>528.22321329364991</v>
      </c>
      <c r="J243" s="38">
        <f t="shared" si="32"/>
        <v>-48.882249008798041</v>
      </c>
      <c r="K243" s="38">
        <f t="shared" si="33"/>
        <v>479.34096428485185</v>
      </c>
      <c r="L243" s="38">
        <f t="shared" si="34"/>
        <v>3297169.2973789629</v>
      </c>
      <c r="M243" s="38">
        <f t="shared" si="35"/>
        <v>2992046.2990660453</v>
      </c>
    </row>
    <row r="244" spans="1:13" x14ac:dyDescent="0.25">
      <c r="A244" s="37">
        <v>4228</v>
      </c>
      <c r="B244" s="37" t="s">
        <v>263</v>
      </c>
      <c r="C244" s="38">
        <v>14998356</v>
      </c>
      <c r="D244" s="38">
        <v>1911</v>
      </c>
      <c r="E244" s="38">
        <f t="shared" si="27"/>
        <v>7848.4332810047099</v>
      </c>
      <c r="F244" s="39">
        <f t="shared" si="28"/>
        <v>1.0986751489511</v>
      </c>
      <c r="G244" s="38">
        <f t="shared" si="29"/>
        <v>-451.12971492635671</v>
      </c>
      <c r="H244" s="40">
        <f t="shared" si="30"/>
        <v>0</v>
      </c>
      <c r="I244" s="38">
        <f t="shared" si="31"/>
        <v>-451.12971492635671</v>
      </c>
      <c r="J244" s="38">
        <f t="shared" si="32"/>
        <v>-48.882249008798041</v>
      </c>
      <c r="K244" s="38">
        <f t="shared" si="33"/>
        <v>-500.01196393515477</v>
      </c>
      <c r="L244" s="38">
        <f t="shared" si="34"/>
        <v>-862108.88522426772</v>
      </c>
      <c r="M244" s="38">
        <f t="shared" si="35"/>
        <v>-955522.86308008072</v>
      </c>
    </row>
    <row r="245" spans="1:13" x14ac:dyDescent="0.25">
      <c r="A245" s="37">
        <v>4601</v>
      </c>
      <c r="B245" s="37" t="s">
        <v>264</v>
      </c>
      <c r="C245" s="38">
        <v>2292841347</v>
      </c>
      <c r="D245" s="38">
        <v>294860</v>
      </c>
      <c r="E245" s="38">
        <f t="shared" si="27"/>
        <v>7776.0338703113339</v>
      </c>
      <c r="F245" s="39">
        <f t="shared" si="28"/>
        <v>1.0885402047552903</v>
      </c>
      <c r="G245" s="38">
        <f t="shared" si="29"/>
        <v>-404.79409208259602</v>
      </c>
      <c r="H245" s="40">
        <f t="shared" si="30"/>
        <v>0</v>
      </c>
      <c r="I245" s="38">
        <f t="shared" si="31"/>
        <v>-404.79409208259602</v>
      </c>
      <c r="J245" s="38">
        <f t="shared" si="32"/>
        <v>-48.882249008798041</v>
      </c>
      <c r="K245" s="38">
        <f t="shared" si="33"/>
        <v>-453.67634109139408</v>
      </c>
      <c r="L245" s="38">
        <f t="shared" si="34"/>
        <v>-119357585.99147427</v>
      </c>
      <c r="M245" s="38">
        <f t="shared" si="35"/>
        <v>-133771005.93420845</v>
      </c>
    </row>
    <row r="246" spans="1:13" x14ac:dyDescent="0.25">
      <c r="A246" s="37">
        <v>4602</v>
      </c>
      <c r="B246" s="37" t="s">
        <v>265</v>
      </c>
      <c r="C246" s="38">
        <v>126600212</v>
      </c>
      <c r="D246" s="38">
        <v>17356</v>
      </c>
      <c r="E246" s="38">
        <f t="shared" si="27"/>
        <v>7294.3196589075824</v>
      </c>
      <c r="F246" s="39">
        <f t="shared" si="28"/>
        <v>1.021106691082339</v>
      </c>
      <c r="G246" s="38">
        <f t="shared" si="29"/>
        <v>-96.496996784195076</v>
      </c>
      <c r="H246" s="40">
        <f t="shared" si="30"/>
        <v>0</v>
      </c>
      <c r="I246" s="38">
        <f t="shared" si="31"/>
        <v>-96.496996784195076</v>
      </c>
      <c r="J246" s="38">
        <f t="shared" si="32"/>
        <v>-48.882249008798041</v>
      </c>
      <c r="K246" s="38">
        <f t="shared" si="33"/>
        <v>-145.37924579299312</v>
      </c>
      <c r="L246" s="38">
        <f t="shared" si="34"/>
        <v>-1674801.8761864898</v>
      </c>
      <c r="M246" s="38">
        <f t="shared" si="35"/>
        <v>-2523202.1899831886</v>
      </c>
    </row>
    <row r="247" spans="1:13" x14ac:dyDescent="0.25">
      <c r="A247" s="37">
        <v>4611</v>
      </c>
      <c r="B247" s="37" t="s">
        <v>266</v>
      </c>
      <c r="C247" s="38">
        <v>26881135</v>
      </c>
      <c r="D247" s="38">
        <v>4115</v>
      </c>
      <c r="E247" s="38">
        <f t="shared" si="27"/>
        <v>6532.4750911300125</v>
      </c>
      <c r="F247" s="39">
        <f t="shared" si="28"/>
        <v>0.91445869344866892</v>
      </c>
      <c r="G247" s="38">
        <f t="shared" si="29"/>
        <v>391.08352659344968</v>
      </c>
      <c r="H247" s="40">
        <f t="shared" si="30"/>
        <v>0</v>
      </c>
      <c r="I247" s="38">
        <f t="shared" si="31"/>
        <v>391.08352659344968</v>
      </c>
      <c r="J247" s="38">
        <f t="shared" si="32"/>
        <v>-48.882249008798041</v>
      </c>
      <c r="K247" s="38">
        <f t="shared" si="33"/>
        <v>342.20127758465162</v>
      </c>
      <c r="L247" s="38">
        <f t="shared" si="34"/>
        <v>1609308.7119320454</v>
      </c>
      <c r="M247" s="38">
        <f t="shared" si="35"/>
        <v>1408158.2572608413</v>
      </c>
    </row>
    <row r="248" spans="1:13" x14ac:dyDescent="0.25">
      <c r="A248" s="37">
        <v>4612</v>
      </c>
      <c r="B248" s="37" t="s">
        <v>267</v>
      </c>
      <c r="C248" s="38">
        <v>38979566</v>
      </c>
      <c r="D248" s="38">
        <v>5766</v>
      </c>
      <c r="E248" s="38">
        <f t="shared" si="27"/>
        <v>6760.2438432188692</v>
      </c>
      <c r="F248" s="39">
        <f t="shared" si="28"/>
        <v>0.94634325673256492</v>
      </c>
      <c r="G248" s="38">
        <f t="shared" si="29"/>
        <v>245.31152525658138</v>
      </c>
      <c r="H248" s="40">
        <f t="shared" si="30"/>
        <v>0</v>
      </c>
      <c r="I248" s="38">
        <f t="shared" si="31"/>
        <v>245.31152525658138</v>
      </c>
      <c r="J248" s="38">
        <f t="shared" si="32"/>
        <v>-48.882249008798041</v>
      </c>
      <c r="K248" s="38">
        <f t="shared" si="33"/>
        <v>196.42927624778332</v>
      </c>
      <c r="L248" s="38">
        <f t="shared" si="34"/>
        <v>1414466.2546294483</v>
      </c>
      <c r="M248" s="38">
        <f t="shared" si="35"/>
        <v>1132611.2068447187</v>
      </c>
    </row>
    <row r="249" spans="1:13" x14ac:dyDescent="0.25">
      <c r="A249" s="37">
        <v>4613</v>
      </c>
      <c r="B249" s="37" t="s">
        <v>268</v>
      </c>
      <c r="C249" s="38">
        <v>97122948</v>
      </c>
      <c r="D249" s="38">
        <v>12531</v>
      </c>
      <c r="E249" s="38">
        <f t="shared" si="27"/>
        <v>7750.6143164950918</v>
      </c>
      <c r="F249" s="39">
        <f t="shared" si="28"/>
        <v>1.0849818089487129</v>
      </c>
      <c r="G249" s="38">
        <f t="shared" si="29"/>
        <v>-388.52557764020111</v>
      </c>
      <c r="H249" s="40">
        <f t="shared" si="30"/>
        <v>0</v>
      </c>
      <c r="I249" s="38">
        <f t="shared" si="31"/>
        <v>-388.52557764020111</v>
      </c>
      <c r="J249" s="38">
        <f t="shared" si="32"/>
        <v>-48.882249008798041</v>
      </c>
      <c r="K249" s="38">
        <f t="shared" si="33"/>
        <v>-437.40782664899916</v>
      </c>
      <c r="L249" s="38">
        <f t="shared" si="34"/>
        <v>-4868614.0134093603</v>
      </c>
      <c r="M249" s="38">
        <f t="shared" si="35"/>
        <v>-5481157.4757386083</v>
      </c>
    </row>
    <row r="250" spans="1:13" x14ac:dyDescent="0.25">
      <c r="A250" s="37">
        <v>4614</v>
      </c>
      <c r="B250" s="37" t="s">
        <v>269</v>
      </c>
      <c r="C250" s="38">
        <v>175371379</v>
      </c>
      <c r="D250" s="38">
        <v>19276</v>
      </c>
      <c r="E250" s="38">
        <f t="shared" si="27"/>
        <v>9097.9134156463988</v>
      </c>
      <c r="F250" s="39">
        <f t="shared" si="28"/>
        <v>1.2735855704184484</v>
      </c>
      <c r="G250" s="38">
        <f t="shared" si="29"/>
        <v>-1250.7970010970375</v>
      </c>
      <c r="H250" s="40">
        <f t="shared" si="30"/>
        <v>0</v>
      </c>
      <c r="I250" s="38">
        <f t="shared" si="31"/>
        <v>-1250.7970010970375</v>
      </c>
      <c r="J250" s="38">
        <f t="shared" si="32"/>
        <v>-48.882249008798041</v>
      </c>
      <c r="K250" s="38">
        <f t="shared" si="33"/>
        <v>-1299.6792501058355</v>
      </c>
      <c r="L250" s="38">
        <f t="shared" si="34"/>
        <v>-24110362.993146494</v>
      </c>
      <c r="M250" s="38">
        <f t="shared" si="35"/>
        <v>-25052617.225040086</v>
      </c>
    </row>
    <row r="251" spans="1:13" x14ac:dyDescent="0.25">
      <c r="A251" s="37">
        <v>4615</v>
      </c>
      <c r="B251" s="37" t="s">
        <v>270</v>
      </c>
      <c r="C251" s="38">
        <v>23642009</v>
      </c>
      <c r="D251" s="38">
        <v>3237</v>
      </c>
      <c r="E251" s="38">
        <f t="shared" si="27"/>
        <v>7303.6790237874575</v>
      </c>
      <c r="F251" s="39">
        <f t="shared" si="28"/>
        <v>1.0224168763429275</v>
      </c>
      <c r="G251" s="38">
        <f t="shared" si="29"/>
        <v>-102.48699030731514</v>
      </c>
      <c r="H251" s="40">
        <f t="shared" si="30"/>
        <v>0</v>
      </c>
      <c r="I251" s="38">
        <f t="shared" si="31"/>
        <v>-102.48699030731514</v>
      </c>
      <c r="J251" s="38">
        <f t="shared" si="32"/>
        <v>-48.882249008798041</v>
      </c>
      <c r="K251" s="38">
        <f t="shared" si="33"/>
        <v>-151.36923931611318</v>
      </c>
      <c r="L251" s="38">
        <f t="shared" si="34"/>
        <v>-331750.38762477913</v>
      </c>
      <c r="M251" s="38">
        <f t="shared" si="35"/>
        <v>-489982.22766625835</v>
      </c>
    </row>
    <row r="252" spans="1:13" x14ac:dyDescent="0.25">
      <c r="A252" s="37">
        <v>4616</v>
      </c>
      <c r="B252" s="37" t="s">
        <v>271</v>
      </c>
      <c r="C252" s="38">
        <v>21095393</v>
      </c>
      <c r="D252" s="38">
        <v>3053</v>
      </c>
      <c r="E252" s="38">
        <f t="shared" si="27"/>
        <v>6909.7258434326895</v>
      </c>
      <c r="F252" s="39">
        <f t="shared" si="28"/>
        <v>0.96726872720167278</v>
      </c>
      <c r="G252" s="38">
        <f t="shared" si="29"/>
        <v>149.64304511973634</v>
      </c>
      <c r="H252" s="40">
        <f t="shared" si="30"/>
        <v>0</v>
      </c>
      <c r="I252" s="38">
        <f t="shared" si="31"/>
        <v>149.64304511973634</v>
      </c>
      <c r="J252" s="38">
        <f t="shared" si="32"/>
        <v>-48.882249008798041</v>
      </c>
      <c r="K252" s="38">
        <f t="shared" si="33"/>
        <v>100.7607961109383</v>
      </c>
      <c r="L252" s="38">
        <f t="shared" si="34"/>
        <v>456860.21675055503</v>
      </c>
      <c r="M252" s="38">
        <f t="shared" si="35"/>
        <v>307622.71052669466</v>
      </c>
    </row>
    <row r="253" spans="1:13" x14ac:dyDescent="0.25">
      <c r="A253" s="37">
        <v>4617</v>
      </c>
      <c r="B253" s="37" t="s">
        <v>272</v>
      </c>
      <c r="C253" s="38">
        <v>94468886</v>
      </c>
      <c r="D253" s="38">
        <v>13236</v>
      </c>
      <c r="E253" s="38">
        <f t="shared" si="27"/>
        <v>7137.2685101239049</v>
      </c>
      <c r="F253" s="39">
        <f t="shared" si="28"/>
        <v>0.99912164156927752</v>
      </c>
      <c r="G253" s="38">
        <f t="shared" si="29"/>
        <v>4.0157384373585225</v>
      </c>
      <c r="H253" s="40">
        <f t="shared" si="30"/>
        <v>0</v>
      </c>
      <c r="I253" s="38">
        <f t="shared" si="31"/>
        <v>4.0157384373585225</v>
      </c>
      <c r="J253" s="38">
        <f t="shared" si="32"/>
        <v>-48.882249008798041</v>
      </c>
      <c r="K253" s="38">
        <f t="shared" si="33"/>
        <v>-44.86651057143952</v>
      </c>
      <c r="L253" s="38">
        <f t="shared" si="34"/>
        <v>53152.313956877406</v>
      </c>
      <c r="M253" s="38">
        <f t="shared" si="35"/>
        <v>-593853.13392357354</v>
      </c>
    </row>
    <row r="254" spans="1:13" x14ac:dyDescent="0.25">
      <c r="A254" s="37">
        <v>4618</v>
      </c>
      <c r="B254" s="37" t="s">
        <v>273</v>
      </c>
      <c r="C254" s="38">
        <v>87504174</v>
      </c>
      <c r="D254" s="38">
        <v>10929</v>
      </c>
      <c r="E254" s="38">
        <f t="shared" si="27"/>
        <v>8006.6038978863571</v>
      </c>
      <c r="F254" s="39">
        <f t="shared" si="28"/>
        <v>1.1208169089483111</v>
      </c>
      <c r="G254" s="38">
        <f t="shared" si="29"/>
        <v>-552.35890973061089</v>
      </c>
      <c r="H254" s="40">
        <f t="shared" si="30"/>
        <v>0</v>
      </c>
      <c r="I254" s="38">
        <f t="shared" si="31"/>
        <v>-552.35890973061089</v>
      </c>
      <c r="J254" s="38">
        <f t="shared" si="32"/>
        <v>-48.882249008798041</v>
      </c>
      <c r="K254" s="38">
        <f t="shared" si="33"/>
        <v>-601.24115873940889</v>
      </c>
      <c r="L254" s="38">
        <f t="shared" si="34"/>
        <v>-6036730.5244458467</v>
      </c>
      <c r="M254" s="38">
        <f t="shared" si="35"/>
        <v>-6570964.6238629995</v>
      </c>
    </row>
    <row r="255" spans="1:13" x14ac:dyDescent="0.25">
      <c r="A255" s="37">
        <v>4619</v>
      </c>
      <c r="B255" s="37" t="s">
        <v>274</v>
      </c>
      <c r="C255" s="38">
        <v>7026893</v>
      </c>
      <c r="D255" s="38">
        <v>985</v>
      </c>
      <c r="E255" s="38">
        <f t="shared" si="27"/>
        <v>7133.9015228426397</v>
      </c>
      <c r="F255" s="39">
        <f t="shared" si="28"/>
        <v>0.99865030861398385</v>
      </c>
      <c r="G255" s="38">
        <f t="shared" si="29"/>
        <v>6.1706102973682571</v>
      </c>
      <c r="H255" s="40">
        <f t="shared" si="30"/>
        <v>0</v>
      </c>
      <c r="I255" s="38">
        <f t="shared" si="31"/>
        <v>6.1706102973682571</v>
      </c>
      <c r="J255" s="38">
        <f t="shared" si="32"/>
        <v>-48.882249008798041</v>
      </c>
      <c r="K255" s="38">
        <f t="shared" si="33"/>
        <v>-42.711638711429785</v>
      </c>
      <c r="L255" s="38">
        <f t="shared" si="34"/>
        <v>6078.0511429077333</v>
      </c>
      <c r="M255" s="38">
        <f t="shared" si="35"/>
        <v>-42070.964130758337</v>
      </c>
    </row>
    <row r="256" spans="1:13" x14ac:dyDescent="0.25">
      <c r="A256" s="37">
        <v>4620</v>
      </c>
      <c r="B256" s="37" t="s">
        <v>275</v>
      </c>
      <c r="C256" s="38">
        <v>6290521</v>
      </c>
      <c r="D256" s="38">
        <v>1114</v>
      </c>
      <c r="E256" s="38">
        <f t="shared" si="27"/>
        <v>5646.7872531418316</v>
      </c>
      <c r="F256" s="39">
        <f t="shared" si="28"/>
        <v>0.79047430287214937</v>
      </c>
      <c r="G256" s="38">
        <f t="shared" si="29"/>
        <v>957.92374290588543</v>
      </c>
      <c r="H256" s="40">
        <f t="shared" si="30"/>
        <v>273.84053835152633</v>
      </c>
      <c r="I256" s="38">
        <f t="shared" si="31"/>
        <v>1231.7642812574118</v>
      </c>
      <c r="J256" s="38">
        <f t="shared" si="32"/>
        <v>-48.882249008798041</v>
      </c>
      <c r="K256" s="38">
        <f t="shared" si="33"/>
        <v>1182.8820322486138</v>
      </c>
      <c r="L256" s="38">
        <f t="shared" si="34"/>
        <v>1372185.4093207568</v>
      </c>
      <c r="M256" s="38">
        <f t="shared" si="35"/>
        <v>1317730.5839249557</v>
      </c>
    </row>
    <row r="257" spans="1:13" x14ac:dyDescent="0.25">
      <c r="A257" s="37">
        <v>4621</v>
      </c>
      <c r="B257" s="37" t="s">
        <v>276</v>
      </c>
      <c r="C257" s="38">
        <v>109603121</v>
      </c>
      <c r="D257" s="38">
        <v>16438</v>
      </c>
      <c r="E257" s="38">
        <f t="shared" si="27"/>
        <v>6667.6676602993066</v>
      </c>
      <c r="F257" s="39">
        <f t="shared" si="28"/>
        <v>0.93338383567146699</v>
      </c>
      <c r="G257" s="38">
        <f t="shared" si="29"/>
        <v>304.56028232510147</v>
      </c>
      <c r="H257" s="40">
        <f t="shared" si="30"/>
        <v>0</v>
      </c>
      <c r="I257" s="38">
        <f t="shared" si="31"/>
        <v>304.56028232510147</v>
      </c>
      <c r="J257" s="38">
        <f t="shared" si="32"/>
        <v>-48.882249008798041</v>
      </c>
      <c r="K257" s="38">
        <f t="shared" si="33"/>
        <v>255.67803331630341</v>
      </c>
      <c r="L257" s="38">
        <f t="shared" si="34"/>
        <v>5006361.9208600176</v>
      </c>
      <c r="M257" s="38">
        <f t="shared" si="35"/>
        <v>4202835.5116533954</v>
      </c>
    </row>
    <row r="258" spans="1:13" x14ac:dyDescent="0.25">
      <c r="A258" s="37">
        <v>4622</v>
      </c>
      <c r="B258" s="37" t="s">
        <v>277</v>
      </c>
      <c r="C258" s="38">
        <v>57046740</v>
      </c>
      <c r="D258" s="38">
        <v>8490</v>
      </c>
      <c r="E258" s="38">
        <f t="shared" si="27"/>
        <v>6719.2862190812721</v>
      </c>
      <c r="F258" s="39">
        <f t="shared" si="28"/>
        <v>0.94060973996700015</v>
      </c>
      <c r="G258" s="38">
        <f t="shared" si="29"/>
        <v>271.52440470464353</v>
      </c>
      <c r="H258" s="40">
        <f t="shared" si="30"/>
        <v>0</v>
      </c>
      <c r="I258" s="38">
        <f t="shared" si="31"/>
        <v>271.52440470464353</v>
      </c>
      <c r="J258" s="38">
        <f t="shared" si="32"/>
        <v>-48.882249008798041</v>
      </c>
      <c r="K258" s="38">
        <f t="shared" si="33"/>
        <v>222.64215569584547</v>
      </c>
      <c r="L258" s="38">
        <f t="shared" si="34"/>
        <v>2305242.1959424238</v>
      </c>
      <c r="M258" s="38">
        <f t="shared" si="35"/>
        <v>1890231.9018577281</v>
      </c>
    </row>
    <row r="259" spans="1:13" x14ac:dyDescent="0.25">
      <c r="A259" s="37">
        <v>4623</v>
      </c>
      <c r="B259" s="37" t="s">
        <v>278</v>
      </c>
      <c r="C259" s="38">
        <v>16352036</v>
      </c>
      <c r="D259" s="38">
        <v>2489</v>
      </c>
      <c r="E259" s="38">
        <f t="shared" si="27"/>
        <v>6569.7211731619127</v>
      </c>
      <c r="F259" s="39">
        <f t="shared" si="28"/>
        <v>0.91967264421554151</v>
      </c>
      <c r="G259" s="38">
        <f t="shared" si="29"/>
        <v>367.24603409303353</v>
      </c>
      <c r="H259" s="40">
        <f t="shared" si="30"/>
        <v>0</v>
      </c>
      <c r="I259" s="38">
        <f t="shared" si="31"/>
        <v>367.24603409303353</v>
      </c>
      <c r="J259" s="38">
        <f t="shared" si="32"/>
        <v>-48.882249008798041</v>
      </c>
      <c r="K259" s="38">
        <f t="shared" si="33"/>
        <v>318.36378508423547</v>
      </c>
      <c r="L259" s="38">
        <f t="shared" si="34"/>
        <v>914075.37885756046</v>
      </c>
      <c r="M259" s="38">
        <f t="shared" si="35"/>
        <v>792407.46107466205</v>
      </c>
    </row>
    <row r="260" spans="1:13" x14ac:dyDescent="0.25">
      <c r="A260" s="37">
        <v>4624</v>
      </c>
      <c r="B260" s="37" t="s">
        <v>279</v>
      </c>
      <c r="C260" s="38">
        <v>196238156</v>
      </c>
      <c r="D260" s="38">
        <v>26753</v>
      </c>
      <c r="E260" s="38">
        <f t="shared" si="27"/>
        <v>7335.1831944081041</v>
      </c>
      <c r="F260" s="39">
        <f t="shared" si="28"/>
        <v>1.0268270367035937</v>
      </c>
      <c r="G260" s="38">
        <f t="shared" si="29"/>
        <v>-122.64965950452897</v>
      </c>
      <c r="H260" s="40">
        <f t="shared" si="30"/>
        <v>0</v>
      </c>
      <c r="I260" s="38">
        <f t="shared" si="31"/>
        <v>-122.64965950452897</v>
      </c>
      <c r="J260" s="38">
        <f t="shared" si="32"/>
        <v>-48.882249008798041</v>
      </c>
      <c r="K260" s="38">
        <f t="shared" si="33"/>
        <v>-171.53190851332701</v>
      </c>
      <c r="L260" s="38">
        <f t="shared" si="34"/>
        <v>-3281246.3407246633</v>
      </c>
      <c r="M260" s="38">
        <f t="shared" si="35"/>
        <v>-4588993.1484570373</v>
      </c>
    </row>
    <row r="261" spans="1:13" x14ac:dyDescent="0.25">
      <c r="A261" s="37">
        <v>4625</v>
      </c>
      <c r="B261" s="37" t="s">
        <v>280</v>
      </c>
      <c r="C261" s="38">
        <v>73239303</v>
      </c>
      <c r="D261" s="38">
        <v>5515</v>
      </c>
      <c r="E261" s="38">
        <f t="shared" si="27"/>
        <v>13280.018676337262</v>
      </c>
      <c r="F261" s="39">
        <f t="shared" si="28"/>
        <v>1.859024084795488</v>
      </c>
      <c r="G261" s="38">
        <f t="shared" si="29"/>
        <v>-3927.3443679391903</v>
      </c>
      <c r="H261" s="40">
        <f t="shared" si="30"/>
        <v>0</v>
      </c>
      <c r="I261" s="38">
        <f t="shared" si="31"/>
        <v>-3927.3443679391903</v>
      </c>
      <c r="J261" s="38">
        <f t="shared" si="32"/>
        <v>-48.882249008798041</v>
      </c>
      <c r="K261" s="38">
        <f t="shared" si="33"/>
        <v>-3976.2266169479885</v>
      </c>
      <c r="L261" s="38">
        <f t="shared" si="34"/>
        <v>-21659304.189184636</v>
      </c>
      <c r="M261" s="38">
        <f t="shared" si="35"/>
        <v>-21928889.792468157</v>
      </c>
    </row>
    <row r="262" spans="1:13" x14ac:dyDescent="0.25">
      <c r="A262" s="37">
        <v>4626</v>
      </c>
      <c r="B262" s="37" t="s">
        <v>281</v>
      </c>
      <c r="C262" s="38">
        <v>297337836</v>
      </c>
      <c r="D262" s="38">
        <v>40641</v>
      </c>
      <c r="E262" s="38">
        <f t="shared" si="27"/>
        <v>7316.2037351443123</v>
      </c>
      <c r="F262" s="39">
        <f t="shared" si="28"/>
        <v>1.0241701675569672</v>
      </c>
      <c r="G262" s="38">
        <f t="shared" si="29"/>
        <v>-110.50280557570223</v>
      </c>
      <c r="H262" s="40">
        <f t="shared" si="30"/>
        <v>0</v>
      </c>
      <c r="I262" s="38">
        <f t="shared" si="31"/>
        <v>-110.50280557570223</v>
      </c>
      <c r="J262" s="38">
        <f t="shared" si="32"/>
        <v>-48.882249008798041</v>
      </c>
      <c r="K262" s="38">
        <f t="shared" si="33"/>
        <v>-159.38505458450027</v>
      </c>
      <c r="L262" s="38">
        <f t="shared" si="34"/>
        <v>-4490944.5214021141</v>
      </c>
      <c r="M262" s="38">
        <f t="shared" si="35"/>
        <v>-6477568.0033686757</v>
      </c>
    </row>
    <row r="263" spans="1:13" x14ac:dyDescent="0.25">
      <c r="A263" s="37">
        <v>4627</v>
      </c>
      <c r="B263" s="37" t="s">
        <v>282</v>
      </c>
      <c r="C263" s="38">
        <v>212456682</v>
      </c>
      <c r="D263" s="38">
        <v>30600</v>
      </c>
      <c r="E263" s="38">
        <f t="shared" si="27"/>
        <v>6943.028823529412</v>
      </c>
      <c r="F263" s="39">
        <f t="shared" si="28"/>
        <v>0.97193069670669974</v>
      </c>
      <c r="G263" s="38">
        <f t="shared" si="29"/>
        <v>128.32913785783398</v>
      </c>
      <c r="H263" s="40">
        <f t="shared" si="30"/>
        <v>0</v>
      </c>
      <c r="I263" s="38">
        <f t="shared" si="31"/>
        <v>128.32913785783398</v>
      </c>
      <c r="J263" s="38">
        <f t="shared" si="32"/>
        <v>-48.882249008798041</v>
      </c>
      <c r="K263" s="38">
        <f t="shared" si="33"/>
        <v>79.446888849035943</v>
      </c>
      <c r="L263" s="38">
        <f t="shared" si="34"/>
        <v>3926871.6184497201</v>
      </c>
      <c r="M263" s="38">
        <f t="shared" si="35"/>
        <v>2431074.7987805</v>
      </c>
    </row>
    <row r="264" spans="1:13" x14ac:dyDescent="0.25">
      <c r="A264" s="37">
        <v>4628</v>
      </c>
      <c r="B264" s="37" t="s">
        <v>283</v>
      </c>
      <c r="C264" s="38">
        <v>24167762</v>
      </c>
      <c r="D264" s="38">
        <v>3899</v>
      </c>
      <c r="E264" s="38">
        <f t="shared" si="27"/>
        <v>6198.4513977943061</v>
      </c>
      <c r="F264" s="39">
        <f t="shared" si="28"/>
        <v>0.86769986682820166</v>
      </c>
      <c r="G264" s="38">
        <f t="shared" si="29"/>
        <v>604.8586903283018</v>
      </c>
      <c r="H264" s="40">
        <f t="shared" si="30"/>
        <v>80.758087723160259</v>
      </c>
      <c r="I264" s="38">
        <f t="shared" si="31"/>
        <v>685.61677805146201</v>
      </c>
      <c r="J264" s="38">
        <f t="shared" si="32"/>
        <v>-48.882249008798041</v>
      </c>
      <c r="K264" s="38">
        <f t="shared" si="33"/>
        <v>636.73452904266401</v>
      </c>
      <c r="L264" s="38">
        <f t="shared" si="34"/>
        <v>2673219.8176226504</v>
      </c>
      <c r="M264" s="38">
        <f t="shared" si="35"/>
        <v>2482627.928737347</v>
      </c>
    </row>
    <row r="265" spans="1:13" x14ac:dyDescent="0.25">
      <c r="A265" s="37">
        <v>4629</v>
      </c>
      <c r="B265" s="37" t="s">
        <v>284</v>
      </c>
      <c r="C265" s="38">
        <v>2230340</v>
      </c>
      <c r="D265" s="38">
        <v>397</v>
      </c>
      <c r="E265" s="38">
        <f t="shared" ref="E265:E328" si="36">(C265)/D265</f>
        <v>5617.9848866498742</v>
      </c>
      <c r="F265" s="39">
        <f t="shared" ref="F265:F328" si="37">E265/$E$366</f>
        <v>0.786442358767804</v>
      </c>
      <c r="G265" s="38">
        <f t="shared" ref="G265:G328" si="38">(E$366-E265)*0.64</f>
        <v>976.3572574607382</v>
      </c>
      <c r="H265" s="40">
        <f t="shared" ref="H265:H328" si="39">(IF(E265&gt;=E$366*0.9,0,IF(E265&lt;0.9*E$366,(E$366*0.9-E265)*0.35)))</f>
        <v>283.92136662371144</v>
      </c>
      <c r="I265" s="38">
        <f t="shared" ref="I265:I328" si="40">G265+H265</f>
        <v>1260.2786240844496</v>
      </c>
      <c r="J265" s="38">
        <f t="shared" ref="J265:J328" si="41">I$368</f>
        <v>-48.882249008798041</v>
      </c>
      <c r="K265" s="38">
        <f t="shared" ref="K265:K328" si="42">I265+J265</f>
        <v>1211.3963750756516</v>
      </c>
      <c r="L265" s="38">
        <f t="shared" ref="L265:L328" si="43">I265*D265</f>
        <v>500330.61376152647</v>
      </c>
      <c r="M265" s="38">
        <f t="shared" ref="M265:M328" si="44">D265*K265</f>
        <v>480924.36090503365</v>
      </c>
    </row>
    <row r="266" spans="1:13" x14ac:dyDescent="0.25">
      <c r="A266" s="37">
        <v>4630</v>
      </c>
      <c r="B266" s="37" t="s">
        <v>285</v>
      </c>
      <c r="C266" s="38">
        <v>51425654</v>
      </c>
      <c r="D266" s="38">
        <v>8231</v>
      </c>
      <c r="E266" s="38">
        <f t="shared" si="36"/>
        <v>6247.8014822014338</v>
      </c>
      <c r="F266" s="39">
        <f t="shared" si="37"/>
        <v>0.87460821520748611</v>
      </c>
      <c r="G266" s="38">
        <f t="shared" si="38"/>
        <v>573.27463630774002</v>
      </c>
      <c r="H266" s="40">
        <f t="shared" si="39"/>
        <v>63.485558180665564</v>
      </c>
      <c r="I266" s="38">
        <f t="shared" si="40"/>
        <v>636.76019448840555</v>
      </c>
      <c r="J266" s="38">
        <f t="shared" si="41"/>
        <v>-48.882249008798041</v>
      </c>
      <c r="K266" s="38">
        <f t="shared" si="42"/>
        <v>587.87794547960755</v>
      </c>
      <c r="L266" s="38">
        <f t="shared" si="43"/>
        <v>5241173.1608340656</v>
      </c>
      <c r="M266" s="38">
        <f t="shared" si="44"/>
        <v>4838823.3692426495</v>
      </c>
    </row>
    <row r="267" spans="1:13" x14ac:dyDescent="0.25">
      <c r="A267" s="37">
        <v>4631</v>
      </c>
      <c r="B267" s="37" t="s">
        <v>286</v>
      </c>
      <c r="C267" s="38">
        <v>215992812</v>
      </c>
      <c r="D267" s="38">
        <v>30285</v>
      </c>
      <c r="E267" s="38">
        <f t="shared" si="36"/>
        <v>7132.0063397721642</v>
      </c>
      <c r="F267" s="39">
        <f t="shared" si="37"/>
        <v>0.99838500846200529</v>
      </c>
      <c r="G267" s="38">
        <f t="shared" si="38"/>
        <v>7.3835274624725571</v>
      </c>
      <c r="H267" s="40">
        <f t="shared" si="39"/>
        <v>0</v>
      </c>
      <c r="I267" s="38">
        <f t="shared" si="40"/>
        <v>7.3835274624725571</v>
      </c>
      <c r="J267" s="38">
        <f t="shared" si="41"/>
        <v>-48.882249008798041</v>
      </c>
      <c r="K267" s="38">
        <f t="shared" si="42"/>
        <v>-41.498721546325484</v>
      </c>
      <c r="L267" s="38">
        <f t="shared" si="43"/>
        <v>223610.12920098141</v>
      </c>
      <c r="M267" s="38">
        <f t="shared" si="44"/>
        <v>-1256788.7820304672</v>
      </c>
    </row>
    <row r="268" spans="1:13" x14ac:dyDescent="0.25">
      <c r="A268" s="37">
        <v>4632</v>
      </c>
      <c r="B268" s="37" t="s">
        <v>287</v>
      </c>
      <c r="C268" s="38">
        <v>28081813</v>
      </c>
      <c r="D268" s="38">
        <v>2947</v>
      </c>
      <c r="E268" s="38">
        <f t="shared" si="36"/>
        <v>9528.9491007804554</v>
      </c>
      <c r="F268" s="39">
        <f t="shared" si="37"/>
        <v>1.3339247717102602</v>
      </c>
      <c r="G268" s="38">
        <f t="shared" si="38"/>
        <v>-1526.6598395828339</v>
      </c>
      <c r="H268" s="40">
        <f t="shared" si="39"/>
        <v>0</v>
      </c>
      <c r="I268" s="38">
        <f t="shared" si="40"/>
        <v>-1526.6598395828339</v>
      </c>
      <c r="J268" s="38">
        <f t="shared" si="41"/>
        <v>-48.882249008798041</v>
      </c>
      <c r="K268" s="38">
        <f t="shared" si="42"/>
        <v>-1575.5420885916319</v>
      </c>
      <c r="L268" s="38">
        <f t="shared" si="43"/>
        <v>-4499066.5472506117</v>
      </c>
      <c r="M268" s="38">
        <f t="shared" si="44"/>
        <v>-4643122.5350795388</v>
      </c>
    </row>
    <row r="269" spans="1:13" x14ac:dyDescent="0.25">
      <c r="A269" s="37">
        <v>4633</v>
      </c>
      <c r="B269" s="37" t="s">
        <v>288</v>
      </c>
      <c r="C269" s="38">
        <v>3830084</v>
      </c>
      <c r="D269" s="38">
        <v>529</v>
      </c>
      <c r="E269" s="38">
        <f t="shared" si="36"/>
        <v>7240.2344045368618</v>
      </c>
      <c r="F269" s="39">
        <f t="shared" si="37"/>
        <v>1.0135354825653951</v>
      </c>
      <c r="G269" s="38">
        <f t="shared" si="38"/>
        <v>-61.882433986933904</v>
      </c>
      <c r="H269" s="40">
        <f t="shared" si="39"/>
        <v>0</v>
      </c>
      <c r="I269" s="38">
        <f t="shared" si="40"/>
        <v>-61.882433986933904</v>
      </c>
      <c r="J269" s="38">
        <f t="shared" si="41"/>
        <v>-48.882249008798041</v>
      </c>
      <c r="K269" s="38">
        <f t="shared" si="42"/>
        <v>-110.76468299573195</v>
      </c>
      <c r="L269" s="38">
        <f t="shared" si="43"/>
        <v>-32735.807579088036</v>
      </c>
      <c r="M269" s="38">
        <f t="shared" si="44"/>
        <v>-58594.517304742199</v>
      </c>
    </row>
    <row r="270" spans="1:13" x14ac:dyDescent="0.25">
      <c r="A270" s="37">
        <v>4634</v>
      </c>
      <c r="B270" s="37" t="s">
        <v>289</v>
      </c>
      <c r="C270" s="38">
        <v>11600185</v>
      </c>
      <c r="D270" s="38">
        <v>1672</v>
      </c>
      <c r="E270" s="38">
        <f t="shared" si="36"/>
        <v>6937.9096889952152</v>
      </c>
      <c r="F270" s="39">
        <f t="shared" si="37"/>
        <v>0.97121408669098208</v>
      </c>
      <c r="G270" s="38">
        <f t="shared" si="38"/>
        <v>131.60538395971992</v>
      </c>
      <c r="H270" s="40">
        <f t="shared" si="39"/>
        <v>0</v>
      </c>
      <c r="I270" s="38">
        <f t="shared" si="40"/>
        <v>131.60538395971992</v>
      </c>
      <c r="J270" s="38">
        <f t="shared" si="41"/>
        <v>-48.882249008798041</v>
      </c>
      <c r="K270" s="38">
        <f t="shared" si="42"/>
        <v>82.723134950921875</v>
      </c>
      <c r="L270" s="38">
        <f t="shared" si="43"/>
        <v>220044.20198065171</v>
      </c>
      <c r="M270" s="38">
        <f t="shared" si="44"/>
        <v>138313.08163794139</v>
      </c>
    </row>
    <row r="271" spans="1:13" x14ac:dyDescent="0.25">
      <c r="A271" s="37">
        <v>4635</v>
      </c>
      <c r="B271" s="37" t="s">
        <v>290</v>
      </c>
      <c r="C271" s="38">
        <v>18446168</v>
      </c>
      <c r="D271" s="38">
        <v>2301</v>
      </c>
      <c r="E271" s="38">
        <f t="shared" si="36"/>
        <v>8016.5875706214692</v>
      </c>
      <c r="F271" s="39">
        <f t="shared" si="37"/>
        <v>1.1222144889157519</v>
      </c>
      <c r="G271" s="38">
        <f t="shared" si="38"/>
        <v>-558.74846028108266</v>
      </c>
      <c r="H271" s="40">
        <f t="shared" si="39"/>
        <v>0</v>
      </c>
      <c r="I271" s="38">
        <f t="shared" si="40"/>
        <v>-558.74846028108266</v>
      </c>
      <c r="J271" s="38">
        <f t="shared" si="41"/>
        <v>-48.882249008798041</v>
      </c>
      <c r="K271" s="38">
        <f t="shared" si="42"/>
        <v>-607.63070928988066</v>
      </c>
      <c r="L271" s="38">
        <f t="shared" si="43"/>
        <v>-1285680.2071067712</v>
      </c>
      <c r="M271" s="38">
        <f t="shared" si="44"/>
        <v>-1398158.2620760154</v>
      </c>
    </row>
    <row r="272" spans="1:13" x14ac:dyDescent="0.25">
      <c r="A272" s="37">
        <v>4636</v>
      </c>
      <c r="B272" s="37" t="s">
        <v>291</v>
      </c>
      <c r="C272" s="38">
        <v>6241020</v>
      </c>
      <c r="D272" s="38">
        <v>742</v>
      </c>
      <c r="E272" s="38">
        <f t="shared" si="36"/>
        <v>8411.0781671159039</v>
      </c>
      <c r="F272" s="39">
        <f t="shared" si="37"/>
        <v>1.1774378690918077</v>
      </c>
      <c r="G272" s="38">
        <f t="shared" si="38"/>
        <v>-811.22244203752086</v>
      </c>
      <c r="H272" s="40">
        <f t="shared" si="39"/>
        <v>0</v>
      </c>
      <c r="I272" s="38">
        <f t="shared" si="40"/>
        <v>-811.22244203752086</v>
      </c>
      <c r="J272" s="38">
        <f t="shared" si="41"/>
        <v>-48.882249008798041</v>
      </c>
      <c r="K272" s="38">
        <f t="shared" si="42"/>
        <v>-860.10469104631886</v>
      </c>
      <c r="L272" s="38">
        <f t="shared" si="43"/>
        <v>-601927.05199184048</v>
      </c>
      <c r="M272" s="38">
        <f t="shared" si="44"/>
        <v>-638197.68075636856</v>
      </c>
    </row>
    <row r="273" spans="1:13" x14ac:dyDescent="0.25">
      <c r="A273" s="37">
        <v>4637</v>
      </c>
      <c r="B273" s="37" t="s">
        <v>292</v>
      </c>
      <c r="C273" s="38">
        <v>9898036</v>
      </c>
      <c r="D273" s="38">
        <v>1275</v>
      </c>
      <c r="E273" s="38">
        <f t="shared" si="36"/>
        <v>7763.1654901960783</v>
      </c>
      <c r="F273" s="39">
        <f t="shared" si="37"/>
        <v>1.0867388045351847</v>
      </c>
      <c r="G273" s="38">
        <f t="shared" si="38"/>
        <v>-396.55832880883247</v>
      </c>
      <c r="H273" s="40">
        <f t="shared" si="39"/>
        <v>0</v>
      </c>
      <c r="I273" s="38">
        <f t="shared" si="40"/>
        <v>-396.55832880883247</v>
      </c>
      <c r="J273" s="38">
        <f t="shared" si="41"/>
        <v>-48.882249008798041</v>
      </c>
      <c r="K273" s="38">
        <f t="shared" si="42"/>
        <v>-445.44057781763053</v>
      </c>
      <c r="L273" s="38">
        <f t="shared" si="43"/>
        <v>-505611.86923126137</v>
      </c>
      <c r="M273" s="38">
        <f t="shared" si="44"/>
        <v>-567936.73671747895</v>
      </c>
    </row>
    <row r="274" spans="1:13" x14ac:dyDescent="0.25">
      <c r="A274" s="37">
        <v>4638</v>
      </c>
      <c r="B274" s="37" t="s">
        <v>293</v>
      </c>
      <c r="C274" s="38">
        <v>27938177</v>
      </c>
      <c r="D274" s="38">
        <v>3883</v>
      </c>
      <c r="E274" s="38">
        <f t="shared" si="36"/>
        <v>7194.9979397373163</v>
      </c>
      <c r="F274" s="39">
        <f t="shared" si="37"/>
        <v>1.0072029856297391</v>
      </c>
      <c r="G274" s="38">
        <f t="shared" si="38"/>
        <v>-32.93109651522478</v>
      </c>
      <c r="H274" s="40">
        <f t="shared" si="39"/>
        <v>0</v>
      </c>
      <c r="I274" s="38">
        <f t="shared" si="40"/>
        <v>-32.93109651522478</v>
      </c>
      <c r="J274" s="38">
        <f t="shared" si="41"/>
        <v>-48.882249008798041</v>
      </c>
      <c r="K274" s="38">
        <f t="shared" si="42"/>
        <v>-81.813345524022822</v>
      </c>
      <c r="L274" s="38">
        <f t="shared" si="43"/>
        <v>-127871.44776861783</v>
      </c>
      <c r="M274" s="38">
        <f t="shared" si="44"/>
        <v>-317681.22066978063</v>
      </c>
    </row>
    <row r="275" spans="1:13" x14ac:dyDescent="0.25">
      <c r="A275" s="37">
        <v>4639</v>
      </c>
      <c r="B275" s="37" t="s">
        <v>294</v>
      </c>
      <c r="C275" s="38">
        <v>16345539</v>
      </c>
      <c r="D275" s="38">
        <v>2532</v>
      </c>
      <c r="E275" s="38">
        <f t="shared" si="36"/>
        <v>6455.5841232227485</v>
      </c>
      <c r="F275" s="39">
        <f t="shared" si="37"/>
        <v>0.90369499162515121</v>
      </c>
      <c r="G275" s="38">
        <f t="shared" si="38"/>
        <v>440.29374605409862</v>
      </c>
      <c r="H275" s="40">
        <f t="shared" si="39"/>
        <v>0</v>
      </c>
      <c r="I275" s="38">
        <f t="shared" si="40"/>
        <v>440.29374605409862</v>
      </c>
      <c r="J275" s="38">
        <f t="shared" si="41"/>
        <v>-48.882249008798041</v>
      </c>
      <c r="K275" s="38">
        <f t="shared" si="42"/>
        <v>391.41149704530056</v>
      </c>
      <c r="L275" s="38">
        <f t="shared" si="43"/>
        <v>1114823.7650089776</v>
      </c>
      <c r="M275" s="38">
        <f t="shared" si="44"/>
        <v>991053.91051870107</v>
      </c>
    </row>
    <row r="276" spans="1:13" x14ac:dyDescent="0.25">
      <c r="A276" s="37">
        <v>4640</v>
      </c>
      <c r="B276" s="37" t="s">
        <v>295</v>
      </c>
      <c r="C276" s="38">
        <v>83352234</v>
      </c>
      <c r="D276" s="38">
        <v>12552</v>
      </c>
      <c r="E276" s="38">
        <f t="shared" si="36"/>
        <v>6640.5540152963667</v>
      </c>
      <c r="F276" s="39">
        <f t="shared" si="37"/>
        <v>0.9295882898732617</v>
      </c>
      <c r="G276" s="38">
        <f t="shared" si="38"/>
        <v>321.91301512698294</v>
      </c>
      <c r="H276" s="40">
        <f t="shared" si="39"/>
        <v>0</v>
      </c>
      <c r="I276" s="38">
        <f t="shared" si="40"/>
        <v>321.91301512698294</v>
      </c>
      <c r="J276" s="38">
        <f t="shared" si="41"/>
        <v>-48.882249008798041</v>
      </c>
      <c r="K276" s="38">
        <f t="shared" si="42"/>
        <v>273.03076611818489</v>
      </c>
      <c r="L276" s="38">
        <f t="shared" si="43"/>
        <v>4040652.1658738898</v>
      </c>
      <c r="M276" s="38">
        <f t="shared" si="44"/>
        <v>3427082.1763154566</v>
      </c>
    </row>
    <row r="277" spans="1:13" x14ac:dyDescent="0.25">
      <c r="A277" s="37">
        <v>4641</v>
      </c>
      <c r="B277" s="37" t="s">
        <v>296</v>
      </c>
      <c r="C277" s="38">
        <v>12589532</v>
      </c>
      <c r="D277" s="38">
        <v>1866</v>
      </c>
      <c r="E277" s="38">
        <f t="shared" si="36"/>
        <v>6746.801714898178</v>
      </c>
      <c r="F277" s="39">
        <f t="shared" si="37"/>
        <v>0.9444615394768805</v>
      </c>
      <c r="G277" s="38">
        <f t="shared" si="38"/>
        <v>253.9144873818237</v>
      </c>
      <c r="H277" s="40">
        <f t="shared" si="39"/>
        <v>0</v>
      </c>
      <c r="I277" s="38">
        <f t="shared" si="40"/>
        <v>253.9144873818237</v>
      </c>
      <c r="J277" s="38">
        <f t="shared" si="41"/>
        <v>-48.882249008798041</v>
      </c>
      <c r="K277" s="38">
        <f t="shared" si="42"/>
        <v>205.03223837302568</v>
      </c>
      <c r="L277" s="38">
        <f t="shared" si="43"/>
        <v>473804.43345448305</v>
      </c>
      <c r="M277" s="38">
        <f t="shared" si="44"/>
        <v>382590.15680406592</v>
      </c>
    </row>
    <row r="278" spans="1:13" x14ac:dyDescent="0.25">
      <c r="A278" s="37">
        <v>4642</v>
      </c>
      <c r="B278" s="37" t="s">
        <v>297</v>
      </c>
      <c r="C278" s="38">
        <v>15270174</v>
      </c>
      <c r="D278" s="38">
        <v>2223</v>
      </c>
      <c r="E278" s="38">
        <f t="shared" si="36"/>
        <v>6869.1740890688261</v>
      </c>
      <c r="F278" s="39">
        <f t="shared" si="37"/>
        <v>0.96159202674812161</v>
      </c>
      <c r="G278" s="38">
        <f t="shared" si="38"/>
        <v>175.59616791260893</v>
      </c>
      <c r="H278" s="40">
        <f t="shared" si="39"/>
        <v>0</v>
      </c>
      <c r="I278" s="38">
        <f t="shared" si="40"/>
        <v>175.59616791260893</v>
      </c>
      <c r="J278" s="38">
        <f t="shared" si="41"/>
        <v>-48.882249008798041</v>
      </c>
      <c r="K278" s="38">
        <f t="shared" si="42"/>
        <v>126.71391890381089</v>
      </c>
      <c r="L278" s="38">
        <f t="shared" si="43"/>
        <v>390350.28126972966</v>
      </c>
      <c r="M278" s="38">
        <f t="shared" si="44"/>
        <v>281685.0417231716</v>
      </c>
    </row>
    <row r="279" spans="1:13" x14ac:dyDescent="0.25">
      <c r="A279" s="37">
        <v>4643</v>
      </c>
      <c r="B279" s="37" t="s">
        <v>298</v>
      </c>
      <c r="C279" s="38">
        <v>40598785</v>
      </c>
      <c r="D279" s="38">
        <v>5178</v>
      </c>
      <c r="E279" s="38">
        <f t="shared" si="36"/>
        <v>7840.6305523368092</v>
      </c>
      <c r="F279" s="39">
        <f t="shared" si="37"/>
        <v>1.0975828718335536</v>
      </c>
      <c r="G279" s="38">
        <f t="shared" si="38"/>
        <v>-446.13596857890025</v>
      </c>
      <c r="H279" s="40">
        <f t="shared" si="39"/>
        <v>0</v>
      </c>
      <c r="I279" s="38">
        <f t="shared" si="40"/>
        <v>-446.13596857890025</v>
      </c>
      <c r="J279" s="38">
        <f t="shared" si="41"/>
        <v>-48.882249008798041</v>
      </c>
      <c r="K279" s="38">
        <f t="shared" si="42"/>
        <v>-495.0182175876983</v>
      </c>
      <c r="L279" s="38">
        <f t="shared" si="43"/>
        <v>-2310092.0453015454</v>
      </c>
      <c r="M279" s="38">
        <f t="shared" si="44"/>
        <v>-2563204.3306691018</v>
      </c>
    </row>
    <row r="280" spans="1:13" x14ac:dyDescent="0.25">
      <c r="A280" s="37">
        <v>4644</v>
      </c>
      <c r="B280" s="37" t="s">
        <v>299</v>
      </c>
      <c r="C280" s="38">
        <v>32708136</v>
      </c>
      <c r="D280" s="38">
        <v>5478</v>
      </c>
      <c r="E280" s="38">
        <f t="shared" si="36"/>
        <v>5970.8170865279299</v>
      </c>
      <c r="F280" s="39">
        <f t="shared" si="37"/>
        <v>0.83583412345209807</v>
      </c>
      <c r="G280" s="38">
        <f t="shared" si="38"/>
        <v>750.54464953878255</v>
      </c>
      <c r="H280" s="40">
        <f t="shared" si="39"/>
        <v>160.43009666639193</v>
      </c>
      <c r="I280" s="38">
        <f t="shared" si="40"/>
        <v>910.97474620517448</v>
      </c>
      <c r="J280" s="38">
        <f t="shared" si="41"/>
        <v>-48.882249008798041</v>
      </c>
      <c r="K280" s="38">
        <f t="shared" si="42"/>
        <v>862.09249719637648</v>
      </c>
      <c r="L280" s="38">
        <f t="shared" si="43"/>
        <v>4990319.6597119458</v>
      </c>
      <c r="M280" s="38">
        <f t="shared" si="44"/>
        <v>4722542.6996417502</v>
      </c>
    </row>
    <row r="281" spans="1:13" x14ac:dyDescent="0.25">
      <c r="A281" s="37">
        <v>4645</v>
      </c>
      <c r="B281" s="37" t="s">
        <v>300</v>
      </c>
      <c r="C281" s="38">
        <v>20163876</v>
      </c>
      <c r="D281" s="38">
        <v>2924</v>
      </c>
      <c r="E281" s="38">
        <f t="shared" si="36"/>
        <v>6895.9904240766073</v>
      </c>
      <c r="F281" s="39">
        <f t="shared" si="37"/>
        <v>0.96534595314389071</v>
      </c>
      <c r="G281" s="38">
        <f t="shared" si="38"/>
        <v>158.43371350762899</v>
      </c>
      <c r="H281" s="40">
        <f t="shared" si="39"/>
        <v>0</v>
      </c>
      <c r="I281" s="38">
        <f t="shared" si="40"/>
        <v>158.43371350762899</v>
      </c>
      <c r="J281" s="38">
        <f t="shared" si="41"/>
        <v>-48.882249008798041</v>
      </c>
      <c r="K281" s="38">
        <f t="shared" si="42"/>
        <v>109.55146449883095</v>
      </c>
      <c r="L281" s="38">
        <f t="shared" si="43"/>
        <v>463260.17829630716</v>
      </c>
      <c r="M281" s="38">
        <f t="shared" si="44"/>
        <v>320328.48219458171</v>
      </c>
    </row>
    <row r="282" spans="1:13" x14ac:dyDescent="0.25">
      <c r="A282" s="37">
        <v>4646</v>
      </c>
      <c r="B282" s="37" t="s">
        <v>301</v>
      </c>
      <c r="C282" s="38">
        <v>18353083</v>
      </c>
      <c r="D282" s="38">
        <v>2948</v>
      </c>
      <c r="E282" s="38">
        <f t="shared" si="36"/>
        <v>6225.6048168249663</v>
      </c>
      <c r="F282" s="39">
        <f t="shared" si="37"/>
        <v>0.87150098045558577</v>
      </c>
      <c r="G282" s="38">
        <f t="shared" si="38"/>
        <v>587.48050214867919</v>
      </c>
      <c r="H282" s="40">
        <f t="shared" si="39"/>
        <v>71.254391062429193</v>
      </c>
      <c r="I282" s="38">
        <f t="shared" si="40"/>
        <v>658.73489321110833</v>
      </c>
      <c r="J282" s="38">
        <f t="shared" si="41"/>
        <v>-48.882249008798041</v>
      </c>
      <c r="K282" s="38">
        <f t="shared" si="42"/>
        <v>609.85264420231033</v>
      </c>
      <c r="L282" s="38">
        <f t="shared" si="43"/>
        <v>1941950.4651863473</v>
      </c>
      <c r="M282" s="38">
        <f t="shared" si="44"/>
        <v>1797845.5951084108</v>
      </c>
    </row>
    <row r="283" spans="1:13" x14ac:dyDescent="0.25">
      <c r="A283" s="37">
        <v>4647</v>
      </c>
      <c r="B283" s="37" t="s">
        <v>302</v>
      </c>
      <c r="C283" s="38">
        <v>159589664</v>
      </c>
      <c r="D283" s="38">
        <v>22804</v>
      </c>
      <c r="E283" s="38">
        <f t="shared" si="36"/>
        <v>6998.3188914225575</v>
      </c>
      <c r="F283" s="39">
        <f t="shared" si="37"/>
        <v>0.9796705629198762</v>
      </c>
      <c r="G283" s="38">
        <f t="shared" si="38"/>
        <v>92.94349440622085</v>
      </c>
      <c r="H283" s="40">
        <f t="shared" si="39"/>
        <v>0</v>
      </c>
      <c r="I283" s="38">
        <f t="shared" si="40"/>
        <v>92.94349440622085</v>
      </c>
      <c r="J283" s="38">
        <f t="shared" si="41"/>
        <v>-48.882249008798041</v>
      </c>
      <c r="K283" s="38">
        <f t="shared" si="42"/>
        <v>44.061245397422809</v>
      </c>
      <c r="L283" s="38">
        <f t="shared" si="43"/>
        <v>2119483.4464394604</v>
      </c>
      <c r="M283" s="38">
        <f t="shared" si="44"/>
        <v>1004772.6400428297</v>
      </c>
    </row>
    <row r="284" spans="1:13" x14ac:dyDescent="0.25">
      <c r="A284" s="37">
        <v>4648</v>
      </c>
      <c r="B284" s="37" t="s">
        <v>303</v>
      </c>
      <c r="C284" s="38">
        <v>24735346</v>
      </c>
      <c r="D284" s="38">
        <v>3381</v>
      </c>
      <c r="E284" s="38">
        <f t="shared" si="36"/>
        <v>7315.9852114758951</v>
      </c>
      <c r="F284" s="39">
        <f t="shared" si="37"/>
        <v>1.024139577181111</v>
      </c>
      <c r="G284" s="38">
        <f t="shared" si="38"/>
        <v>-110.36295042791521</v>
      </c>
      <c r="H284" s="40">
        <f t="shared" si="39"/>
        <v>0</v>
      </c>
      <c r="I284" s="38">
        <f t="shared" si="40"/>
        <v>-110.36295042791521</v>
      </c>
      <c r="J284" s="38">
        <f t="shared" si="41"/>
        <v>-48.882249008798041</v>
      </c>
      <c r="K284" s="38">
        <f t="shared" si="42"/>
        <v>-159.24519943671325</v>
      </c>
      <c r="L284" s="38">
        <f t="shared" si="43"/>
        <v>-373137.13539678132</v>
      </c>
      <c r="M284" s="38">
        <f t="shared" si="44"/>
        <v>-538408.01929552748</v>
      </c>
    </row>
    <row r="285" spans="1:13" x14ac:dyDescent="0.25">
      <c r="A285" s="37">
        <v>4649</v>
      </c>
      <c r="B285" s="37" t="s">
        <v>304</v>
      </c>
      <c r="C285" s="38">
        <v>64082936</v>
      </c>
      <c r="D285" s="38">
        <v>9616</v>
      </c>
      <c r="E285" s="38">
        <f t="shared" si="36"/>
        <v>6664.198835274542</v>
      </c>
      <c r="F285" s="39">
        <f t="shared" si="37"/>
        <v>0.93289824680113886</v>
      </c>
      <c r="G285" s="38">
        <f t="shared" si="38"/>
        <v>306.78033034095074</v>
      </c>
      <c r="H285" s="40">
        <f t="shared" si="39"/>
        <v>0</v>
      </c>
      <c r="I285" s="38">
        <f t="shared" si="40"/>
        <v>306.78033034095074</v>
      </c>
      <c r="J285" s="38">
        <f t="shared" si="41"/>
        <v>-48.882249008798041</v>
      </c>
      <c r="K285" s="38">
        <f t="shared" si="42"/>
        <v>257.89808133215269</v>
      </c>
      <c r="L285" s="38">
        <f t="shared" si="43"/>
        <v>2949999.6565585821</v>
      </c>
      <c r="M285" s="38">
        <f t="shared" si="44"/>
        <v>2479947.9500899804</v>
      </c>
    </row>
    <row r="286" spans="1:13" x14ac:dyDescent="0.25">
      <c r="A286" s="37">
        <v>4650</v>
      </c>
      <c r="B286" s="37" t="s">
        <v>305</v>
      </c>
      <c r="C286" s="38">
        <v>36131568</v>
      </c>
      <c r="D286" s="38">
        <v>5976</v>
      </c>
      <c r="E286" s="38">
        <f t="shared" si="36"/>
        <v>6046.1124497991968</v>
      </c>
      <c r="F286" s="39">
        <f t="shared" si="37"/>
        <v>0.84637446207708245</v>
      </c>
      <c r="G286" s="38">
        <f t="shared" si="38"/>
        <v>702.3556170451717</v>
      </c>
      <c r="H286" s="40">
        <f t="shared" si="39"/>
        <v>134.0767195214485</v>
      </c>
      <c r="I286" s="38">
        <f t="shared" si="40"/>
        <v>836.43233656662017</v>
      </c>
      <c r="J286" s="38">
        <f t="shared" si="41"/>
        <v>-48.882249008798041</v>
      </c>
      <c r="K286" s="38">
        <f t="shared" si="42"/>
        <v>787.55008755782217</v>
      </c>
      <c r="L286" s="38">
        <f t="shared" si="43"/>
        <v>4998519.6433221223</v>
      </c>
      <c r="M286" s="38">
        <f t="shared" si="44"/>
        <v>4706399.3232455449</v>
      </c>
    </row>
    <row r="287" spans="1:13" x14ac:dyDescent="0.25">
      <c r="A287" s="37">
        <v>4651</v>
      </c>
      <c r="B287" s="37" t="s">
        <v>306</v>
      </c>
      <c r="C287" s="38">
        <v>44266622</v>
      </c>
      <c r="D287" s="38">
        <v>7319</v>
      </c>
      <c r="E287" s="38">
        <f t="shared" si="36"/>
        <v>6048.1789862003006</v>
      </c>
      <c r="F287" s="39">
        <f t="shared" si="37"/>
        <v>0.84666374939176092</v>
      </c>
      <c r="G287" s="38">
        <f t="shared" si="38"/>
        <v>701.0330337484653</v>
      </c>
      <c r="H287" s="40">
        <f t="shared" si="39"/>
        <v>133.35343178106217</v>
      </c>
      <c r="I287" s="38">
        <f t="shared" si="40"/>
        <v>834.38646552952741</v>
      </c>
      <c r="J287" s="38">
        <f t="shared" si="41"/>
        <v>-48.882249008798041</v>
      </c>
      <c r="K287" s="38">
        <f t="shared" si="42"/>
        <v>785.50421652072941</v>
      </c>
      <c r="L287" s="38">
        <f t="shared" si="43"/>
        <v>6106874.5412106114</v>
      </c>
      <c r="M287" s="38">
        <f t="shared" si="44"/>
        <v>5749105.3607152188</v>
      </c>
    </row>
    <row r="288" spans="1:13" x14ac:dyDescent="0.25">
      <c r="A288" s="37">
        <v>5001</v>
      </c>
      <c r="B288" s="37" t="s">
        <v>307</v>
      </c>
      <c r="C288" s="38">
        <v>1617790268</v>
      </c>
      <c r="D288" s="38">
        <v>218460</v>
      </c>
      <c r="E288" s="38">
        <f t="shared" si="36"/>
        <v>7405.4301382404101</v>
      </c>
      <c r="F288" s="39">
        <f t="shared" si="37"/>
        <v>1.0366606644755352</v>
      </c>
      <c r="G288" s="38">
        <f t="shared" si="38"/>
        <v>-167.60770355720481</v>
      </c>
      <c r="H288" s="40">
        <f t="shared" si="39"/>
        <v>0</v>
      </c>
      <c r="I288" s="38">
        <f t="shared" si="40"/>
        <v>-167.60770355720481</v>
      </c>
      <c r="J288" s="38">
        <f t="shared" si="41"/>
        <v>-48.882249008798041</v>
      </c>
      <c r="K288" s="38">
        <f t="shared" si="42"/>
        <v>-216.48995256600284</v>
      </c>
      <c r="L288" s="38">
        <f t="shared" si="43"/>
        <v>-36615578.91910696</v>
      </c>
      <c r="M288" s="38">
        <f t="shared" si="44"/>
        <v>-47294395.037568979</v>
      </c>
    </row>
    <row r="289" spans="1:13" x14ac:dyDescent="0.25">
      <c r="A289" s="37">
        <v>5006</v>
      </c>
      <c r="B289" s="37" t="s">
        <v>308</v>
      </c>
      <c r="C289" s="38">
        <v>137705902</v>
      </c>
      <c r="D289" s="38">
        <v>24007</v>
      </c>
      <c r="E289" s="38">
        <f t="shared" si="36"/>
        <v>5736.0728954055066</v>
      </c>
      <c r="F289" s="39">
        <f t="shared" si="37"/>
        <v>0.80297309247779669</v>
      </c>
      <c r="G289" s="38">
        <f t="shared" si="38"/>
        <v>900.7809318571334</v>
      </c>
      <c r="H289" s="40">
        <f t="shared" si="39"/>
        <v>242.59056355924005</v>
      </c>
      <c r="I289" s="38">
        <f t="shared" si="40"/>
        <v>1143.3714954163734</v>
      </c>
      <c r="J289" s="38">
        <f t="shared" si="41"/>
        <v>-48.882249008798041</v>
      </c>
      <c r="K289" s="38">
        <f t="shared" si="42"/>
        <v>1094.4892464075754</v>
      </c>
      <c r="L289" s="38">
        <f t="shared" si="43"/>
        <v>27448919.490460876</v>
      </c>
      <c r="M289" s="38">
        <f t="shared" si="44"/>
        <v>26275403.338506661</v>
      </c>
    </row>
    <row r="290" spans="1:13" x14ac:dyDescent="0.25">
      <c r="A290" s="37">
        <v>5007</v>
      </c>
      <c r="B290" s="37" t="s">
        <v>309</v>
      </c>
      <c r="C290" s="38">
        <v>95213591</v>
      </c>
      <c r="D290" s="38">
        <v>15112</v>
      </c>
      <c r="E290" s="38">
        <f t="shared" si="36"/>
        <v>6300.5287850714667</v>
      </c>
      <c r="F290" s="39">
        <f t="shared" si="37"/>
        <v>0.88198932876995073</v>
      </c>
      <c r="G290" s="38">
        <f t="shared" si="38"/>
        <v>539.529162470919</v>
      </c>
      <c r="H290" s="40">
        <f t="shared" si="39"/>
        <v>45.031002176154061</v>
      </c>
      <c r="I290" s="38">
        <f t="shared" si="40"/>
        <v>584.56016464707307</v>
      </c>
      <c r="J290" s="38">
        <f t="shared" si="41"/>
        <v>-48.882249008798041</v>
      </c>
      <c r="K290" s="38">
        <f t="shared" si="42"/>
        <v>535.67791563827507</v>
      </c>
      <c r="L290" s="38">
        <f t="shared" si="43"/>
        <v>8833873.2081465684</v>
      </c>
      <c r="M290" s="38">
        <f t="shared" si="44"/>
        <v>8095164.6611256124</v>
      </c>
    </row>
    <row r="291" spans="1:13" x14ac:dyDescent="0.25">
      <c r="A291" s="37">
        <v>5014</v>
      </c>
      <c r="B291" s="37" t="s">
        <v>310</v>
      </c>
      <c r="C291" s="38">
        <v>51801744</v>
      </c>
      <c r="D291" s="38">
        <v>5794</v>
      </c>
      <c r="E291" s="38">
        <f t="shared" si="36"/>
        <v>8940.5840524680698</v>
      </c>
      <c r="F291" s="39">
        <f t="shared" si="37"/>
        <v>1.2515615746303099</v>
      </c>
      <c r="G291" s="38">
        <f t="shared" si="38"/>
        <v>-1150.106208662907</v>
      </c>
      <c r="H291" s="40">
        <f t="shared" si="39"/>
        <v>0</v>
      </c>
      <c r="I291" s="38">
        <f t="shared" si="40"/>
        <v>-1150.106208662907</v>
      </c>
      <c r="J291" s="38">
        <f t="shared" si="41"/>
        <v>-48.882249008798041</v>
      </c>
      <c r="K291" s="38">
        <f t="shared" si="42"/>
        <v>-1198.988457671705</v>
      </c>
      <c r="L291" s="38">
        <f t="shared" si="43"/>
        <v>-6663715.3729928825</v>
      </c>
      <c r="M291" s="38">
        <f t="shared" si="44"/>
        <v>-6946939.1237498587</v>
      </c>
    </row>
    <row r="292" spans="1:13" x14ac:dyDescent="0.25">
      <c r="A292" s="37">
        <v>5020</v>
      </c>
      <c r="B292" s="37" t="s">
        <v>311</v>
      </c>
      <c r="C292" s="38">
        <v>6711624</v>
      </c>
      <c r="D292" s="38">
        <v>911</v>
      </c>
      <c r="E292" s="38">
        <f t="shared" si="36"/>
        <v>7367.3150384193195</v>
      </c>
      <c r="F292" s="39">
        <f t="shared" si="37"/>
        <v>1.0313250629008139</v>
      </c>
      <c r="G292" s="38">
        <f t="shared" si="38"/>
        <v>-143.21403967170684</v>
      </c>
      <c r="H292" s="40">
        <f t="shared" si="39"/>
        <v>0</v>
      </c>
      <c r="I292" s="38">
        <f t="shared" si="40"/>
        <v>-143.21403967170684</v>
      </c>
      <c r="J292" s="38">
        <f t="shared" si="41"/>
        <v>-48.882249008798041</v>
      </c>
      <c r="K292" s="38">
        <f t="shared" si="42"/>
        <v>-192.09628868050487</v>
      </c>
      <c r="L292" s="38">
        <f t="shared" si="43"/>
        <v>-130467.99014092493</v>
      </c>
      <c r="M292" s="38">
        <f t="shared" si="44"/>
        <v>-174999.71898793994</v>
      </c>
    </row>
    <row r="293" spans="1:13" x14ac:dyDescent="0.25">
      <c r="A293" s="37">
        <v>5021</v>
      </c>
      <c r="B293" s="37" t="s">
        <v>312</v>
      </c>
      <c r="C293" s="38">
        <v>43472035</v>
      </c>
      <c r="D293" s="38">
        <v>7421</v>
      </c>
      <c r="E293" s="38">
        <f t="shared" si="36"/>
        <v>5857.9753402506403</v>
      </c>
      <c r="F293" s="39">
        <f t="shared" si="37"/>
        <v>0.82003779596095927</v>
      </c>
      <c r="G293" s="38">
        <f t="shared" si="38"/>
        <v>822.76336715624791</v>
      </c>
      <c r="H293" s="40">
        <f t="shared" si="39"/>
        <v>199.92470786344327</v>
      </c>
      <c r="I293" s="38">
        <f t="shared" si="40"/>
        <v>1022.6880750196912</v>
      </c>
      <c r="J293" s="38">
        <f t="shared" si="41"/>
        <v>-48.882249008798041</v>
      </c>
      <c r="K293" s="38">
        <f t="shared" si="42"/>
        <v>973.80582601089316</v>
      </c>
      <c r="L293" s="38">
        <f t="shared" si="43"/>
        <v>7589368.2047211276</v>
      </c>
      <c r="M293" s="38">
        <f t="shared" si="44"/>
        <v>7226613.0348268384</v>
      </c>
    </row>
    <row r="294" spans="1:13" x14ac:dyDescent="0.25">
      <c r="A294" s="37">
        <v>5022</v>
      </c>
      <c r="B294" s="37" t="s">
        <v>313</v>
      </c>
      <c r="C294" s="38">
        <v>12279977</v>
      </c>
      <c r="D294" s="38">
        <v>2514</v>
      </c>
      <c r="E294" s="38">
        <f t="shared" si="36"/>
        <v>4884.636833731106</v>
      </c>
      <c r="F294" s="39">
        <f t="shared" si="37"/>
        <v>0.68378349012155304</v>
      </c>
      <c r="G294" s="38">
        <f t="shared" si="38"/>
        <v>1445.70001132875</v>
      </c>
      <c r="H294" s="40">
        <f t="shared" si="39"/>
        <v>540.59318514528024</v>
      </c>
      <c r="I294" s="38">
        <f t="shared" si="40"/>
        <v>1986.2931964740301</v>
      </c>
      <c r="J294" s="38">
        <f t="shared" si="41"/>
        <v>-48.882249008798041</v>
      </c>
      <c r="K294" s="38">
        <f t="shared" si="42"/>
        <v>1937.4109474652321</v>
      </c>
      <c r="L294" s="38">
        <f t="shared" si="43"/>
        <v>4993541.0959357116</v>
      </c>
      <c r="M294" s="38">
        <f t="shared" si="44"/>
        <v>4870651.1219275938</v>
      </c>
    </row>
    <row r="295" spans="1:13" x14ac:dyDescent="0.25">
      <c r="A295" s="37">
        <v>5025</v>
      </c>
      <c r="B295" s="37" t="s">
        <v>314</v>
      </c>
      <c r="C295" s="38">
        <v>33885281</v>
      </c>
      <c r="D295" s="38">
        <v>5638</v>
      </c>
      <c r="E295" s="38">
        <f t="shared" si="36"/>
        <v>6010.1598084427105</v>
      </c>
      <c r="F295" s="39">
        <f t="shared" si="37"/>
        <v>0.84134157561640188</v>
      </c>
      <c r="G295" s="38">
        <f t="shared" si="38"/>
        <v>725.36530751332293</v>
      </c>
      <c r="H295" s="40">
        <f t="shared" si="39"/>
        <v>146.66014399621872</v>
      </c>
      <c r="I295" s="38">
        <f t="shared" si="40"/>
        <v>872.02545150954165</v>
      </c>
      <c r="J295" s="38">
        <f t="shared" si="41"/>
        <v>-48.882249008798041</v>
      </c>
      <c r="K295" s="38">
        <f t="shared" si="42"/>
        <v>823.14320250074366</v>
      </c>
      <c r="L295" s="38">
        <f t="shared" si="43"/>
        <v>4916479.4956107959</v>
      </c>
      <c r="M295" s="38">
        <f t="shared" si="44"/>
        <v>4640881.3756991923</v>
      </c>
    </row>
    <row r="296" spans="1:13" x14ac:dyDescent="0.25">
      <c r="A296" s="37">
        <v>5026</v>
      </c>
      <c r="B296" s="37" t="s">
        <v>315</v>
      </c>
      <c r="C296" s="38">
        <v>11479287</v>
      </c>
      <c r="D296" s="38">
        <v>2037</v>
      </c>
      <c r="E296" s="38">
        <f t="shared" si="36"/>
        <v>5635.3888070692192</v>
      </c>
      <c r="F296" s="39">
        <f t="shared" si="37"/>
        <v>0.78887867365695963</v>
      </c>
      <c r="G296" s="38">
        <f t="shared" si="38"/>
        <v>965.21874839235738</v>
      </c>
      <c r="H296" s="40">
        <f t="shared" si="39"/>
        <v>277.82999447694067</v>
      </c>
      <c r="I296" s="38">
        <f t="shared" si="40"/>
        <v>1243.0487428692982</v>
      </c>
      <c r="J296" s="38">
        <f t="shared" si="41"/>
        <v>-48.882249008798041</v>
      </c>
      <c r="K296" s="38">
        <f t="shared" si="42"/>
        <v>1194.1664938605002</v>
      </c>
      <c r="L296" s="38">
        <f t="shared" si="43"/>
        <v>2532090.2892247601</v>
      </c>
      <c r="M296" s="38">
        <f t="shared" si="44"/>
        <v>2432517.1479938389</v>
      </c>
    </row>
    <row r="297" spans="1:13" x14ac:dyDescent="0.25">
      <c r="A297" s="37">
        <v>5027</v>
      </c>
      <c r="B297" s="37" t="s">
        <v>316</v>
      </c>
      <c r="C297" s="38">
        <v>34803026</v>
      </c>
      <c r="D297" s="38">
        <v>6088</v>
      </c>
      <c r="E297" s="38">
        <f t="shared" si="36"/>
        <v>5716.6599868593958</v>
      </c>
      <c r="F297" s="39">
        <f t="shared" si="37"/>
        <v>0.80025554625871964</v>
      </c>
      <c r="G297" s="38">
        <f t="shared" si="38"/>
        <v>913.20519332664435</v>
      </c>
      <c r="H297" s="40">
        <f t="shared" si="39"/>
        <v>249.38508155037889</v>
      </c>
      <c r="I297" s="38">
        <f t="shared" si="40"/>
        <v>1162.5902748770231</v>
      </c>
      <c r="J297" s="38">
        <f t="shared" si="41"/>
        <v>-48.882249008798041</v>
      </c>
      <c r="K297" s="38">
        <f t="shared" si="42"/>
        <v>1113.7080258682251</v>
      </c>
      <c r="L297" s="38">
        <f t="shared" si="43"/>
        <v>7077849.5934513165</v>
      </c>
      <c r="M297" s="38">
        <f t="shared" si="44"/>
        <v>6780254.4614857547</v>
      </c>
    </row>
    <row r="298" spans="1:13" x14ac:dyDescent="0.25">
      <c r="A298" s="37">
        <v>5028</v>
      </c>
      <c r="B298" s="37" t="s">
        <v>317</v>
      </c>
      <c r="C298" s="38">
        <v>112631973</v>
      </c>
      <c r="D298" s="38">
        <v>17828</v>
      </c>
      <c r="E298" s="38">
        <f t="shared" si="36"/>
        <v>6317.7009759928205</v>
      </c>
      <c r="F298" s="39">
        <f t="shared" si="37"/>
        <v>0.88439320464464255</v>
      </c>
      <c r="G298" s="38">
        <f t="shared" si="38"/>
        <v>528.53896028125257</v>
      </c>
      <c r="H298" s="40">
        <f t="shared" si="39"/>
        <v>39.020735353680216</v>
      </c>
      <c r="I298" s="38">
        <f t="shared" si="40"/>
        <v>567.55969563493284</v>
      </c>
      <c r="J298" s="38">
        <f t="shared" si="41"/>
        <v>-48.882249008798041</v>
      </c>
      <c r="K298" s="38">
        <f t="shared" si="42"/>
        <v>518.67744662613484</v>
      </c>
      <c r="L298" s="38">
        <f t="shared" si="43"/>
        <v>10118454.253779583</v>
      </c>
      <c r="M298" s="38">
        <f t="shared" si="44"/>
        <v>9246981.5184507314</v>
      </c>
    </row>
    <row r="299" spans="1:13" x14ac:dyDescent="0.25">
      <c r="A299" s="37">
        <v>5029</v>
      </c>
      <c r="B299" s="37" t="s">
        <v>318</v>
      </c>
      <c r="C299" s="38">
        <v>56114976</v>
      </c>
      <c r="D299" s="38">
        <v>8574</v>
      </c>
      <c r="E299" s="38">
        <f t="shared" si="36"/>
        <v>6544.783764870539</v>
      </c>
      <c r="F299" s="39">
        <f t="shared" si="37"/>
        <v>0.91618174230072369</v>
      </c>
      <c r="G299" s="38">
        <f t="shared" si="38"/>
        <v>383.20597539951268</v>
      </c>
      <c r="H299" s="40">
        <f t="shared" si="39"/>
        <v>0</v>
      </c>
      <c r="I299" s="38">
        <f t="shared" si="40"/>
        <v>383.20597539951268</v>
      </c>
      <c r="J299" s="38">
        <f t="shared" si="41"/>
        <v>-48.882249008798041</v>
      </c>
      <c r="K299" s="38">
        <f t="shared" si="42"/>
        <v>334.32372639071463</v>
      </c>
      <c r="L299" s="38">
        <f t="shared" si="43"/>
        <v>3285608.0330754216</v>
      </c>
      <c r="M299" s="38">
        <f t="shared" si="44"/>
        <v>2866491.6300739874</v>
      </c>
    </row>
    <row r="300" spans="1:13" x14ac:dyDescent="0.25">
      <c r="A300" s="37">
        <v>5031</v>
      </c>
      <c r="B300" s="37" t="s">
        <v>319</v>
      </c>
      <c r="C300" s="38">
        <v>108458570</v>
      </c>
      <c r="D300" s="38">
        <v>14961</v>
      </c>
      <c r="E300" s="38">
        <f t="shared" si="36"/>
        <v>7249.4198248780158</v>
      </c>
      <c r="F300" s="39">
        <f t="shared" si="37"/>
        <v>1.0148213179289853</v>
      </c>
      <c r="G300" s="38">
        <f t="shared" si="38"/>
        <v>-67.76110300527246</v>
      </c>
      <c r="H300" s="40">
        <f t="shared" si="39"/>
        <v>0</v>
      </c>
      <c r="I300" s="38">
        <f t="shared" si="40"/>
        <v>-67.76110300527246</v>
      </c>
      <c r="J300" s="38">
        <f t="shared" si="41"/>
        <v>-48.882249008798041</v>
      </c>
      <c r="K300" s="38">
        <f t="shared" si="42"/>
        <v>-116.6433520140705</v>
      </c>
      <c r="L300" s="38">
        <f t="shared" si="43"/>
        <v>-1013773.8620618812</v>
      </c>
      <c r="M300" s="38">
        <f t="shared" si="44"/>
        <v>-1745101.1894825087</v>
      </c>
    </row>
    <row r="301" spans="1:13" x14ac:dyDescent="0.25">
      <c r="A301" s="37">
        <v>5032</v>
      </c>
      <c r="B301" s="37" t="s">
        <v>320</v>
      </c>
      <c r="C301" s="38">
        <v>25670875</v>
      </c>
      <c r="D301" s="38">
        <v>4258</v>
      </c>
      <c r="E301" s="38">
        <f t="shared" si="36"/>
        <v>6028.8574448097697</v>
      </c>
      <c r="F301" s="39">
        <f t="shared" si="37"/>
        <v>0.84395899334617108</v>
      </c>
      <c r="G301" s="38">
        <f t="shared" si="38"/>
        <v>713.39882023840505</v>
      </c>
      <c r="H301" s="40">
        <f t="shared" si="39"/>
        <v>140.11597126774799</v>
      </c>
      <c r="I301" s="38">
        <f t="shared" si="40"/>
        <v>853.51479150615307</v>
      </c>
      <c r="J301" s="38">
        <f t="shared" si="41"/>
        <v>-48.882249008798041</v>
      </c>
      <c r="K301" s="38">
        <f t="shared" si="42"/>
        <v>804.63254249735508</v>
      </c>
      <c r="L301" s="38">
        <f t="shared" si="43"/>
        <v>3634265.9822331998</v>
      </c>
      <c r="M301" s="38">
        <f t="shared" si="44"/>
        <v>3426125.3659537379</v>
      </c>
    </row>
    <row r="302" spans="1:13" x14ac:dyDescent="0.25">
      <c r="A302" s="37">
        <v>5033</v>
      </c>
      <c r="B302" s="37" t="s">
        <v>321</v>
      </c>
      <c r="C302" s="38">
        <v>5251843</v>
      </c>
      <c r="D302" s="38">
        <v>773</v>
      </c>
      <c r="E302" s="38">
        <f t="shared" si="36"/>
        <v>6794.104786545925</v>
      </c>
      <c r="F302" s="39">
        <f t="shared" si="37"/>
        <v>0.95108333358886143</v>
      </c>
      <c r="G302" s="38">
        <f t="shared" si="38"/>
        <v>223.64052152726566</v>
      </c>
      <c r="H302" s="40">
        <f t="shared" si="39"/>
        <v>0</v>
      </c>
      <c r="I302" s="38">
        <f t="shared" si="40"/>
        <v>223.64052152726566</v>
      </c>
      <c r="J302" s="38">
        <f t="shared" si="41"/>
        <v>-48.882249008798041</v>
      </c>
      <c r="K302" s="38">
        <f t="shared" si="42"/>
        <v>174.75827251846761</v>
      </c>
      <c r="L302" s="38">
        <f t="shared" si="43"/>
        <v>172874.12314057635</v>
      </c>
      <c r="M302" s="38">
        <f t="shared" si="44"/>
        <v>135088.14465677546</v>
      </c>
    </row>
    <row r="303" spans="1:13" x14ac:dyDescent="0.25">
      <c r="A303" s="37">
        <v>5034</v>
      </c>
      <c r="B303" s="37" t="s">
        <v>322</v>
      </c>
      <c r="C303" s="38">
        <v>12658265</v>
      </c>
      <c r="D303" s="38">
        <v>2460</v>
      </c>
      <c r="E303" s="38">
        <f t="shared" si="36"/>
        <v>5145.6361788617887</v>
      </c>
      <c r="F303" s="39">
        <f t="shared" si="37"/>
        <v>0.72031988969592564</v>
      </c>
      <c r="G303" s="38">
        <f t="shared" si="38"/>
        <v>1278.660430445113</v>
      </c>
      <c r="H303" s="40">
        <f t="shared" si="39"/>
        <v>449.2434143495413</v>
      </c>
      <c r="I303" s="38">
        <f t="shared" si="40"/>
        <v>1727.9038447946543</v>
      </c>
      <c r="J303" s="38">
        <f t="shared" si="41"/>
        <v>-48.882249008798041</v>
      </c>
      <c r="K303" s="38">
        <f t="shared" si="42"/>
        <v>1679.0215957858563</v>
      </c>
      <c r="L303" s="38">
        <f t="shared" si="43"/>
        <v>4250643.45819485</v>
      </c>
      <c r="M303" s="38">
        <f t="shared" si="44"/>
        <v>4130393.1256332067</v>
      </c>
    </row>
    <row r="304" spans="1:13" x14ac:dyDescent="0.25">
      <c r="A304" s="37">
        <v>5035</v>
      </c>
      <c r="B304" s="37" t="s">
        <v>323</v>
      </c>
      <c r="C304" s="38">
        <v>157715545</v>
      </c>
      <c r="D304" s="38">
        <v>25108</v>
      </c>
      <c r="E304" s="38">
        <f t="shared" si="36"/>
        <v>6281.4857814242469</v>
      </c>
      <c r="F304" s="39">
        <f t="shared" si="37"/>
        <v>0.87932356426390312</v>
      </c>
      <c r="G304" s="38">
        <f t="shared" si="38"/>
        <v>551.71668480513972</v>
      </c>
      <c r="H304" s="40">
        <f t="shared" si="39"/>
        <v>51.696053452681006</v>
      </c>
      <c r="I304" s="38">
        <f t="shared" si="40"/>
        <v>603.41273825782071</v>
      </c>
      <c r="J304" s="38">
        <f t="shared" si="41"/>
        <v>-48.882249008798041</v>
      </c>
      <c r="K304" s="38">
        <f t="shared" si="42"/>
        <v>554.53048924902271</v>
      </c>
      <c r="L304" s="38">
        <f t="shared" si="43"/>
        <v>15150487.032177363</v>
      </c>
      <c r="M304" s="38">
        <f t="shared" si="44"/>
        <v>13923151.524064463</v>
      </c>
    </row>
    <row r="305" spans="1:13" x14ac:dyDescent="0.25">
      <c r="A305" s="37">
        <v>5036</v>
      </c>
      <c r="B305" s="37" t="s">
        <v>324</v>
      </c>
      <c r="C305" s="38">
        <v>14846535</v>
      </c>
      <c r="D305" s="38">
        <v>2667</v>
      </c>
      <c r="E305" s="38">
        <f t="shared" si="36"/>
        <v>5566.754780652418</v>
      </c>
      <c r="F305" s="39">
        <f t="shared" si="37"/>
        <v>0.77927083263993824</v>
      </c>
      <c r="G305" s="38">
        <f t="shared" si="38"/>
        <v>1009.1445252991101</v>
      </c>
      <c r="H305" s="40">
        <f t="shared" si="39"/>
        <v>301.85190372282108</v>
      </c>
      <c r="I305" s="38">
        <f t="shared" si="40"/>
        <v>1310.9964290219311</v>
      </c>
      <c r="J305" s="38">
        <f t="shared" si="41"/>
        <v>-48.882249008798041</v>
      </c>
      <c r="K305" s="38">
        <f t="shared" si="42"/>
        <v>1262.1141800131331</v>
      </c>
      <c r="L305" s="38">
        <f t="shared" si="43"/>
        <v>3496427.4762014905</v>
      </c>
      <c r="M305" s="38">
        <f t="shared" si="44"/>
        <v>3366058.5180950263</v>
      </c>
    </row>
    <row r="306" spans="1:13" x14ac:dyDescent="0.25">
      <c r="A306" s="37">
        <v>5037</v>
      </c>
      <c r="B306" s="37" t="s">
        <v>325</v>
      </c>
      <c r="C306" s="38">
        <v>129464613</v>
      </c>
      <c r="D306" s="38">
        <v>20807</v>
      </c>
      <c r="E306" s="38">
        <f t="shared" si="36"/>
        <v>6222.1662421300525</v>
      </c>
      <c r="F306" s="39">
        <f t="shared" si="37"/>
        <v>0.87101962622476659</v>
      </c>
      <c r="G306" s="38">
        <f t="shared" si="38"/>
        <v>589.681189953424</v>
      </c>
      <c r="H306" s="40">
        <f t="shared" si="39"/>
        <v>72.457892205649017</v>
      </c>
      <c r="I306" s="38">
        <f t="shared" si="40"/>
        <v>662.13908215907304</v>
      </c>
      <c r="J306" s="38">
        <f t="shared" si="41"/>
        <v>-48.882249008798041</v>
      </c>
      <c r="K306" s="38">
        <f t="shared" si="42"/>
        <v>613.25683315027504</v>
      </c>
      <c r="L306" s="38">
        <f t="shared" si="43"/>
        <v>13777127.882483833</v>
      </c>
      <c r="M306" s="38">
        <f t="shared" si="44"/>
        <v>12760034.927357772</v>
      </c>
    </row>
    <row r="307" spans="1:13" x14ac:dyDescent="0.25">
      <c r="A307" s="37">
        <v>5038</v>
      </c>
      <c r="B307" s="37" t="s">
        <v>326</v>
      </c>
      <c r="C307" s="38">
        <v>94376737</v>
      </c>
      <c r="D307" s="38">
        <v>15435</v>
      </c>
      <c r="E307" s="38">
        <f t="shared" si="36"/>
        <v>6114.4630385487526</v>
      </c>
      <c r="F307" s="39">
        <f t="shared" si="37"/>
        <v>0.85594262563108292</v>
      </c>
      <c r="G307" s="38">
        <f t="shared" si="38"/>
        <v>658.61124024545597</v>
      </c>
      <c r="H307" s="40">
        <f t="shared" si="39"/>
        <v>110.15401345910399</v>
      </c>
      <c r="I307" s="38">
        <f t="shared" si="40"/>
        <v>768.76525370456</v>
      </c>
      <c r="J307" s="38">
        <f t="shared" si="41"/>
        <v>-48.882249008798041</v>
      </c>
      <c r="K307" s="38">
        <f t="shared" si="42"/>
        <v>719.883004695762</v>
      </c>
      <c r="L307" s="38">
        <f t="shared" si="43"/>
        <v>11865891.690929884</v>
      </c>
      <c r="M307" s="38">
        <f t="shared" si="44"/>
        <v>11111394.177479086</v>
      </c>
    </row>
    <row r="308" spans="1:13" x14ac:dyDescent="0.25">
      <c r="A308" s="37">
        <v>5041</v>
      </c>
      <c r="B308" s="37" t="s">
        <v>327</v>
      </c>
      <c r="C308" s="38">
        <v>11281709</v>
      </c>
      <c r="D308" s="38">
        <v>2141</v>
      </c>
      <c r="E308" s="38">
        <f t="shared" si="36"/>
        <v>5269.3643157403085</v>
      </c>
      <c r="F308" s="39">
        <f t="shared" si="37"/>
        <v>0.73764016552007683</v>
      </c>
      <c r="G308" s="38">
        <f t="shared" si="38"/>
        <v>1199.4744228428603</v>
      </c>
      <c r="H308" s="40">
        <f t="shared" si="39"/>
        <v>405.93856644205943</v>
      </c>
      <c r="I308" s="38">
        <f t="shared" si="40"/>
        <v>1605.4129892849198</v>
      </c>
      <c r="J308" s="38">
        <f t="shared" si="41"/>
        <v>-48.882249008798041</v>
      </c>
      <c r="K308" s="38">
        <f t="shared" si="42"/>
        <v>1556.5307402761218</v>
      </c>
      <c r="L308" s="38">
        <f t="shared" si="43"/>
        <v>3437189.2100590132</v>
      </c>
      <c r="M308" s="38">
        <f t="shared" si="44"/>
        <v>3332532.3149311771</v>
      </c>
    </row>
    <row r="309" spans="1:13" x14ac:dyDescent="0.25">
      <c r="A309" s="37">
        <v>5042</v>
      </c>
      <c r="B309" s="37" t="s">
        <v>328</v>
      </c>
      <c r="C309" s="38">
        <v>7621647</v>
      </c>
      <c r="D309" s="38">
        <v>1302</v>
      </c>
      <c r="E309" s="38">
        <f t="shared" si="36"/>
        <v>5853.7995391705072</v>
      </c>
      <c r="F309" s="39">
        <f t="shared" si="37"/>
        <v>0.81945323994711006</v>
      </c>
      <c r="G309" s="38">
        <f t="shared" si="38"/>
        <v>825.4358798475331</v>
      </c>
      <c r="H309" s="40">
        <f t="shared" si="39"/>
        <v>201.38623824148988</v>
      </c>
      <c r="I309" s="38">
        <f t="shared" si="40"/>
        <v>1026.822118089023</v>
      </c>
      <c r="J309" s="38">
        <f t="shared" si="41"/>
        <v>-48.882249008798041</v>
      </c>
      <c r="K309" s="38">
        <f t="shared" si="42"/>
        <v>977.93986908022498</v>
      </c>
      <c r="L309" s="38">
        <f t="shared" si="43"/>
        <v>1336922.3977519078</v>
      </c>
      <c r="M309" s="38">
        <f t="shared" si="44"/>
        <v>1273277.7095424528</v>
      </c>
    </row>
    <row r="310" spans="1:13" x14ac:dyDescent="0.25">
      <c r="A310" s="37">
        <v>5043</v>
      </c>
      <c r="B310" s="37" t="s">
        <v>329</v>
      </c>
      <c r="C310" s="38">
        <v>2295505</v>
      </c>
      <c r="D310" s="38">
        <v>439</v>
      </c>
      <c r="E310" s="38">
        <f t="shared" si="36"/>
        <v>5228.9407744874716</v>
      </c>
      <c r="F310" s="39">
        <f t="shared" si="37"/>
        <v>0.73198141317843679</v>
      </c>
      <c r="G310" s="38">
        <f t="shared" si="38"/>
        <v>1225.3454892446759</v>
      </c>
      <c r="H310" s="40">
        <f t="shared" si="39"/>
        <v>420.08680588055233</v>
      </c>
      <c r="I310" s="38">
        <f t="shared" si="40"/>
        <v>1645.4322951252284</v>
      </c>
      <c r="J310" s="38">
        <f t="shared" si="41"/>
        <v>-48.882249008798041</v>
      </c>
      <c r="K310" s="38">
        <f t="shared" si="42"/>
        <v>1596.5500461164304</v>
      </c>
      <c r="L310" s="38">
        <f t="shared" si="43"/>
        <v>722344.77755997528</v>
      </c>
      <c r="M310" s="38">
        <f t="shared" si="44"/>
        <v>700885.4702451129</v>
      </c>
    </row>
    <row r="311" spans="1:13" x14ac:dyDescent="0.25">
      <c r="A311" s="37">
        <v>5044</v>
      </c>
      <c r="B311" s="37" t="s">
        <v>330</v>
      </c>
      <c r="C311" s="38">
        <v>5136819</v>
      </c>
      <c r="D311" s="38">
        <v>803</v>
      </c>
      <c r="E311" s="38">
        <f t="shared" si="36"/>
        <v>6397.0348692403486</v>
      </c>
      <c r="F311" s="39">
        <f t="shared" si="37"/>
        <v>0.89549888317433757</v>
      </c>
      <c r="G311" s="38">
        <f t="shared" si="38"/>
        <v>477.76526860283457</v>
      </c>
      <c r="H311" s="40">
        <f t="shared" si="39"/>
        <v>11.253872717045397</v>
      </c>
      <c r="I311" s="38">
        <f t="shared" si="40"/>
        <v>489.01914131987996</v>
      </c>
      <c r="J311" s="38">
        <f t="shared" si="41"/>
        <v>-48.882249008798041</v>
      </c>
      <c r="K311" s="38">
        <f t="shared" si="42"/>
        <v>440.13689231108191</v>
      </c>
      <c r="L311" s="38">
        <f t="shared" si="43"/>
        <v>392682.3704798636</v>
      </c>
      <c r="M311" s="38">
        <f t="shared" si="44"/>
        <v>353429.92452579876</v>
      </c>
    </row>
    <row r="312" spans="1:13" x14ac:dyDescent="0.25">
      <c r="A312" s="37">
        <v>5045</v>
      </c>
      <c r="B312" s="37" t="s">
        <v>331</v>
      </c>
      <c r="C312" s="38">
        <v>13324337</v>
      </c>
      <c r="D312" s="38">
        <v>2292</v>
      </c>
      <c r="E312" s="38">
        <f t="shared" si="36"/>
        <v>5813.410558464223</v>
      </c>
      <c r="F312" s="39">
        <f t="shared" si="37"/>
        <v>0.81379932561737278</v>
      </c>
      <c r="G312" s="38">
        <f t="shared" si="38"/>
        <v>851.28482749955492</v>
      </c>
      <c r="H312" s="40">
        <f t="shared" si="39"/>
        <v>215.52238148868935</v>
      </c>
      <c r="I312" s="38">
        <f t="shared" si="40"/>
        <v>1066.8072089882444</v>
      </c>
      <c r="J312" s="38">
        <f t="shared" si="41"/>
        <v>-48.882249008798041</v>
      </c>
      <c r="K312" s="38">
        <f t="shared" si="42"/>
        <v>1017.9249599794464</v>
      </c>
      <c r="L312" s="38">
        <f t="shared" si="43"/>
        <v>2445122.1230010563</v>
      </c>
      <c r="M312" s="38">
        <f t="shared" si="44"/>
        <v>2333084.0082728909</v>
      </c>
    </row>
    <row r="313" spans="1:13" x14ac:dyDescent="0.25">
      <c r="A313" s="37">
        <v>5046</v>
      </c>
      <c r="B313" s="37" t="s">
        <v>332</v>
      </c>
      <c r="C313" s="38">
        <v>6962321</v>
      </c>
      <c r="D313" s="38">
        <v>1230</v>
      </c>
      <c r="E313" s="38">
        <f t="shared" si="36"/>
        <v>5660.4235772357724</v>
      </c>
      <c r="F313" s="39">
        <f t="shared" si="37"/>
        <v>0.79238320492541858</v>
      </c>
      <c r="G313" s="38">
        <f t="shared" si="38"/>
        <v>949.19649548576331</v>
      </c>
      <c r="H313" s="40">
        <f t="shared" si="39"/>
        <v>269.06782491864703</v>
      </c>
      <c r="I313" s="38">
        <f t="shared" si="40"/>
        <v>1218.2643204044102</v>
      </c>
      <c r="J313" s="38">
        <f t="shared" si="41"/>
        <v>-48.882249008798041</v>
      </c>
      <c r="K313" s="38">
        <f t="shared" si="42"/>
        <v>1169.3820713956122</v>
      </c>
      <c r="L313" s="38">
        <f t="shared" si="43"/>
        <v>1498465.1140974245</v>
      </c>
      <c r="M313" s="38">
        <f t="shared" si="44"/>
        <v>1438339.9478166031</v>
      </c>
    </row>
    <row r="314" spans="1:13" x14ac:dyDescent="0.25">
      <c r="A314" s="37">
        <v>5047</v>
      </c>
      <c r="B314" s="37" t="s">
        <v>333</v>
      </c>
      <c r="C314" s="38">
        <v>22601596</v>
      </c>
      <c r="D314" s="38">
        <v>3944</v>
      </c>
      <c r="E314" s="38">
        <f t="shared" si="36"/>
        <v>5730.6277890466536</v>
      </c>
      <c r="F314" s="39">
        <f t="shared" si="37"/>
        <v>0.80221085078882848</v>
      </c>
      <c r="G314" s="38">
        <f t="shared" si="38"/>
        <v>904.26579992679945</v>
      </c>
      <c r="H314" s="40">
        <f t="shared" si="39"/>
        <v>244.49635078483865</v>
      </c>
      <c r="I314" s="38">
        <f t="shared" si="40"/>
        <v>1148.762150711638</v>
      </c>
      <c r="J314" s="38">
        <f t="shared" si="41"/>
        <v>-48.882249008798041</v>
      </c>
      <c r="K314" s="38">
        <f t="shared" si="42"/>
        <v>1099.87990170284</v>
      </c>
      <c r="L314" s="38">
        <f t="shared" si="43"/>
        <v>4530717.9224067004</v>
      </c>
      <c r="M314" s="38">
        <f t="shared" si="44"/>
        <v>4337926.3323160009</v>
      </c>
    </row>
    <row r="315" spans="1:13" x14ac:dyDescent="0.25">
      <c r="A315" s="37">
        <v>5049</v>
      </c>
      <c r="B315" s="37" t="s">
        <v>334</v>
      </c>
      <c r="C315" s="38">
        <v>7198407</v>
      </c>
      <c r="D315" s="38">
        <v>1110</v>
      </c>
      <c r="E315" s="38">
        <f t="shared" si="36"/>
        <v>6485.0513513513515</v>
      </c>
      <c r="F315" s="39">
        <f t="shared" si="37"/>
        <v>0.90782000742056157</v>
      </c>
      <c r="G315" s="38">
        <f t="shared" si="38"/>
        <v>421.43472005179268</v>
      </c>
      <c r="H315" s="40">
        <f t="shared" si="39"/>
        <v>0</v>
      </c>
      <c r="I315" s="38">
        <f t="shared" si="40"/>
        <v>421.43472005179268</v>
      </c>
      <c r="J315" s="38">
        <f t="shared" si="41"/>
        <v>-48.882249008798041</v>
      </c>
      <c r="K315" s="38">
        <f t="shared" si="42"/>
        <v>372.55247104299463</v>
      </c>
      <c r="L315" s="38">
        <f t="shared" si="43"/>
        <v>467792.5392574899</v>
      </c>
      <c r="M315" s="38">
        <f t="shared" si="44"/>
        <v>413533.24285772402</v>
      </c>
    </row>
    <row r="316" spans="1:13" x14ac:dyDescent="0.25">
      <c r="A316" s="37">
        <v>5052</v>
      </c>
      <c r="B316" s="37" t="s">
        <v>335</v>
      </c>
      <c r="C316" s="38">
        <v>3300635</v>
      </c>
      <c r="D316" s="38">
        <v>596</v>
      </c>
      <c r="E316" s="38">
        <f t="shared" si="36"/>
        <v>5537.9781879194634</v>
      </c>
      <c r="F316" s="39">
        <f t="shared" si="37"/>
        <v>0.77524249651536381</v>
      </c>
      <c r="G316" s="38">
        <f t="shared" si="38"/>
        <v>1027.5615446482011</v>
      </c>
      <c r="H316" s="40">
        <f t="shared" si="39"/>
        <v>311.92371117935522</v>
      </c>
      <c r="I316" s="38">
        <f t="shared" si="40"/>
        <v>1339.4852558275563</v>
      </c>
      <c r="J316" s="38">
        <f t="shared" si="41"/>
        <v>-48.882249008798041</v>
      </c>
      <c r="K316" s="38">
        <f t="shared" si="42"/>
        <v>1290.6030068187583</v>
      </c>
      <c r="L316" s="38">
        <f t="shared" si="43"/>
        <v>798333.21247322357</v>
      </c>
      <c r="M316" s="38">
        <f t="shared" si="44"/>
        <v>769199.39206397999</v>
      </c>
    </row>
    <row r="317" spans="1:13" x14ac:dyDescent="0.25">
      <c r="A317" s="37">
        <v>5053</v>
      </c>
      <c r="B317" s="37" t="s">
        <v>336</v>
      </c>
      <c r="C317" s="38">
        <v>42404954</v>
      </c>
      <c r="D317" s="38">
        <v>7066</v>
      </c>
      <c r="E317" s="38">
        <f t="shared" si="36"/>
        <v>6001.2671950183976</v>
      </c>
      <c r="F317" s="39">
        <f t="shared" si="37"/>
        <v>0.84009672928482026</v>
      </c>
      <c r="G317" s="38">
        <f t="shared" si="38"/>
        <v>731.05658010488321</v>
      </c>
      <c r="H317" s="40">
        <f t="shared" si="39"/>
        <v>149.77255869472822</v>
      </c>
      <c r="I317" s="38">
        <f t="shared" si="40"/>
        <v>880.82913879961143</v>
      </c>
      <c r="J317" s="38">
        <f t="shared" si="41"/>
        <v>-48.882249008798041</v>
      </c>
      <c r="K317" s="38">
        <f t="shared" si="42"/>
        <v>831.94688979081343</v>
      </c>
      <c r="L317" s="38">
        <f t="shared" si="43"/>
        <v>6223938.6947580548</v>
      </c>
      <c r="M317" s="38">
        <f t="shared" si="44"/>
        <v>5878536.7232618881</v>
      </c>
    </row>
    <row r="318" spans="1:13" x14ac:dyDescent="0.25">
      <c r="A318" s="37">
        <v>5054</v>
      </c>
      <c r="B318" s="37" t="s">
        <v>337</v>
      </c>
      <c r="C318" s="38">
        <v>56751893</v>
      </c>
      <c r="D318" s="38">
        <v>10006</v>
      </c>
      <c r="E318" s="38">
        <f t="shared" si="36"/>
        <v>5671.7862282630422</v>
      </c>
      <c r="F318" s="39">
        <f t="shared" si="37"/>
        <v>0.79397382331547095</v>
      </c>
      <c r="G318" s="38">
        <f t="shared" si="38"/>
        <v>941.9243988283107</v>
      </c>
      <c r="H318" s="40">
        <f t="shared" si="39"/>
        <v>265.09089705910264</v>
      </c>
      <c r="I318" s="38">
        <f t="shared" si="40"/>
        <v>1207.0152958874132</v>
      </c>
      <c r="J318" s="38">
        <f t="shared" si="41"/>
        <v>-48.882249008798041</v>
      </c>
      <c r="K318" s="38">
        <f t="shared" si="42"/>
        <v>1158.1330468786152</v>
      </c>
      <c r="L318" s="38">
        <f t="shared" si="43"/>
        <v>12077395.050649457</v>
      </c>
      <c r="M318" s="38">
        <f t="shared" si="44"/>
        <v>11588279.267067423</v>
      </c>
    </row>
    <row r="319" spans="1:13" x14ac:dyDescent="0.25">
      <c r="A319" s="37">
        <v>5055</v>
      </c>
      <c r="B319" s="37" t="s">
        <v>338</v>
      </c>
      <c r="C319" s="38">
        <v>38370544</v>
      </c>
      <c r="D319" s="38">
        <v>6075</v>
      </c>
      <c r="E319" s="38">
        <f t="shared" si="36"/>
        <v>6316.138930041152</v>
      </c>
      <c r="F319" s="39">
        <f t="shared" si="37"/>
        <v>0.88417453921076905</v>
      </c>
      <c r="G319" s="38">
        <f t="shared" si="38"/>
        <v>529.53866969032038</v>
      </c>
      <c r="H319" s="40">
        <f t="shared" si="39"/>
        <v>39.567451436764209</v>
      </c>
      <c r="I319" s="38">
        <f t="shared" si="40"/>
        <v>569.10612112708463</v>
      </c>
      <c r="J319" s="38">
        <f t="shared" si="41"/>
        <v>-48.882249008798041</v>
      </c>
      <c r="K319" s="38">
        <f t="shared" si="42"/>
        <v>520.22387211828664</v>
      </c>
      <c r="L319" s="38">
        <f t="shared" si="43"/>
        <v>3457319.6858470393</v>
      </c>
      <c r="M319" s="38">
        <f t="shared" si="44"/>
        <v>3160360.0231185914</v>
      </c>
    </row>
    <row r="320" spans="1:13" x14ac:dyDescent="0.25">
      <c r="A320" s="37">
        <v>5056</v>
      </c>
      <c r="B320" s="37" t="s">
        <v>339</v>
      </c>
      <c r="C320" s="38">
        <v>39225642</v>
      </c>
      <c r="D320" s="38">
        <v>5568</v>
      </c>
      <c r="E320" s="38">
        <f t="shared" si="36"/>
        <v>7044.8351293103451</v>
      </c>
      <c r="F320" s="39">
        <f t="shared" si="37"/>
        <v>0.98618221088326019</v>
      </c>
      <c r="G320" s="38">
        <f t="shared" si="38"/>
        <v>63.173102158036784</v>
      </c>
      <c r="H320" s="40">
        <f t="shared" si="39"/>
        <v>0</v>
      </c>
      <c r="I320" s="38">
        <f t="shared" si="40"/>
        <v>63.173102158036784</v>
      </c>
      <c r="J320" s="38">
        <f t="shared" si="41"/>
        <v>-48.882249008798041</v>
      </c>
      <c r="K320" s="38">
        <f t="shared" si="42"/>
        <v>14.290853149238743</v>
      </c>
      <c r="L320" s="38">
        <f t="shared" si="43"/>
        <v>351747.83281594882</v>
      </c>
      <c r="M320" s="38">
        <f t="shared" si="44"/>
        <v>79571.470334961312</v>
      </c>
    </row>
    <row r="321" spans="1:13" x14ac:dyDescent="0.25">
      <c r="A321" s="37">
        <v>5057</v>
      </c>
      <c r="B321" s="37" t="s">
        <v>340</v>
      </c>
      <c r="C321" s="38">
        <v>69474127</v>
      </c>
      <c r="D321" s="38">
        <v>10706</v>
      </c>
      <c r="E321" s="38">
        <f t="shared" si="36"/>
        <v>6489.2702223052493</v>
      </c>
      <c r="F321" s="39">
        <f t="shared" si="37"/>
        <v>0.90841059263772805</v>
      </c>
      <c r="G321" s="38">
        <f t="shared" si="38"/>
        <v>418.73464264129814</v>
      </c>
      <c r="H321" s="40">
        <f t="shared" si="39"/>
        <v>0</v>
      </c>
      <c r="I321" s="38">
        <f t="shared" si="40"/>
        <v>418.73464264129814</v>
      </c>
      <c r="J321" s="38">
        <f t="shared" si="41"/>
        <v>-48.882249008798041</v>
      </c>
      <c r="K321" s="38">
        <f t="shared" si="42"/>
        <v>369.85239363250008</v>
      </c>
      <c r="L321" s="38">
        <f t="shared" si="43"/>
        <v>4482973.0841177376</v>
      </c>
      <c r="M321" s="38">
        <f t="shared" si="44"/>
        <v>3959639.7262295457</v>
      </c>
    </row>
    <row r="322" spans="1:13" x14ac:dyDescent="0.25">
      <c r="A322" s="37">
        <v>5058</v>
      </c>
      <c r="B322" s="37" t="s">
        <v>341</v>
      </c>
      <c r="C322" s="38">
        <v>27597731</v>
      </c>
      <c r="D322" s="38">
        <v>4340</v>
      </c>
      <c r="E322" s="38">
        <f t="shared" si="36"/>
        <v>6358.9241935483869</v>
      </c>
      <c r="F322" s="39">
        <f t="shared" si="37"/>
        <v>0.89016390091821873</v>
      </c>
      <c r="G322" s="38">
        <f t="shared" si="38"/>
        <v>502.15610104569004</v>
      </c>
      <c r="H322" s="40">
        <f t="shared" si="39"/>
        <v>24.592609209231977</v>
      </c>
      <c r="I322" s="38">
        <f t="shared" si="40"/>
        <v>526.748710254922</v>
      </c>
      <c r="J322" s="38">
        <f t="shared" si="41"/>
        <v>-48.882249008798041</v>
      </c>
      <c r="K322" s="38">
        <f t="shared" si="42"/>
        <v>477.86646124612395</v>
      </c>
      <c r="L322" s="38">
        <f t="shared" si="43"/>
        <v>2286089.4025063617</v>
      </c>
      <c r="M322" s="38">
        <f t="shared" si="44"/>
        <v>2073940.4418081779</v>
      </c>
    </row>
    <row r="323" spans="1:13" x14ac:dyDescent="0.25">
      <c r="A323" s="37">
        <v>5059</v>
      </c>
      <c r="B323" s="37" t="s">
        <v>342</v>
      </c>
      <c r="C323" s="38">
        <v>113364969</v>
      </c>
      <c r="D323" s="38">
        <v>18840</v>
      </c>
      <c r="E323" s="38">
        <f t="shared" si="36"/>
        <v>6017.2488853503182</v>
      </c>
      <c r="F323" s="39">
        <f t="shared" si="37"/>
        <v>0.84233395108148257</v>
      </c>
      <c r="G323" s="38">
        <f t="shared" si="38"/>
        <v>720.82829829245395</v>
      </c>
      <c r="H323" s="40">
        <f t="shared" si="39"/>
        <v>144.17896707855601</v>
      </c>
      <c r="I323" s="38">
        <f t="shared" si="40"/>
        <v>865.00726537100991</v>
      </c>
      <c r="J323" s="38">
        <f t="shared" si="41"/>
        <v>-48.882249008798041</v>
      </c>
      <c r="K323" s="38">
        <f t="shared" si="42"/>
        <v>816.12501636221191</v>
      </c>
      <c r="L323" s="38">
        <f t="shared" si="43"/>
        <v>16296736.879589826</v>
      </c>
      <c r="M323" s="38">
        <f t="shared" si="44"/>
        <v>15375795.308264073</v>
      </c>
    </row>
    <row r="324" spans="1:13" x14ac:dyDescent="0.25">
      <c r="A324" s="37">
        <v>5060</v>
      </c>
      <c r="B324" s="37" t="s">
        <v>343</v>
      </c>
      <c r="C324" s="38">
        <v>64836798</v>
      </c>
      <c r="D324" s="38">
        <v>9920</v>
      </c>
      <c r="E324" s="38">
        <f t="shared" si="36"/>
        <v>6535.967540322581</v>
      </c>
      <c r="F324" s="39">
        <f t="shared" si="37"/>
        <v>0.91494758938489806</v>
      </c>
      <c r="G324" s="38">
        <f t="shared" si="38"/>
        <v>388.84835911020582</v>
      </c>
      <c r="H324" s="40">
        <f t="shared" si="39"/>
        <v>0</v>
      </c>
      <c r="I324" s="38">
        <f t="shared" si="40"/>
        <v>388.84835911020582</v>
      </c>
      <c r="J324" s="38">
        <f t="shared" si="41"/>
        <v>-48.882249008798041</v>
      </c>
      <c r="K324" s="38">
        <f t="shared" si="42"/>
        <v>339.96611010140776</v>
      </c>
      <c r="L324" s="38">
        <f t="shared" si="43"/>
        <v>3857375.7223732416</v>
      </c>
      <c r="M324" s="38">
        <f t="shared" si="44"/>
        <v>3372463.8122059652</v>
      </c>
    </row>
    <row r="325" spans="1:13" x14ac:dyDescent="0.25">
      <c r="A325" s="37">
        <v>5061</v>
      </c>
      <c r="B325" s="37" t="s">
        <v>344</v>
      </c>
      <c r="C325" s="38">
        <v>10558098</v>
      </c>
      <c r="D325" s="38">
        <v>1935</v>
      </c>
      <c r="E325" s="38">
        <f t="shared" si="36"/>
        <v>5456.381395348837</v>
      </c>
      <c r="F325" s="39">
        <f t="shared" si="37"/>
        <v>0.7638200425017152</v>
      </c>
      <c r="G325" s="38">
        <f t="shared" si="38"/>
        <v>1079.783491893402</v>
      </c>
      <c r="H325" s="40">
        <f t="shared" si="39"/>
        <v>340.48258857907445</v>
      </c>
      <c r="I325" s="38">
        <f t="shared" si="40"/>
        <v>1420.2660804724765</v>
      </c>
      <c r="J325" s="38">
        <f t="shared" si="41"/>
        <v>-48.882249008798041</v>
      </c>
      <c r="K325" s="38">
        <f t="shared" si="42"/>
        <v>1371.3838314636785</v>
      </c>
      <c r="L325" s="38">
        <f t="shared" si="43"/>
        <v>2748214.8657142418</v>
      </c>
      <c r="M325" s="38">
        <f t="shared" si="44"/>
        <v>2653627.7138822176</v>
      </c>
    </row>
    <row r="326" spans="1:13" x14ac:dyDescent="0.25">
      <c r="A326" s="37">
        <v>5501</v>
      </c>
      <c r="B326" s="37" t="s">
        <v>345</v>
      </c>
      <c r="C326" s="38">
        <v>609971432</v>
      </c>
      <c r="D326" s="38">
        <v>79943</v>
      </c>
      <c r="E326" s="38">
        <f t="shared" si="36"/>
        <v>7630.0793315237106</v>
      </c>
      <c r="F326" s="39">
        <f t="shared" si="37"/>
        <v>1.068108531464433</v>
      </c>
      <c r="G326" s="38">
        <f t="shared" si="38"/>
        <v>-311.38318725851713</v>
      </c>
      <c r="H326" s="40">
        <f t="shared" si="39"/>
        <v>0</v>
      </c>
      <c r="I326" s="38">
        <f t="shared" si="40"/>
        <v>-311.38318725851713</v>
      </c>
      <c r="J326" s="38">
        <f t="shared" si="41"/>
        <v>-48.882249008798041</v>
      </c>
      <c r="K326" s="38">
        <f t="shared" si="42"/>
        <v>-360.26543626731518</v>
      </c>
      <c r="L326" s="38">
        <f t="shared" si="43"/>
        <v>-24892906.139007635</v>
      </c>
      <c r="M326" s="38">
        <f t="shared" si="44"/>
        <v>-28800699.771517977</v>
      </c>
    </row>
    <row r="327" spans="1:13" x14ac:dyDescent="0.25">
      <c r="A327" s="37">
        <v>5503</v>
      </c>
      <c r="B327" s="37" t="s">
        <v>346</v>
      </c>
      <c r="C327" s="38">
        <v>178957876</v>
      </c>
      <c r="D327" s="38">
        <v>25204</v>
      </c>
      <c r="E327" s="38">
        <f t="shared" si="36"/>
        <v>7100.3759720679254</v>
      </c>
      <c r="F327" s="39">
        <f t="shared" si="37"/>
        <v>0.99395718220616636</v>
      </c>
      <c r="G327" s="38">
        <f t="shared" si="38"/>
        <v>27.626962793185378</v>
      </c>
      <c r="H327" s="40">
        <f t="shared" si="39"/>
        <v>0</v>
      </c>
      <c r="I327" s="38">
        <f t="shared" si="40"/>
        <v>27.626962793185378</v>
      </c>
      <c r="J327" s="38">
        <f t="shared" si="41"/>
        <v>-48.882249008798041</v>
      </c>
      <c r="K327" s="38">
        <f t="shared" si="42"/>
        <v>-21.255286215612664</v>
      </c>
      <c r="L327" s="38">
        <f t="shared" si="43"/>
        <v>696309.97023944429</v>
      </c>
      <c r="M327" s="38">
        <f t="shared" si="44"/>
        <v>-535718.23377830163</v>
      </c>
    </row>
    <row r="328" spans="1:13" x14ac:dyDescent="0.25">
      <c r="A328" s="37">
        <v>5510</v>
      </c>
      <c r="B328" s="37" t="s">
        <v>347</v>
      </c>
      <c r="C328" s="38">
        <v>17675388</v>
      </c>
      <c r="D328" s="38">
        <v>2901</v>
      </c>
      <c r="E328" s="38">
        <f t="shared" si="36"/>
        <v>6092.8603929679421</v>
      </c>
      <c r="F328" s="39">
        <f t="shared" si="37"/>
        <v>0.85291854566487124</v>
      </c>
      <c r="G328" s="38">
        <f t="shared" si="38"/>
        <v>672.43693341717471</v>
      </c>
      <c r="H328" s="40">
        <f t="shared" si="39"/>
        <v>117.71493941238768</v>
      </c>
      <c r="I328" s="38">
        <f t="shared" si="40"/>
        <v>790.15187282956242</v>
      </c>
      <c r="J328" s="38">
        <f t="shared" si="41"/>
        <v>-48.882249008798041</v>
      </c>
      <c r="K328" s="38">
        <f t="shared" si="42"/>
        <v>741.26962382076442</v>
      </c>
      <c r="L328" s="38">
        <f t="shared" si="43"/>
        <v>2292230.5830785604</v>
      </c>
      <c r="M328" s="38">
        <f t="shared" si="44"/>
        <v>2150423.1787040378</v>
      </c>
    </row>
    <row r="329" spans="1:13" x14ac:dyDescent="0.25">
      <c r="A329" s="37">
        <v>5512</v>
      </c>
      <c r="B329" s="37" t="s">
        <v>348</v>
      </c>
      <c r="C329" s="38">
        <v>26074867</v>
      </c>
      <c r="D329" s="38">
        <v>4144</v>
      </c>
      <c r="E329" s="38">
        <f t="shared" ref="E329:E365" si="45">(C329)/D329</f>
        <v>6292.197635135135</v>
      </c>
      <c r="F329" s="39">
        <f t="shared" ref="F329:F365" si="46">E329/$E$366</f>
        <v>0.88082307977865382</v>
      </c>
      <c r="G329" s="38">
        <f t="shared" ref="G329:G364" si="47">(E$366-E329)*0.64</f>
        <v>544.8610984301713</v>
      </c>
      <c r="H329" s="40">
        <f t="shared" ref="H329:H364" si="48">(IF(E329&gt;=E$366*0.9,0,IF(E329&lt;0.9*E$366,(E$366*0.9-E329)*0.35)))</f>
        <v>47.946904653870156</v>
      </c>
      <c r="I329" s="38">
        <f t="shared" ref="I329:I365" si="49">G329+H329</f>
        <v>592.8080030840415</v>
      </c>
      <c r="J329" s="38">
        <f t="shared" ref="J329:J364" si="50">I$368</f>
        <v>-48.882249008798041</v>
      </c>
      <c r="K329" s="38">
        <f t="shared" ref="K329:K364" si="51">I329+J329</f>
        <v>543.9257540752435</v>
      </c>
      <c r="L329" s="38">
        <f t="shared" ref="L329:L364" si="52">I329*D329</f>
        <v>2456596.3647802682</v>
      </c>
      <c r="M329" s="38">
        <f t="shared" ref="M329:M364" si="53">D329*K329</f>
        <v>2254028.3248878089</v>
      </c>
    </row>
    <row r="330" spans="1:13" x14ac:dyDescent="0.25">
      <c r="A330" s="37">
        <v>5514</v>
      </c>
      <c r="B330" s="37" t="s">
        <v>349</v>
      </c>
      <c r="C330" s="38">
        <v>7390673</v>
      </c>
      <c r="D330" s="38">
        <v>1287</v>
      </c>
      <c r="E330" s="38">
        <f t="shared" si="45"/>
        <v>5742.5586635586633</v>
      </c>
      <c r="F330" s="39">
        <f t="shared" si="46"/>
        <v>0.80388101282783364</v>
      </c>
      <c r="G330" s="38">
        <f t="shared" si="47"/>
        <v>896.63004023911321</v>
      </c>
      <c r="H330" s="40">
        <f t="shared" si="48"/>
        <v>240.32054470563523</v>
      </c>
      <c r="I330" s="38">
        <f t="shared" si="49"/>
        <v>1136.9505849447485</v>
      </c>
      <c r="J330" s="38">
        <f t="shared" si="50"/>
        <v>-48.882249008798041</v>
      </c>
      <c r="K330" s="38">
        <f t="shared" si="51"/>
        <v>1088.0683359359505</v>
      </c>
      <c r="L330" s="38">
        <f t="shared" si="52"/>
        <v>1463255.4028238913</v>
      </c>
      <c r="M330" s="38">
        <f t="shared" si="53"/>
        <v>1400343.9483495683</v>
      </c>
    </row>
    <row r="331" spans="1:13" x14ac:dyDescent="0.25">
      <c r="A331" s="37">
        <v>5516</v>
      </c>
      <c r="B331" s="37" t="s">
        <v>350</v>
      </c>
      <c r="C331" s="38">
        <v>7107963</v>
      </c>
      <c r="D331" s="38">
        <v>1062</v>
      </c>
      <c r="E331" s="38">
        <f t="shared" si="45"/>
        <v>6692.9971751412431</v>
      </c>
      <c r="F331" s="39">
        <f t="shared" si="46"/>
        <v>0.9369296272320804</v>
      </c>
      <c r="G331" s="38">
        <f t="shared" si="47"/>
        <v>288.34939282626203</v>
      </c>
      <c r="H331" s="40">
        <f t="shared" si="48"/>
        <v>0</v>
      </c>
      <c r="I331" s="38">
        <f t="shared" si="49"/>
        <v>288.34939282626203</v>
      </c>
      <c r="J331" s="38">
        <f t="shared" si="50"/>
        <v>-48.882249008798041</v>
      </c>
      <c r="K331" s="38">
        <f t="shared" si="51"/>
        <v>239.46714381746398</v>
      </c>
      <c r="L331" s="38">
        <f t="shared" si="52"/>
        <v>306227.05518149026</v>
      </c>
      <c r="M331" s="38">
        <f t="shared" si="53"/>
        <v>254314.10673414674</v>
      </c>
    </row>
    <row r="332" spans="1:13" x14ac:dyDescent="0.25">
      <c r="A332" s="37">
        <v>5518</v>
      </c>
      <c r="B332" s="37" t="s">
        <v>351</v>
      </c>
      <c r="C332" s="38">
        <v>4881567</v>
      </c>
      <c r="D332" s="38">
        <v>1002</v>
      </c>
      <c r="E332" s="38">
        <f t="shared" si="45"/>
        <v>4871.8233532934128</v>
      </c>
      <c r="F332" s="39">
        <f t="shared" si="46"/>
        <v>0.68198977511826231</v>
      </c>
      <c r="G332" s="38">
        <f t="shared" si="47"/>
        <v>1453.9006388088735</v>
      </c>
      <c r="H332" s="40">
        <f t="shared" si="48"/>
        <v>545.07790329847285</v>
      </c>
      <c r="I332" s="38">
        <f t="shared" si="49"/>
        <v>1998.9785421073464</v>
      </c>
      <c r="J332" s="38">
        <f t="shared" si="50"/>
        <v>-48.882249008798041</v>
      </c>
      <c r="K332" s="38">
        <f t="shared" si="51"/>
        <v>1950.0962930985484</v>
      </c>
      <c r="L332" s="38">
        <f t="shared" si="52"/>
        <v>2002976.499191561</v>
      </c>
      <c r="M332" s="38">
        <f t="shared" si="53"/>
        <v>1953996.4856847455</v>
      </c>
    </row>
    <row r="333" spans="1:13" x14ac:dyDescent="0.25">
      <c r="A333" s="37">
        <v>5520</v>
      </c>
      <c r="B333" s="37" t="s">
        <v>352</v>
      </c>
      <c r="C333" s="38">
        <v>29664004</v>
      </c>
      <c r="D333" s="38">
        <v>4004</v>
      </c>
      <c r="E333" s="38">
        <f t="shared" si="45"/>
        <v>7408.5924075924077</v>
      </c>
      <c r="F333" s="39">
        <f t="shared" si="46"/>
        <v>1.0371033396728562</v>
      </c>
      <c r="G333" s="38">
        <f t="shared" si="47"/>
        <v>-169.63155594248326</v>
      </c>
      <c r="H333" s="40">
        <f t="shared" si="48"/>
        <v>0</v>
      </c>
      <c r="I333" s="38">
        <f t="shared" si="49"/>
        <v>-169.63155594248326</v>
      </c>
      <c r="J333" s="38">
        <f t="shared" si="50"/>
        <v>-48.882249008798041</v>
      </c>
      <c r="K333" s="38">
        <f t="shared" si="51"/>
        <v>-218.51380495128132</v>
      </c>
      <c r="L333" s="38">
        <f t="shared" si="52"/>
        <v>-679204.74999370298</v>
      </c>
      <c r="M333" s="38">
        <f t="shared" si="53"/>
        <v>-874929.27502493036</v>
      </c>
    </row>
    <row r="334" spans="1:13" x14ac:dyDescent="0.25">
      <c r="A334" s="37">
        <v>5522</v>
      </c>
      <c r="B334" s="37" t="s">
        <v>353</v>
      </c>
      <c r="C334" s="38">
        <v>12449222</v>
      </c>
      <c r="D334" s="38">
        <v>2132</v>
      </c>
      <c r="E334" s="38">
        <f t="shared" si="45"/>
        <v>5839.2223264540335</v>
      </c>
      <c r="F334" s="39">
        <f t="shared" si="46"/>
        <v>0.81741262613551968</v>
      </c>
      <c r="G334" s="38">
        <f t="shared" si="47"/>
        <v>834.76529598607624</v>
      </c>
      <c r="H334" s="40">
        <f t="shared" si="48"/>
        <v>206.48826269225569</v>
      </c>
      <c r="I334" s="38">
        <f t="shared" si="49"/>
        <v>1041.253558678332</v>
      </c>
      <c r="J334" s="38">
        <f t="shared" si="50"/>
        <v>-48.882249008798041</v>
      </c>
      <c r="K334" s="38">
        <f t="shared" si="51"/>
        <v>992.37130966953396</v>
      </c>
      <c r="L334" s="38">
        <f t="shared" si="52"/>
        <v>2219952.5871022036</v>
      </c>
      <c r="M334" s="38">
        <f t="shared" si="53"/>
        <v>2115735.6322154463</v>
      </c>
    </row>
    <row r="335" spans="1:13" x14ac:dyDescent="0.25">
      <c r="A335" s="37">
        <v>5524</v>
      </c>
      <c r="B335" s="37" t="s">
        <v>354</v>
      </c>
      <c r="C335" s="38">
        <v>48039921</v>
      </c>
      <c r="D335" s="38">
        <v>6819</v>
      </c>
      <c r="E335" s="38">
        <f t="shared" si="45"/>
        <v>7045.009678838539</v>
      </c>
      <c r="F335" s="39">
        <f t="shared" si="46"/>
        <v>0.98620664547065129</v>
      </c>
      <c r="G335" s="38">
        <f t="shared" si="47"/>
        <v>63.061390459992694</v>
      </c>
      <c r="H335" s="40">
        <f t="shared" si="48"/>
        <v>0</v>
      </c>
      <c r="I335" s="38">
        <f t="shared" si="49"/>
        <v>63.061390459992694</v>
      </c>
      <c r="J335" s="38">
        <f t="shared" si="50"/>
        <v>-48.882249008798041</v>
      </c>
      <c r="K335" s="38">
        <f t="shared" si="51"/>
        <v>14.179141451194653</v>
      </c>
      <c r="L335" s="38">
        <f t="shared" si="52"/>
        <v>430015.62154669018</v>
      </c>
      <c r="M335" s="38">
        <f t="shared" si="53"/>
        <v>96687.565555696332</v>
      </c>
    </row>
    <row r="336" spans="1:13" x14ac:dyDescent="0.25">
      <c r="A336" s="37">
        <v>5526</v>
      </c>
      <c r="B336" s="37" t="s">
        <v>355</v>
      </c>
      <c r="C336" s="38">
        <v>24336868</v>
      </c>
      <c r="D336" s="38">
        <v>3528</v>
      </c>
      <c r="E336" s="38">
        <f t="shared" si="45"/>
        <v>6898.2052154195007</v>
      </c>
      <c r="F336" s="39">
        <f t="shared" si="46"/>
        <v>0.96565599415735492</v>
      </c>
      <c r="G336" s="38">
        <f t="shared" si="47"/>
        <v>157.01624704817718</v>
      </c>
      <c r="H336" s="40">
        <f t="shared" si="48"/>
        <v>0</v>
      </c>
      <c r="I336" s="38">
        <f t="shared" si="49"/>
        <v>157.01624704817718</v>
      </c>
      <c r="J336" s="38">
        <f t="shared" si="50"/>
        <v>-48.882249008798041</v>
      </c>
      <c r="K336" s="38">
        <f t="shared" si="51"/>
        <v>108.13399803937914</v>
      </c>
      <c r="L336" s="38">
        <f t="shared" si="52"/>
        <v>553953.31958596909</v>
      </c>
      <c r="M336" s="38">
        <f t="shared" si="53"/>
        <v>381496.74508292961</v>
      </c>
    </row>
    <row r="337" spans="1:13" x14ac:dyDescent="0.25">
      <c r="A337" s="37">
        <v>5528</v>
      </c>
      <c r="B337" s="37" t="s">
        <v>356</v>
      </c>
      <c r="C337" s="38">
        <v>6935176</v>
      </c>
      <c r="D337" s="38">
        <v>1077</v>
      </c>
      <c r="E337" s="38">
        <f t="shared" si="45"/>
        <v>6439.346332404828</v>
      </c>
      <c r="F337" s="39">
        <f t="shared" si="46"/>
        <v>0.90142191920333503</v>
      </c>
      <c r="G337" s="38">
        <f t="shared" si="47"/>
        <v>450.68593217756774</v>
      </c>
      <c r="H337" s="40">
        <f t="shared" si="48"/>
        <v>0</v>
      </c>
      <c r="I337" s="38">
        <f t="shared" si="49"/>
        <v>450.68593217756774</v>
      </c>
      <c r="J337" s="38">
        <f t="shared" si="50"/>
        <v>-48.882249008798041</v>
      </c>
      <c r="K337" s="38">
        <f t="shared" si="51"/>
        <v>401.80368316876968</v>
      </c>
      <c r="L337" s="38">
        <f t="shared" si="52"/>
        <v>485388.74895524047</v>
      </c>
      <c r="M337" s="38">
        <f t="shared" si="53"/>
        <v>432742.56677276496</v>
      </c>
    </row>
    <row r="338" spans="1:13" x14ac:dyDescent="0.25">
      <c r="A338" s="37">
        <v>5530</v>
      </c>
      <c r="B338" s="37" t="s">
        <v>357</v>
      </c>
      <c r="C338" s="38">
        <v>106383711</v>
      </c>
      <c r="D338" s="38">
        <v>14946</v>
      </c>
      <c r="E338" s="38">
        <f t="shared" si="45"/>
        <v>7117.8717382577279</v>
      </c>
      <c r="F338" s="39">
        <f t="shared" si="46"/>
        <v>0.99640635426845781</v>
      </c>
      <c r="G338" s="38">
        <f t="shared" si="47"/>
        <v>16.429672431711808</v>
      </c>
      <c r="H338" s="40">
        <f t="shared" si="48"/>
        <v>0</v>
      </c>
      <c r="I338" s="38">
        <f t="shared" si="49"/>
        <v>16.429672431711808</v>
      </c>
      <c r="J338" s="38">
        <f t="shared" si="50"/>
        <v>-48.882249008798041</v>
      </c>
      <c r="K338" s="38">
        <f t="shared" si="51"/>
        <v>-32.452576577086234</v>
      </c>
      <c r="L338" s="38">
        <f t="shared" si="52"/>
        <v>245557.88416436469</v>
      </c>
      <c r="M338" s="38">
        <f t="shared" si="53"/>
        <v>-485036.20952113083</v>
      </c>
    </row>
    <row r="339" spans="1:13" x14ac:dyDescent="0.25">
      <c r="A339" s="37">
        <v>5532</v>
      </c>
      <c r="B339" s="37" t="s">
        <v>358</v>
      </c>
      <c r="C339" s="38">
        <v>35192200</v>
      </c>
      <c r="D339" s="38">
        <v>5625</v>
      </c>
      <c r="E339" s="38">
        <f t="shared" si="45"/>
        <v>6256.3911111111111</v>
      </c>
      <c r="F339" s="39">
        <f t="shared" si="46"/>
        <v>0.87581064778019002</v>
      </c>
      <c r="G339" s="38">
        <f t="shared" si="47"/>
        <v>567.77727380554654</v>
      </c>
      <c r="H339" s="40">
        <f t="shared" si="48"/>
        <v>60.479188062278531</v>
      </c>
      <c r="I339" s="38">
        <f t="shared" si="49"/>
        <v>628.25646186782512</v>
      </c>
      <c r="J339" s="38">
        <f t="shared" si="50"/>
        <v>-48.882249008798041</v>
      </c>
      <c r="K339" s="38">
        <f t="shared" si="51"/>
        <v>579.37421285902712</v>
      </c>
      <c r="L339" s="38">
        <f t="shared" si="52"/>
        <v>3533942.5980065162</v>
      </c>
      <c r="M339" s="38">
        <f t="shared" si="53"/>
        <v>3258979.9473320274</v>
      </c>
    </row>
    <row r="340" spans="1:13" x14ac:dyDescent="0.25">
      <c r="A340" s="37">
        <v>5534</v>
      </c>
      <c r="B340" s="37" t="s">
        <v>359</v>
      </c>
      <c r="C340" s="38">
        <v>13569739</v>
      </c>
      <c r="D340" s="38">
        <v>2235</v>
      </c>
      <c r="E340" s="38">
        <f t="shared" si="45"/>
        <v>6071.4715883668905</v>
      </c>
      <c r="F340" s="39">
        <f t="shared" si="46"/>
        <v>0.84992440056105534</v>
      </c>
      <c r="G340" s="38">
        <f t="shared" si="47"/>
        <v>686.12576836184769</v>
      </c>
      <c r="H340" s="40">
        <f t="shared" si="48"/>
        <v>125.20102102275573</v>
      </c>
      <c r="I340" s="38">
        <f t="shared" si="49"/>
        <v>811.32678938460344</v>
      </c>
      <c r="J340" s="38">
        <f t="shared" si="50"/>
        <v>-48.882249008798041</v>
      </c>
      <c r="K340" s="38">
        <f t="shared" si="51"/>
        <v>762.44454037580545</v>
      </c>
      <c r="L340" s="38">
        <f t="shared" si="52"/>
        <v>1813315.3742745887</v>
      </c>
      <c r="M340" s="38">
        <f t="shared" si="53"/>
        <v>1704063.5477399251</v>
      </c>
    </row>
    <row r="341" spans="1:13" x14ac:dyDescent="0.25">
      <c r="A341" s="37">
        <v>5536</v>
      </c>
      <c r="B341" s="37" t="s">
        <v>360</v>
      </c>
      <c r="C341" s="38">
        <v>14776573</v>
      </c>
      <c r="D341" s="38">
        <v>2732</v>
      </c>
      <c r="E341" s="38">
        <f t="shared" si="45"/>
        <v>5408.7016837481697</v>
      </c>
      <c r="F341" s="39">
        <f t="shared" si="46"/>
        <v>0.75714552385968348</v>
      </c>
      <c r="G341" s="38">
        <f t="shared" si="47"/>
        <v>1110.298507317829</v>
      </c>
      <c r="H341" s="40">
        <f t="shared" si="48"/>
        <v>357.17048763930802</v>
      </c>
      <c r="I341" s="38">
        <f t="shared" si="49"/>
        <v>1467.4689949571371</v>
      </c>
      <c r="J341" s="38">
        <f t="shared" si="50"/>
        <v>-48.882249008798041</v>
      </c>
      <c r="K341" s="38">
        <f t="shared" si="51"/>
        <v>1418.5867459483391</v>
      </c>
      <c r="L341" s="38">
        <f t="shared" si="52"/>
        <v>4009125.2942228983</v>
      </c>
      <c r="M341" s="38">
        <f t="shared" si="53"/>
        <v>3875578.9899308621</v>
      </c>
    </row>
    <row r="342" spans="1:13" x14ac:dyDescent="0.25">
      <c r="A342" s="37">
        <v>5538</v>
      </c>
      <c r="B342" s="37" t="s">
        <v>361</v>
      </c>
      <c r="C342" s="38">
        <v>11089112</v>
      </c>
      <c r="D342" s="38">
        <v>1848</v>
      </c>
      <c r="E342" s="38">
        <f t="shared" si="45"/>
        <v>6000.6017316017314</v>
      </c>
      <c r="F342" s="39">
        <f t="shared" si="46"/>
        <v>0.84000357335264253</v>
      </c>
      <c r="G342" s="38">
        <f t="shared" si="47"/>
        <v>731.48247669154955</v>
      </c>
      <c r="H342" s="40">
        <f t="shared" si="48"/>
        <v>150.00547089056138</v>
      </c>
      <c r="I342" s="38">
        <f t="shared" si="49"/>
        <v>881.48794758211091</v>
      </c>
      <c r="J342" s="38">
        <f t="shared" si="50"/>
        <v>-48.882249008798041</v>
      </c>
      <c r="K342" s="38">
        <f t="shared" si="51"/>
        <v>832.60569857331291</v>
      </c>
      <c r="L342" s="38">
        <f t="shared" si="52"/>
        <v>1628989.7271317409</v>
      </c>
      <c r="M342" s="38">
        <f t="shared" si="53"/>
        <v>1538655.3309634821</v>
      </c>
    </row>
    <row r="343" spans="1:13" x14ac:dyDescent="0.25">
      <c r="A343" s="37">
        <v>5540</v>
      </c>
      <c r="B343" s="37" t="s">
        <v>362</v>
      </c>
      <c r="C343" s="38">
        <v>11092395</v>
      </c>
      <c r="D343" s="38">
        <v>1939</v>
      </c>
      <c r="E343" s="38">
        <f t="shared" si="45"/>
        <v>5720.6781846312533</v>
      </c>
      <c r="F343" s="39">
        <f t="shared" si="46"/>
        <v>0.80081803992814993</v>
      </c>
      <c r="G343" s="38">
        <f t="shared" si="47"/>
        <v>910.63354675265555</v>
      </c>
      <c r="H343" s="40">
        <f t="shared" si="48"/>
        <v>247.97871233022872</v>
      </c>
      <c r="I343" s="38">
        <f t="shared" si="49"/>
        <v>1158.6122590828843</v>
      </c>
      <c r="J343" s="38">
        <f t="shared" si="50"/>
        <v>-48.882249008798041</v>
      </c>
      <c r="K343" s="38">
        <f t="shared" si="51"/>
        <v>1109.7300100740863</v>
      </c>
      <c r="L343" s="38">
        <f t="shared" si="52"/>
        <v>2246549.1703617126</v>
      </c>
      <c r="M343" s="38">
        <f t="shared" si="53"/>
        <v>2151766.4895336535</v>
      </c>
    </row>
    <row r="344" spans="1:13" x14ac:dyDescent="0.25">
      <c r="A344" s="37">
        <v>5542</v>
      </c>
      <c r="B344" s="37" t="s">
        <v>363</v>
      </c>
      <c r="C344" s="38">
        <v>19440973</v>
      </c>
      <c r="D344" s="38">
        <v>2802</v>
      </c>
      <c r="E344" s="38">
        <f t="shared" si="45"/>
        <v>6938.2487508922195</v>
      </c>
      <c r="F344" s="39">
        <f t="shared" si="46"/>
        <v>0.97126155079838505</v>
      </c>
      <c r="G344" s="38">
        <f t="shared" si="47"/>
        <v>131.38838434563718</v>
      </c>
      <c r="H344" s="40">
        <f t="shared" si="48"/>
        <v>0</v>
      </c>
      <c r="I344" s="38">
        <f t="shared" si="49"/>
        <v>131.38838434563718</v>
      </c>
      <c r="J344" s="38">
        <f t="shared" si="50"/>
        <v>-48.882249008798041</v>
      </c>
      <c r="K344" s="38">
        <f t="shared" si="51"/>
        <v>82.506135336839137</v>
      </c>
      <c r="L344" s="38">
        <f t="shared" si="52"/>
        <v>368150.25293647539</v>
      </c>
      <c r="M344" s="38">
        <f t="shared" si="53"/>
        <v>231182.19121382327</v>
      </c>
    </row>
    <row r="345" spans="1:13" x14ac:dyDescent="0.25">
      <c r="A345" s="37">
        <v>5544</v>
      </c>
      <c r="B345" s="37" t="s">
        <v>364</v>
      </c>
      <c r="C345" s="38">
        <v>31770723</v>
      </c>
      <c r="D345" s="38">
        <v>4863</v>
      </c>
      <c r="E345" s="38">
        <f t="shared" si="45"/>
        <v>6533.1529919802588</v>
      </c>
      <c r="F345" s="39">
        <f t="shared" si="46"/>
        <v>0.91455359045434526</v>
      </c>
      <c r="G345" s="38">
        <f t="shared" si="47"/>
        <v>390.64967004929207</v>
      </c>
      <c r="H345" s="40">
        <f t="shared" si="48"/>
        <v>0</v>
      </c>
      <c r="I345" s="38">
        <f t="shared" si="49"/>
        <v>390.64967004929207</v>
      </c>
      <c r="J345" s="38">
        <f t="shared" si="50"/>
        <v>-48.882249008798041</v>
      </c>
      <c r="K345" s="38">
        <f t="shared" si="51"/>
        <v>341.76742104049401</v>
      </c>
      <c r="L345" s="38">
        <f t="shared" si="52"/>
        <v>1899729.3454497072</v>
      </c>
      <c r="M345" s="38">
        <f t="shared" si="53"/>
        <v>1662014.9685199223</v>
      </c>
    </row>
    <row r="346" spans="1:13" x14ac:dyDescent="0.25">
      <c r="A346" s="37">
        <v>5546</v>
      </c>
      <c r="B346" s="37" t="s">
        <v>365</v>
      </c>
      <c r="C346" s="38">
        <v>6746750</v>
      </c>
      <c r="D346" s="38">
        <v>1125</v>
      </c>
      <c r="E346" s="38">
        <f t="shared" si="45"/>
        <v>5997.1111111111113</v>
      </c>
      <c r="F346" s="39">
        <f t="shared" si="46"/>
        <v>0.83951493341010186</v>
      </c>
      <c r="G346" s="38">
        <f t="shared" si="47"/>
        <v>733.71647380554646</v>
      </c>
      <c r="H346" s="40">
        <f t="shared" si="48"/>
        <v>151.22718806227843</v>
      </c>
      <c r="I346" s="38">
        <f t="shared" si="49"/>
        <v>884.94366186782486</v>
      </c>
      <c r="J346" s="38">
        <f t="shared" si="50"/>
        <v>-48.882249008798041</v>
      </c>
      <c r="K346" s="38">
        <f t="shared" si="51"/>
        <v>836.06141285902686</v>
      </c>
      <c r="L346" s="38">
        <f t="shared" si="52"/>
        <v>995561.61960130301</v>
      </c>
      <c r="M346" s="38">
        <f t="shared" si="53"/>
        <v>940569.08946640522</v>
      </c>
    </row>
    <row r="347" spans="1:13" x14ac:dyDescent="0.25">
      <c r="A347" s="37">
        <v>5601</v>
      </c>
      <c r="B347" s="37" t="s">
        <v>366</v>
      </c>
      <c r="C347" s="38">
        <v>151280938</v>
      </c>
      <c r="D347" s="38">
        <v>22074</v>
      </c>
      <c r="E347" s="38">
        <f t="shared" si="45"/>
        <v>6853.3540817251069</v>
      </c>
      <c r="F347" s="39">
        <f t="shared" si="46"/>
        <v>0.9593774383962228</v>
      </c>
      <c r="G347" s="38">
        <f t="shared" si="47"/>
        <v>185.72097261258926</v>
      </c>
      <c r="H347" s="40">
        <f t="shared" si="48"/>
        <v>0</v>
      </c>
      <c r="I347" s="38">
        <f t="shared" si="49"/>
        <v>185.72097261258926</v>
      </c>
      <c r="J347" s="38">
        <f t="shared" si="50"/>
        <v>-48.882249008798041</v>
      </c>
      <c r="K347" s="38">
        <f t="shared" si="51"/>
        <v>136.83872360379121</v>
      </c>
      <c r="L347" s="38">
        <f t="shared" si="52"/>
        <v>4099604.7494502952</v>
      </c>
      <c r="M347" s="38">
        <f t="shared" si="53"/>
        <v>3020577.9848300871</v>
      </c>
    </row>
    <row r="348" spans="1:13" x14ac:dyDescent="0.25">
      <c r="A348" s="37">
        <v>5603</v>
      </c>
      <c r="B348" s="37" t="s">
        <v>367</v>
      </c>
      <c r="C348" s="38">
        <v>89521024</v>
      </c>
      <c r="D348" s="38">
        <v>11391</v>
      </c>
      <c r="E348" s="38">
        <f t="shared" si="45"/>
        <v>7858.9258186287416</v>
      </c>
      <c r="F348" s="39">
        <f t="shared" si="46"/>
        <v>1.100143963162066</v>
      </c>
      <c r="G348" s="38">
        <f t="shared" si="47"/>
        <v>-457.84493900573699</v>
      </c>
      <c r="H348" s="40">
        <f t="shared" si="48"/>
        <v>0</v>
      </c>
      <c r="I348" s="38">
        <f t="shared" si="49"/>
        <v>-457.84493900573699</v>
      </c>
      <c r="J348" s="38">
        <f t="shared" si="50"/>
        <v>-48.882249008798041</v>
      </c>
      <c r="K348" s="38">
        <f t="shared" si="51"/>
        <v>-506.72718801453505</v>
      </c>
      <c r="L348" s="38">
        <f t="shared" si="52"/>
        <v>-5215311.7002143497</v>
      </c>
      <c r="M348" s="38">
        <f t="shared" si="53"/>
        <v>-5772129.3986735689</v>
      </c>
    </row>
    <row r="349" spans="1:13" x14ac:dyDescent="0.25">
      <c r="A349" s="37">
        <v>5605</v>
      </c>
      <c r="B349" s="37" t="s">
        <v>368</v>
      </c>
      <c r="C349" s="38">
        <v>70940153</v>
      </c>
      <c r="D349" s="38">
        <v>9947</v>
      </c>
      <c r="E349" s="38">
        <f t="shared" si="45"/>
        <v>7131.813913742837</v>
      </c>
      <c r="F349" s="39">
        <f t="shared" si="46"/>
        <v>0.99835807140477828</v>
      </c>
      <c r="G349" s="38">
        <f t="shared" si="47"/>
        <v>7.5066801212419527</v>
      </c>
      <c r="H349" s="40">
        <f t="shared" si="48"/>
        <v>0</v>
      </c>
      <c r="I349" s="38">
        <f t="shared" si="49"/>
        <v>7.5066801212419527</v>
      </c>
      <c r="J349" s="38">
        <f t="shared" si="50"/>
        <v>-48.882249008798041</v>
      </c>
      <c r="K349" s="38">
        <f t="shared" si="51"/>
        <v>-41.375568887556085</v>
      </c>
      <c r="L349" s="38">
        <f t="shared" si="52"/>
        <v>74668.947165993697</v>
      </c>
      <c r="M349" s="38">
        <f t="shared" si="53"/>
        <v>-411562.78372452036</v>
      </c>
    </row>
    <row r="350" spans="1:13" x14ac:dyDescent="0.25">
      <c r="A350" s="37">
        <v>5607</v>
      </c>
      <c r="B350" s="37" t="s">
        <v>369</v>
      </c>
      <c r="C350" s="38">
        <v>38891667</v>
      </c>
      <c r="D350" s="38">
        <v>5808</v>
      </c>
      <c r="E350" s="38">
        <f t="shared" si="45"/>
        <v>6696.2236570247933</v>
      </c>
      <c r="F350" s="39">
        <f t="shared" si="46"/>
        <v>0.93738129132057779</v>
      </c>
      <c r="G350" s="38">
        <f t="shared" si="47"/>
        <v>286.28444442078995</v>
      </c>
      <c r="H350" s="40">
        <f t="shared" si="48"/>
        <v>0</v>
      </c>
      <c r="I350" s="38">
        <f t="shared" si="49"/>
        <v>286.28444442078995</v>
      </c>
      <c r="J350" s="38">
        <f t="shared" si="50"/>
        <v>-48.882249008798041</v>
      </c>
      <c r="K350" s="38">
        <f t="shared" si="51"/>
        <v>237.4021954119919</v>
      </c>
      <c r="L350" s="38">
        <f t="shared" si="52"/>
        <v>1662740.053195948</v>
      </c>
      <c r="M350" s="38">
        <f t="shared" si="53"/>
        <v>1378831.9509528489</v>
      </c>
    </row>
    <row r="351" spans="1:13" x14ac:dyDescent="0.25">
      <c r="A351" s="37">
        <v>5610</v>
      </c>
      <c r="B351" s="37" t="s">
        <v>370</v>
      </c>
      <c r="C351" s="38">
        <v>15743921</v>
      </c>
      <c r="D351" s="38">
        <v>2524</v>
      </c>
      <c r="E351" s="38">
        <f t="shared" si="45"/>
        <v>6237.6866085578449</v>
      </c>
      <c r="F351" s="39">
        <f t="shared" si="46"/>
        <v>0.87319226887665746</v>
      </c>
      <c r="G351" s="38">
        <f t="shared" si="47"/>
        <v>579.74815543963689</v>
      </c>
      <c r="H351" s="40">
        <f t="shared" si="48"/>
        <v>67.025763955921676</v>
      </c>
      <c r="I351" s="38">
        <f t="shared" si="49"/>
        <v>646.77391939555855</v>
      </c>
      <c r="J351" s="38">
        <f t="shared" si="50"/>
        <v>-48.882249008798041</v>
      </c>
      <c r="K351" s="38">
        <f t="shared" si="51"/>
        <v>597.89167038676055</v>
      </c>
      <c r="L351" s="38">
        <f t="shared" si="52"/>
        <v>1632457.3725543898</v>
      </c>
      <c r="M351" s="38">
        <f t="shared" si="53"/>
        <v>1509078.5760561835</v>
      </c>
    </row>
    <row r="352" spans="1:13" x14ac:dyDescent="0.25">
      <c r="A352" s="37">
        <v>5612</v>
      </c>
      <c r="B352" s="37" t="s">
        <v>371</v>
      </c>
      <c r="C352" s="38">
        <v>15059099</v>
      </c>
      <c r="D352" s="38">
        <v>2886</v>
      </c>
      <c r="E352" s="38">
        <f t="shared" si="45"/>
        <v>5217.9830214830217</v>
      </c>
      <c r="F352" s="39">
        <f t="shared" si="46"/>
        <v>0.73044747506833385</v>
      </c>
      <c r="G352" s="38">
        <f t="shared" si="47"/>
        <v>1232.3584511675238</v>
      </c>
      <c r="H352" s="40">
        <f t="shared" si="48"/>
        <v>423.92201943210978</v>
      </c>
      <c r="I352" s="38">
        <f t="shared" si="49"/>
        <v>1656.2804705996336</v>
      </c>
      <c r="J352" s="38">
        <f t="shared" si="50"/>
        <v>-48.882249008798041</v>
      </c>
      <c r="K352" s="38">
        <f t="shared" si="51"/>
        <v>1607.3982215908356</v>
      </c>
      <c r="L352" s="38">
        <f t="shared" si="52"/>
        <v>4780025.4381505428</v>
      </c>
      <c r="M352" s="38">
        <f t="shared" si="53"/>
        <v>4638951.2675111517</v>
      </c>
    </row>
    <row r="353" spans="1:13" x14ac:dyDescent="0.25">
      <c r="A353" s="37">
        <v>5614</v>
      </c>
      <c r="B353" s="37" t="s">
        <v>372</v>
      </c>
      <c r="C353" s="38">
        <v>5342612</v>
      </c>
      <c r="D353" s="38">
        <v>846</v>
      </c>
      <c r="E353" s="38">
        <f t="shared" si="45"/>
        <v>6315.1442080378247</v>
      </c>
      <c r="F353" s="39">
        <f t="shared" si="46"/>
        <v>0.88403529150284554</v>
      </c>
      <c r="G353" s="38">
        <f t="shared" si="47"/>
        <v>530.1752917724499</v>
      </c>
      <c r="H353" s="40">
        <f t="shared" si="48"/>
        <v>39.915604137928767</v>
      </c>
      <c r="I353" s="38">
        <f t="shared" si="49"/>
        <v>570.09089591037866</v>
      </c>
      <c r="J353" s="38">
        <f t="shared" si="50"/>
        <v>-48.882249008798041</v>
      </c>
      <c r="K353" s="38">
        <f t="shared" si="51"/>
        <v>521.20864690158066</v>
      </c>
      <c r="L353" s="38">
        <f t="shared" si="52"/>
        <v>482296.89794018032</v>
      </c>
      <c r="M353" s="38">
        <f t="shared" si="53"/>
        <v>440942.51527873724</v>
      </c>
    </row>
    <row r="354" spans="1:13" x14ac:dyDescent="0.25">
      <c r="A354" s="37">
        <v>5616</v>
      </c>
      <c r="B354" s="37" t="s">
        <v>373</v>
      </c>
      <c r="C354" s="38">
        <v>6248802</v>
      </c>
      <c r="D354" s="38">
        <v>987</v>
      </c>
      <c r="E354" s="38">
        <f t="shared" si="45"/>
        <v>6331.1063829787236</v>
      </c>
      <c r="F354" s="39">
        <f t="shared" si="46"/>
        <v>0.88626978140711987</v>
      </c>
      <c r="G354" s="38">
        <f t="shared" si="47"/>
        <v>519.95949981027456</v>
      </c>
      <c r="H354" s="40">
        <f t="shared" si="48"/>
        <v>34.328842908614156</v>
      </c>
      <c r="I354" s="38">
        <f t="shared" si="49"/>
        <v>554.28834271888877</v>
      </c>
      <c r="J354" s="38">
        <f t="shared" si="50"/>
        <v>-48.882249008798041</v>
      </c>
      <c r="K354" s="38">
        <f t="shared" si="51"/>
        <v>505.40609371009072</v>
      </c>
      <c r="L354" s="38">
        <f t="shared" si="52"/>
        <v>547082.59426354326</v>
      </c>
      <c r="M354" s="38">
        <f t="shared" si="53"/>
        <v>498835.81449185952</v>
      </c>
    </row>
    <row r="355" spans="1:13" x14ac:dyDescent="0.25">
      <c r="A355" s="37">
        <v>5618</v>
      </c>
      <c r="B355" s="37" t="s">
        <v>374</v>
      </c>
      <c r="C355" s="38">
        <v>8611646</v>
      </c>
      <c r="D355" s="38">
        <v>1089</v>
      </c>
      <c r="E355" s="38">
        <f t="shared" si="45"/>
        <v>7907.8475665748392</v>
      </c>
      <c r="F355" s="39">
        <f t="shared" si="46"/>
        <v>1.106992350195146</v>
      </c>
      <c r="G355" s="38">
        <f t="shared" si="47"/>
        <v>-489.15485769123944</v>
      </c>
      <c r="H355" s="40">
        <f t="shared" si="48"/>
        <v>0</v>
      </c>
      <c r="I355" s="38">
        <f t="shared" si="49"/>
        <v>-489.15485769123944</v>
      </c>
      <c r="J355" s="38">
        <f t="shared" si="50"/>
        <v>-48.882249008798041</v>
      </c>
      <c r="K355" s="38">
        <f t="shared" si="51"/>
        <v>-538.0371067000375</v>
      </c>
      <c r="L355" s="38">
        <f t="shared" si="52"/>
        <v>-532689.6400257597</v>
      </c>
      <c r="M355" s="38">
        <f t="shared" si="53"/>
        <v>-585922.40919634083</v>
      </c>
    </row>
    <row r="356" spans="1:13" x14ac:dyDescent="0.25">
      <c r="A356" s="37">
        <v>5620</v>
      </c>
      <c r="B356" s="37" t="s">
        <v>375</v>
      </c>
      <c r="C356" s="38">
        <v>22396585</v>
      </c>
      <c r="D356" s="38">
        <v>2945</v>
      </c>
      <c r="E356" s="38">
        <f t="shared" si="45"/>
        <v>7604.9524617996603</v>
      </c>
      <c r="F356" s="39">
        <f t="shared" si="46"/>
        <v>1.0645911074960646</v>
      </c>
      <c r="G356" s="38">
        <f t="shared" si="47"/>
        <v>-295.30199063512498</v>
      </c>
      <c r="H356" s="40">
        <f t="shared" si="48"/>
        <v>0</v>
      </c>
      <c r="I356" s="38">
        <f t="shared" si="49"/>
        <v>-295.30199063512498</v>
      </c>
      <c r="J356" s="38">
        <f t="shared" si="50"/>
        <v>-48.882249008798041</v>
      </c>
      <c r="K356" s="38">
        <f t="shared" si="51"/>
        <v>-344.18423964392304</v>
      </c>
      <c r="L356" s="38">
        <f t="shared" si="52"/>
        <v>-869664.3624204431</v>
      </c>
      <c r="M356" s="38">
        <f t="shared" si="53"/>
        <v>-1013622.5857513533</v>
      </c>
    </row>
    <row r="357" spans="1:13" x14ac:dyDescent="0.25">
      <c r="A357" s="37">
        <v>5622</v>
      </c>
      <c r="B357" s="37" t="s">
        <v>376</v>
      </c>
      <c r="C357" s="38">
        <v>28314051</v>
      </c>
      <c r="D357" s="38">
        <v>3906</v>
      </c>
      <c r="E357" s="38">
        <f t="shared" si="45"/>
        <v>7248.8609831029189</v>
      </c>
      <c r="F357" s="39">
        <f t="shared" si="46"/>
        <v>1.0147430875932595</v>
      </c>
      <c r="G357" s="38">
        <f t="shared" si="47"/>
        <v>-67.403444269210453</v>
      </c>
      <c r="H357" s="40">
        <f t="shared" si="48"/>
        <v>0</v>
      </c>
      <c r="I357" s="38">
        <f t="shared" si="49"/>
        <v>-67.403444269210453</v>
      </c>
      <c r="J357" s="38">
        <f t="shared" si="50"/>
        <v>-48.882249008798041</v>
      </c>
      <c r="K357" s="38">
        <f t="shared" si="51"/>
        <v>-116.28569327800849</v>
      </c>
      <c r="L357" s="38">
        <f t="shared" si="52"/>
        <v>-263277.85331553605</v>
      </c>
      <c r="M357" s="38">
        <f t="shared" si="53"/>
        <v>-454211.91794390121</v>
      </c>
    </row>
    <row r="358" spans="1:13" x14ac:dyDescent="0.25">
      <c r="A358" s="37">
        <v>5624</v>
      </c>
      <c r="B358" s="37" t="s">
        <v>377</v>
      </c>
      <c r="C358" s="38">
        <v>8285100</v>
      </c>
      <c r="D358" s="38">
        <v>1249</v>
      </c>
      <c r="E358" s="38">
        <f t="shared" si="45"/>
        <v>6633.3867093674944</v>
      </c>
      <c r="F358" s="39">
        <f t="shared" si="46"/>
        <v>0.92858496339687557</v>
      </c>
      <c r="G358" s="38">
        <f t="shared" si="47"/>
        <v>326.50009092146126</v>
      </c>
      <c r="H358" s="40">
        <f t="shared" si="48"/>
        <v>0</v>
      </c>
      <c r="I358" s="38">
        <f t="shared" si="49"/>
        <v>326.50009092146126</v>
      </c>
      <c r="J358" s="38">
        <f t="shared" si="50"/>
        <v>-48.882249008798041</v>
      </c>
      <c r="K358" s="38">
        <f t="shared" si="51"/>
        <v>277.61784191266321</v>
      </c>
      <c r="L358" s="38">
        <f t="shared" si="52"/>
        <v>407798.6135609051</v>
      </c>
      <c r="M358" s="38">
        <f t="shared" si="53"/>
        <v>346744.68454891635</v>
      </c>
    </row>
    <row r="359" spans="1:13" x14ac:dyDescent="0.25">
      <c r="A359" s="37">
        <v>5626</v>
      </c>
      <c r="B359" s="37" t="s">
        <v>378</v>
      </c>
      <c r="C359" s="38">
        <v>6406470</v>
      </c>
      <c r="D359" s="38">
        <v>1019</v>
      </c>
      <c r="E359" s="38">
        <f t="shared" si="45"/>
        <v>6287.0166830225708</v>
      </c>
      <c r="F359" s="39">
        <f t="shared" si="46"/>
        <v>0.88009781613300919</v>
      </c>
      <c r="G359" s="38">
        <f t="shared" si="47"/>
        <v>548.17690778221242</v>
      </c>
      <c r="H359" s="40">
        <f t="shared" si="48"/>
        <v>49.760237893267636</v>
      </c>
      <c r="I359" s="38">
        <f t="shared" si="49"/>
        <v>597.93714567548011</v>
      </c>
      <c r="J359" s="38">
        <f t="shared" si="50"/>
        <v>-48.882249008798041</v>
      </c>
      <c r="K359" s="38">
        <f t="shared" si="51"/>
        <v>549.05489666668211</v>
      </c>
      <c r="L359" s="38">
        <f t="shared" si="52"/>
        <v>609297.9514433142</v>
      </c>
      <c r="M359" s="38">
        <f t="shared" si="53"/>
        <v>559486.93970334902</v>
      </c>
    </row>
    <row r="360" spans="1:13" x14ac:dyDescent="0.25">
      <c r="A360" s="37">
        <v>5628</v>
      </c>
      <c r="B360" s="37" t="s">
        <v>379</v>
      </c>
      <c r="C360" s="38">
        <v>18364758</v>
      </c>
      <c r="D360" s="38">
        <v>2806</v>
      </c>
      <c r="E360" s="38">
        <f t="shared" si="45"/>
        <v>6544.8175338560231</v>
      </c>
      <c r="F360" s="39">
        <f t="shared" si="46"/>
        <v>0.91618646950471816</v>
      </c>
      <c r="G360" s="38">
        <f t="shared" si="47"/>
        <v>383.18436324880287</v>
      </c>
      <c r="H360" s="40">
        <f t="shared" si="48"/>
        <v>0</v>
      </c>
      <c r="I360" s="38">
        <f t="shared" si="49"/>
        <v>383.18436324880287</v>
      </c>
      <c r="J360" s="38">
        <f t="shared" si="50"/>
        <v>-48.882249008798041</v>
      </c>
      <c r="K360" s="38">
        <f t="shared" si="51"/>
        <v>334.30211424000481</v>
      </c>
      <c r="L360" s="38">
        <f t="shared" si="52"/>
        <v>1075215.323276141</v>
      </c>
      <c r="M360" s="38">
        <f t="shared" si="53"/>
        <v>938051.73255745345</v>
      </c>
    </row>
    <row r="361" spans="1:13" x14ac:dyDescent="0.25">
      <c r="A361" s="37">
        <v>5630</v>
      </c>
      <c r="B361" s="37" t="s">
        <v>380</v>
      </c>
      <c r="C361" s="38">
        <v>6089674</v>
      </c>
      <c r="D361" s="38">
        <v>864</v>
      </c>
      <c r="E361" s="38">
        <f t="shared" si="45"/>
        <v>7048.2337962962965</v>
      </c>
      <c r="F361" s="39">
        <f t="shared" si="46"/>
        <v>0.98665797857132387</v>
      </c>
      <c r="G361" s="38">
        <f t="shared" si="47"/>
        <v>60.997955287027871</v>
      </c>
      <c r="H361" s="40">
        <f t="shared" si="48"/>
        <v>0</v>
      </c>
      <c r="I361" s="38">
        <f t="shared" si="49"/>
        <v>60.997955287027871</v>
      </c>
      <c r="J361" s="38">
        <f t="shared" si="50"/>
        <v>-48.882249008798041</v>
      </c>
      <c r="K361" s="38">
        <f t="shared" si="51"/>
        <v>12.11570627822983</v>
      </c>
      <c r="L361" s="38">
        <f t="shared" si="52"/>
        <v>52702.233367992078</v>
      </c>
      <c r="M361" s="38">
        <f t="shared" si="53"/>
        <v>10467.970224390572</v>
      </c>
    </row>
    <row r="362" spans="1:13" x14ac:dyDescent="0.25">
      <c r="A362" s="37">
        <v>5632</v>
      </c>
      <c r="B362" s="37" t="s">
        <v>381</v>
      </c>
      <c r="C362" s="38">
        <v>14331339</v>
      </c>
      <c r="D362" s="38">
        <v>2104</v>
      </c>
      <c r="E362" s="38">
        <f t="shared" si="45"/>
        <v>6811.472908745247</v>
      </c>
      <c r="F362" s="39">
        <f t="shared" si="46"/>
        <v>0.95351463720846719</v>
      </c>
      <c r="G362" s="38">
        <f t="shared" si="47"/>
        <v>212.52492331969961</v>
      </c>
      <c r="H362" s="40">
        <f t="shared" si="48"/>
        <v>0</v>
      </c>
      <c r="I362" s="38">
        <f t="shared" si="49"/>
        <v>212.52492331969961</v>
      </c>
      <c r="J362" s="38">
        <f t="shared" si="50"/>
        <v>-48.882249008798041</v>
      </c>
      <c r="K362" s="38">
        <f t="shared" si="51"/>
        <v>163.64267431090155</v>
      </c>
      <c r="L362" s="38">
        <f t="shared" si="52"/>
        <v>447152.43866464798</v>
      </c>
      <c r="M362" s="38">
        <f t="shared" si="53"/>
        <v>344304.1867501369</v>
      </c>
    </row>
    <row r="363" spans="1:13" x14ac:dyDescent="0.25">
      <c r="A363" s="37">
        <v>5634</v>
      </c>
      <c r="B363" s="37" t="s">
        <v>382</v>
      </c>
      <c r="C363" s="38">
        <v>11737115</v>
      </c>
      <c r="D363" s="38">
        <v>1969</v>
      </c>
      <c r="E363" s="38">
        <f t="shared" si="45"/>
        <v>5960.9522600304726</v>
      </c>
      <c r="F363" s="39">
        <f t="shared" si="46"/>
        <v>0.83445318036021987</v>
      </c>
      <c r="G363" s="38">
        <f t="shared" si="47"/>
        <v>756.85813849715521</v>
      </c>
      <c r="H363" s="40">
        <f t="shared" si="48"/>
        <v>163.88278594050198</v>
      </c>
      <c r="I363" s="38">
        <f t="shared" si="49"/>
        <v>920.74092443765721</v>
      </c>
      <c r="J363" s="38">
        <f t="shared" si="50"/>
        <v>-48.882249008798041</v>
      </c>
      <c r="K363" s="38">
        <f t="shared" si="51"/>
        <v>871.85867542885921</v>
      </c>
      <c r="L363" s="38">
        <f t="shared" si="52"/>
        <v>1812938.8802177471</v>
      </c>
      <c r="M363" s="38">
        <f t="shared" si="53"/>
        <v>1716689.7319194239</v>
      </c>
    </row>
    <row r="364" spans="1:13" x14ac:dyDescent="0.25">
      <c r="A364" s="37">
        <v>5636</v>
      </c>
      <c r="B364" s="37" t="s">
        <v>383</v>
      </c>
      <c r="C364" s="38">
        <v>4969524</v>
      </c>
      <c r="D364" s="38">
        <v>874</v>
      </c>
      <c r="E364" s="38">
        <f t="shared" si="45"/>
        <v>5685.9542334096113</v>
      </c>
      <c r="F364" s="39">
        <f t="shared" si="46"/>
        <v>0.79595715356845542</v>
      </c>
      <c r="G364" s="38">
        <f t="shared" si="47"/>
        <v>932.85687553450646</v>
      </c>
      <c r="H364" s="40">
        <f t="shared" si="48"/>
        <v>260.13209525780343</v>
      </c>
      <c r="I364" s="38">
        <f t="shared" si="49"/>
        <v>1192.9889707923098</v>
      </c>
      <c r="J364" s="38">
        <f t="shared" si="50"/>
        <v>-48.882249008798041</v>
      </c>
      <c r="K364" s="38">
        <f t="shared" si="51"/>
        <v>1144.1067217835118</v>
      </c>
      <c r="L364" s="38">
        <f t="shared" si="52"/>
        <v>1042672.3604724788</v>
      </c>
      <c r="M364" s="38">
        <f t="shared" si="53"/>
        <v>999949.27483878937</v>
      </c>
    </row>
    <row r="365" spans="1:13" x14ac:dyDescent="0.25">
      <c r="A365" s="37"/>
      <c r="B365" s="37"/>
      <c r="C365" s="38"/>
      <c r="D365" s="38"/>
      <c r="E365" s="38"/>
      <c r="F365" s="39"/>
      <c r="G365" s="38"/>
      <c r="H365" s="38"/>
      <c r="I365" s="38">
        <f t="shared" si="49"/>
        <v>0</v>
      </c>
      <c r="J365" s="38"/>
      <c r="K365" s="38"/>
      <c r="L365" s="38"/>
      <c r="M365" s="38"/>
    </row>
    <row r="366" spans="1:13" ht="15.75" thickBot="1" x14ac:dyDescent="0.3">
      <c r="A366" s="32"/>
      <c r="B366" s="32" t="s">
        <v>384</v>
      </c>
      <c r="C366" s="33">
        <f>SUM(C8:C364)</f>
        <v>40199574449</v>
      </c>
      <c r="D366" s="31">
        <f>SUM(D8:D364)</f>
        <v>5627400</v>
      </c>
      <c r="E366" s="31">
        <f>IF(C366&gt;0,(C366)/D366,"")</f>
        <v>7143.5431014322776</v>
      </c>
      <c r="F366" s="34">
        <f>IF(C366&gt;0,E366/$E$366,"")</f>
        <v>1</v>
      </c>
      <c r="G366" s="35"/>
      <c r="H366" s="35"/>
      <c r="I366" s="31"/>
      <c r="J366" s="36"/>
      <c r="K366" s="31"/>
      <c r="L366" s="31">
        <f>SUM(L8:L364)</f>
        <v>275079968.07211012</v>
      </c>
      <c r="M366" s="31">
        <f>SUM(M8:M364)</f>
        <v>4.9127265810966492E-8</v>
      </c>
    </row>
    <row r="367" spans="1:13" ht="15.75" thickTop="1" x14ac:dyDescent="0.25"/>
    <row r="368" spans="1:13" x14ac:dyDescent="0.25">
      <c r="A368" s="25" t="s">
        <v>385</v>
      </c>
      <c r="B368" s="25"/>
      <c r="C368" s="25"/>
      <c r="D368" s="26">
        <f>L366</f>
        <v>275079968.07211012</v>
      </c>
      <c r="E368" s="27" t="s">
        <v>386</v>
      </c>
      <c r="F368" s="28">
        <f>D366</f>
        <v>5627400</v>
      </c>
      <c r="G368" s="27" t="s">
        <v>387</v>
      </c>
      <c r="H368" s="27"/>
      <c r="I368" s="29">
        <f>-L366/D366</f>
        <v>-48.882249008798041</v>
      </c>
      <c r="J368" s="30" t="s">
        <v>388</v>
      </c>
    </row>
    <row r="370" spans="3:13" ht="15.75" thickBot="1" x14ac:dyDescent="0.3"/>
    <row r="371" spans="3:13" x14ac:dyDescent="0.25">
      <c r="C371" s="41" t="s">
        <v>389</v>
      </c>
      <c r="D371" s="42"/>
      <c r="E371" s="42"/>
      <c r="F371" s="42"/>
      <c r="G371" s="42"/>
      <c r="H371" s="42"/>
      <c r="I371" s="42"/>
      <c r="J371" s="42"/>
      <c r="K371" s="42"/>
      <c r="L371" s="42"/>
      <c r="M371" s="42"/>
    </row>
    <row r="372" spans="3:13" x14ac:dyDescent="0.25">
      <c r="C372" s="43"/>
      <c r="D372" s="44"/>
      <c r="E372" s="44"/>
      <c r="F372" s="44"/>
      <c r="G372" s="44"/>
      <c r="H372" s="44"/>
      <c r="I372" s="44"/>
      <c r="J372" s="44"/>
      <c r="K372" s="44"/>
      <c r="L372" s="44"/>
      <c r="M372" s="44"/>
    </row>
    <row r="373" spans="3:13" x14ac:dyDescent="0.25">
      <c r="C373" s="43"/>
      <c r="D373" s="44"/>
      <c r="E373" s="44"/>
      <c r="F373" s="44"/>
      <c r="G373" s="44"/>
      <c r="H373" s="44"/>
      <c r="I373" s="44"/>
      <c r="J373" s="44"/>
      <c r="K373" s="44"/>
      <c r="L373" s="44"/>
      <c r="M373" s="44"/>
    </row>
    <row r="374" spans="3:13" x14ac:dyDescent="0.25">
      <c r="C374" s="43" t="s">
        <v>393</v>
      </c>
      <c r="D374" s="44"/>
      <c r="E374" s="44"/>
      <c r="F374" s="44"/>
      <c r="G374" s="44"/>
      <c r="H374" s="44"/>
      <c r="I374" s="44"/>
      <c r="J374" s="44"/>
      <c r="K374" s="44"/>
      <c r="L374" s="44"/>
      <c r="M374" s="44"/>
    </row>
    <row r="375" spans="3:13" ht="15.75" thickBot="1" x14ac:dyDescent="0.3">
      <c r="C375" s="45"/>
      <c r="D375" s="46"/>
      <c r="E375" s="46"/>
      <c r="F375" s="46"/>
      <c r="G375" s="46"/>
      <c r="H375" s="46"/>
      <c r="I375" s="46"/>
      <c r="J375" s="46"/>
      <c r="K375" s="46"/>
      <c r="L375" s="46"/>
      <c r="M375" s="4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2026-02-25T07:41:04Z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